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F&amp;O)'!$R$1:$R$342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8" i="6"/>
  <c r="M128" s="1"/>
  <c r="K125"/>
  <c r="M125" s="1"/>
  <c r="P25"/>
  <c r="L57"/>
  <c r="K57"/>
  <c r="K127"/>
  <c r="M127" s="1"/>
  <c r="L77"/>
  <c r="K77"/>
  <c r="K124"/>
  <c r="M124" s="1"/>
  <c r="K116"/>
  <c r="M116" s="1"/>
  <c r="K123"/>
  <c r="M123" s="1"/>
  <c r="M57" l="1"/>
  <c r="M77"/>
  <c r="P24"/>
  <c r="K122"/>
  <c r="M122" s="1"/>
  <c r="K121"/>
  <c r="M121" s="1"/>
  <c r="K117"/>
  <c r="M117" s="1"/>
  <c r="M120"/>
  <c r="K120"/>
  <c r="K119"/>
  <c r="M119" s="1"/>
  <c r="K115"/>
  <c r="M115" s="1"/>
  <c r="K112"/>
  <c r="M112" s="1"/>
  <c r="L56"/>
  <c r="K56"/>
  <c r="M56" l="1"/>
  <c r="L21"/>
  <c r="K21"/>
  <c r="P22"/>
  <c r="P23"/>
  <c r="K114"/>
  <c r="M114" s="1"/>
  <c r="K110"/>
  <c r="M110" s="1"/>
  <c r="K113"/>
  <c r="M113" s="1"/>
  <c r="K111"/>
  <c r="M111" s="1"/>
  <c r="K109"/>
  <c r="M109" s="1"/>
  <c r="L55"/>
  <c r="K55"/>
  <c r="K108"/>
  <c r="M108" s="1"/>
  <c r="K107"/>
  <c r="M107" s="1"/>
  <c r="L52"/>
  <c r="K52"/>
  <c r="L44"/>
  <c r="K44"/>
  <c r="K104"/>
  <c r="M104" s="1"/>
  <c r="P21"/>
  <c r="L51"/>
  <c r="K51"/>
  <c r="K106"/>
  <c r="M106" s="1"/>
  <c r="L50"/>
  <c r="K50"/>
  <c r="M44" l="1"/>
  <c r="M55"/>
  <c r="M50"/>
  <c r="M21"/>
  <c r="M52"/>
  <c r="M51"/>
  <c r="L19"/>
  <c r="K19"/>
  <c r="K105"/>
  <c r="M105" s="1"/>
  <c r="K100"/>
  <c r="M100" s="1"/>
  <c r="L76"/>
  <c r="K76"/>
  <c r="L74"/>
  <c r="K74"/>
  <c r="L11"/>
  <c r="K11"/>
  <c r="M11" l="1"/>
  <c r="M76"/>
  <c r="M74"/>
  <c r="M19"/>
  <c r="L75"/>
  <c r="K75"/>
  <c r="L49"/>
  <c r="K49"/>
  <c r="L48"/>
  <c r="K48"/>
  <c r="K103"/>
  <c r="M103" s="1"/>
  <c r="K102"/>
  <c r="M102" s="1"/>
  <c r="P20"/>
  <c r="L39"/>
  <c r="K39"/>
  <c r="L16"/>
  <c r="K16"/>
  <c r="L73"/>
  <c r="K73"/>
  <c r="L10"/>
  <c r="K10"/>
  <c r="L46"/>
  <c r="K46"/>
  <c r="L45"/>
  <c r="K45"/>
  <c r="K101"/>
  <c r="M101" s="1"/>
  <c r="K99"/>
  <c r="M99" s="1"/>
  <c r="L41"/>
  <c r="K41"/>
  <c r="L40"/>
  <c r="K40"/>
  <c r="K98"/>
  <c r="M98" s="1"/>
  <c r="K97"/>
  <c r="M97" s="1"/>
  <c r="K96"/>
  <c r="M96" s="1"/>
  <c r="M48" l="1"/>
  <c r="M10"/>
  <c r="M16"/>
  <c r="M45"/>
  <c r="M75"/>
  <c r="M49"/>
  <c r="M41"/>
  <c r="M39"/>
  <c r="M73"/>
  <c r="M46"/>
  <c r="M40"/>
  <c r="K95"/>
  <c r="M95" s="1"/>
  <c r="K94"/>
  <c r="M94" s="1"/>
  <c r="L38"/>
  <c r="K38"/>
  <c r="L43"/>
  <c r="K43"/>
  <c r="L36"/>
  <c r="K36"/>
  <c r="M38" l="1"/>
  <c r="M43"/>
  <c r="M36"/>
  <c r="K93"/>
  <c r="M93" s="1"/>
  <c r="L15"/>
  <c r="K15"/>
  <c r="M15" l="1"/>
  <c r="L71"/>
  <c r="K71"/>
  <c r="L72"/>
  <c r="K72"/>
  <c r="M71" l="1"/>
  <c r="M72"/>
  <c r="P17"/>
  <c r="P18"/>
  <c r="K92"/>
  <c r="M92" s="1"/>
  <c r="K90"/>
  <c r="M90" s="1"/>
  <c r="K91"/>
  <c r="M91" s="1"/>
  <c r="L42"/>
  <c r="K42"/>
  <c r="L37"/>
  <c r="K37"/>
  <c r="M37" l="1"/>
  <c r="M42"/>
  <c r="L12"/>
  <c r="K12"/>
  <c r="L14"/>
  <c r="K14"/>
  <c r="L13"/>
  <c r="K13"/>
  <c r="M12" l="1"/>
  <c r="M14"/>
  <c r="M13"/>
  <c r="K325"/>
  <c r="L325" s="1"/>
  <c r="K89"/>
  <c r="M89" s="1"/>
  <c r="K88"/>
  <c r="M88" s="1"/>
  <c r="L135"/>
  <c r="K135"/>
  <c r="K304"/>
  <c r="L304" s="1"/>
  <c r="K324"/>
  <c r="L324" s="1"/>
  <c r="K323"/>
  <c r="L323" s="1"/>
  <c r="K322"/>
  <c r="L322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0"/>
  <c r="L310" s="1"/>
  <c r="K309"/>
  <c r="L309" s="1"/>
  <c r="K308"/>
  <c r="L308" s="1"/>
  <c r="K307"/>
  <c r="L307" s="1"/>
  <c r="K306"/>
  <c r="L306" s="1"/>
  <c r="K305"/>
  <c r="L305" s="1"/>
  <c r="K303"/>
  <c r="L303" s="1"/>
  <c r="K302"/>
  <c r="L302" s="1"/>
  <c r="K301"/>
  <c r="L301" s="1"/>
  <c r="F300"/>
  <c r="K300" s="1"/>
  <c r="L300" s="1"/>
  <c r="K299"/>
  <c r="L299" s="1"/>
  <c r="K298"/>
  <c r="L298" s="1"/>
  <c r="K297"/>
  <c r="L297" s="1"/>
  <c r="K296"/>
  <c r="L296" s="1"/>
  <c r="K295"/>
  <c r="L295" s="1"/>
  <c r="F294"/>
  <c r="K294" s="1"/>
  <c r="L294" s="1"/>
  <c r="F293"/>
  <c r="K293" s="1"/>
  <c r="L293" s="1"/>
  <c r="K292"/>
  <c r="L292" s="1"/>
  <c r="F291"/>
  <c r="K291" s="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3"/>
  <c r="L273" s="1"/>
  <c r="K272"/>
  <c r="L272" s="1"/>
  <c r="F271"/>
  <c r="K271" s="1"/>
  <c r="L271" s="1"/>
  <c r="K270"/>
  <c r="L270" s="1"/>
  <c r="K267"/>
  <c r="L267" s="1"/>
  <c r="K266"/>
  <c r="L266" s="1"/>
  <c r="K265"/>
  <c r="L265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3"/>
  <c r="L243" s="1"/>
  <c r="K241"/>
  <c r="L241" s="1"/>
  <c r="K239"/>
  <c r="L239" s="1"/>
  <c r="K238"/>
  <c r="L238" s="1"/>
  <c r="K237"/>
  <c r="L237" s="1"/>
  <c r="K235"/>
  <c r="L235" s="1"/>
  <c r="K234"/>
  <c r="L234" s="1"/>
  <c r="K233"/>
  <c r="L233" s="1"/>
  <c r="K232"/>
  <c r="K231"/>
  <c r="L231" s="1"/>
  <c r="K230"/>
  <c r="L230" s="1"/>
  <c r="K228"/>
  <c r="L228" s="1"/>
  <c r="K227"/>
  <c r="L227" s="1"/>
  <c r="K226"/>
  <c r="L226" s="1"/>
  <c r="K225"/>
  <c r="L225" s="1"/>
  <c r="K224"/>
  <c r="L224" s="1"/>
  <c r="F223"/>
  <c r="K223" s="1"/>
  <c r="L223" s="1"/>
  <c r="H222"/>
  <c r="K222" s="1"/>
  <c r="L222" s="1"/>
  <c r="K219"/>
  <c r="L219" s="1"/>
  <c r="K218"/>
  <c r="L218" s="1"/>
  <c r="K217"/>
  <c r="L217" s="1"/>
  <c r="K216"/>
  <c r="L216" s="1"/>
  <c r="K215"/>
  <c r="L215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H188"/>
  <c r="K188" s="1"/>
  <c r="L188" s="1"/>
  <c r="F187"/>
  <c r="K187" s="1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M7"/>
  <c r="D7" i="5"/>
  <c r="K6" i="4"/>
  <c r="K6" i="3"/>
  <c r="L6" i="2"/>
  <c r="M135" i="6" l="1"/>
</calcChain>
</file>

<file path=xl/sharedStrings.xml><?xml version="1.0" encoding="utf-8"?>
<sst xmlns="http://schemas.openxmlformats.org/spreadsheetml/2006/main" count="3637" uniqueCount="1315">
  <si>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</si>
  <si>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</si>
  <si>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</si>
  <si>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</si>
  <si>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</si>
  <si>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</si>
  <si>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</si>
  <si>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</si>
  <si>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</si>
  <si>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</si>
  <si>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</si>
  <si>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</si>
  <si>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</si>
  <si>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</si>
  <si>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</si>
  <si>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</si>
  <si>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</si>
  <si>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</si>
  <si>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</si>
  <si>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</si>
  <si>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</si>
  <si>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</si>
  <si>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</si>
  <si>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</si>
  <si>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</si>
  <si>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</si>
  <si>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</si>
  <si>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</si>
  <si>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</si>
  <si>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</si>
  <si>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</si>
  <si>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</si>
  <si>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</si>
  <si>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</si>
  <si>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</si>
  <si>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</si>
  <si>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</si>
  <si>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</si>
  <si>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</si>
  <si>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</si>
  <si>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</si>
  <si>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</si>
  <si>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</si>
  <si>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</si>
  <si>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</si>
  <si>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</si>
  <si>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</si>
  <si>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</si>
  <si>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</si>
  <si>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</si>
  <si>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</si>
  <si>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</si>
  <si>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</si>
  <si>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</si>
  <si>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</si>
  <si>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</si>
  <si>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</si>
  <si>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</si>
  <si>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</si>
  <si>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</si>
  <si>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</si>
  <si>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</si>
  <si>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</si>
  <si>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</si>
  <si>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</si>
  <si>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</si>
  <si>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</si>
  <si>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</si>
  <si>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</si>
  <si>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</si>
  <si>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</si>
  <si>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</si>
  <si>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</si>
  <si>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</si>
  <si>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</si>
  <si>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</si>
  <si>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</si>
  <si>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</si>
  <si>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</si>
  <si>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</si>
  <si>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</si>
  <si>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</si>
  <si>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</si>
  <si>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</si>
  <si>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</si>
  <si>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</si>
  <si>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</si>
  <si>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</si>
  <si>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</si>
  <si>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</si>
  <si>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</si>
  <si>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</si>
  <si>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</si>
  <si>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</si>
  <si>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</si>
  <si>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</si>
  <si>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</si>
  <si>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</si>
  <si>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</si>
  <si>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</si>
  <si>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</si>
  <si>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</si>
  <si>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</si>
  <si>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</si>
  <si>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</si>
  <si>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</si>
  <si>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</si>
  <si>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</si>
  <si>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</si>
  <si>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</si>
  <si>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</si>
  <si>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</si>
  <si>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</si>
  <si>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</si>
  <si>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</si>
  <si>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</si>
  <si>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</si>
  <si>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</si>
  <si>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</si>
  <si>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</si>
  <si>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</si>
  <si>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</si>
  <si>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</si>
  <si>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</si>
  <si>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</si>
  <si>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</si>
  <si>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</si>
  <si>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</si>
  <si>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</si>
  <si>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</si>
  <si>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</si>
  <si>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</si>
  <si>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</si>
  <si>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</si>
  <si>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</si>
  <si>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</si>
  <si>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</si>
  <si>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</si>
  <si>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</si>
  <si>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</si>
  <si>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</si>
  <si>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</si>
  <si>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</si>
  <si>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</si>
  <si>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</si>
  <si>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</si>
  <si>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</si>
  <si>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</si>
  <si>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</si>
  <si>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</si>
  <si>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</si>
  <si>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</si>
  <si>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</si>
  <si>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</si>
  <si>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</si>
  <si>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</si>
  <si>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</si>
  <si>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</si>
  <si>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</si>
  <si>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</si>
  <si>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</si>
  <si>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</si>
  <si>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</si>
  <si>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</si>
  <si>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</si>
  <si>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</si>
  <si>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</si>
  <si>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</si>
  <si>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</si>
  <si>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</si>
  <si>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</si>
  <si>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</si>
  <si>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</si>
  <si>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</si>
  <si>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</si>
  <si>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</si>
  <si>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</si>
  <si>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</si>
  <si>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</si>
  <si>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</si>
  <si>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</si>
  <si>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</si>
  <si>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</si>
  <si>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</si>
  <si>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</si>
  <si>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</si>
  <si>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</si>
  <si>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</si>
  <si>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</si>
  <si>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</si>
  <si>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</si>
  <si>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</si>
  <si>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</si>
  <si>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</si>
  <si>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</si>
  <si>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</si>
  <si>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</si>
  <si>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</si>
  <si>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</si>
  <si>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</si>
  <si>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</si>
  <si>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</si>
  <si>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</si>
  <si>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</si>
  <si>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</si>
  <si>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</si>
  <si>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</si>
  <si>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</si>
  <si>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</si>
  <si>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</si>
  <si>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</si>
  <si>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</si>
  <si>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</si>
  <si>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</si>
  <si>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</si>
  <si>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</si>
  <si>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</si>
  <si>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</si>
  <si>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</si>
  <si>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</si>
  <si>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</si>
  <si>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</si>
  <si>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</si>
  <si>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</si>
  <si>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</si>
  <si>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</si>
  <si>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</si>
  <si>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</si>
  <si>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</si>
  <si>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</si>
  <si>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</si>
  <si>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</si>
  <si>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</si>
  <si>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</si>
  <si>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</si>
  <si>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</si>
  <si>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</si>
  <si>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</si>
  <si>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</si>
  <si>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</si>
  <si>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</si>
  <si>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</si>
  <si>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</si>
  <si>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</si>
  <si>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</si>
  <si>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</si>
  <si>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</si>
  <si>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</si>
  <si>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</si>
  <si>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</si>
  <si>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</si>
  <si>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</si>
  <si>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</si>
  <si>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</si>
  <si>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</si>
  <si>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</si>
  <si>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</si>
  <si>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</si>
  <si>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</si>
  <si>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</si>
  <si>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</si>
  <si>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</si>
  <si>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</si>
  <si>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</si>
  <si>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</si>
  <si>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</si>
  <si>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</si>
  <si>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</si>
  <si>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</si>
  <si>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</si>
  <si>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</si>
  <si>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</si>
  <si>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</si>
  <si>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</si>
  <si>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</si>
  <si>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</si>
  <si>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</si>
  <si>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</si>
  <si>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</si>
  <si>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</si>
  <si>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</si>
  <si>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</si>
  <si>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</si>
  <si>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</si>
  <si>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</si>
  <si>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</si>
  <si>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</si>
  <si>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</si>
  <si>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</si>
  <si>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</si>
  <si>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</si>
  <si>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</si>
  <si>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</si>
  <si>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</si>
  <si>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</si>
  <si>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</si>
  <si>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</si>
  <si>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</si>
  <si>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</si>
  <si>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</si>
  <si>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</si>
  <si>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</si>
  <si>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</si>
  <si>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</si>
  <si>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</si>
  <si>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</si>
  <si>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</si>
  <si>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</si>
  <si>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</si>
  <si>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</si>
  <si>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</si>
  <si>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</si>
  <si>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</si>
  <si>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</si>
  <si>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</si>
  <si>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</si>
  <si>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</si>
  <si>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</si>
  <si>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</si>
  <si>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</si>
  <si>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</si>
  <si>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</si>
  <si>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</si>
  <si>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</si>
  <si>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</si>
  <si>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</si>
  <si>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</si>
  <si>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</si>
  <si>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</si>
  <si>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</si>
  <si>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</si>
  <si>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</si>
  <si>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</si>
  <si>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</si>
  <si>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</si>
  <si>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</si>
  <si>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</si>
  <si>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</si>
  <si>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</si>
  <si>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</si>
  <si>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</si>
  <si>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</si>
  <si>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</si>
  <si>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</si>
  <si>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</si>
  <si>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</si>
  <si>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</si>
  <si>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</si>
  <si>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</si>
  <si>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</si>
  <si>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</si>
  <si>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</si>
  <si>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</si>
  <si>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</si>
  <si>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</si>
  <si>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</si>
  <si>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</si>
  <si>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</si>
  <si>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</si>
  <si>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</si>
  <si>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</si>
  <si>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</si>
  <si>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</si>
  <si>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</si>
  <si>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</si>
  <si>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</si>
  <si>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</si>
  <si>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</si>
  <si>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</si>
  <si>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</si>
  <si>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</si>
  <si>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</si>
  <si>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</si>
  <si>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</si>
  <si>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</si>
  <si>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</si>
  <si>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</si>
  <si>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</si>
  <si>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</si>
  <si>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</si>
  <si>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</si>
  <si>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</si>
  <si>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</si>
  <si>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</si>
  <si>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</si>
  <si>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</si>
  <si>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</si>
  <si>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</si>
  <si>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</si>
  <si>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</si>
  <si>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</si>
  <si>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</si>
  <si>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</si>
  <si>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</si>
  <si>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</si>
  <si>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</si>
  <si>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</si>
  <si>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</si>
  <si>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</si>
  <si>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</si>
  <si>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</si>
  <si>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</si>
  <si>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</si>
  <si>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</si>
  <si>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</si>
  <si>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</si>
  <si>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</si>
  <si>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</si>
  <si>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</si>
  <si>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</si>
  <si>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</si>
  <si>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</si>
  <si>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</si>
  <si>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</si>
  <si>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</si>
  <si>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</si>
  <si>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</si>
  <si>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</si>
  <si>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</si>
  <si>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</si>
  <si>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</si>
  <si>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</si>
  <si>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</si>
  <si>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</si>
  <si>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</si>
  <si>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</si>
  <si>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</si>
  <si>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</si>
  <si>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</si>
  <si>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</si>
  <si>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</si>
  <si>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</si>
  <si>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</si>
  <si>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</si>
  <si>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</si>
  <si>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</si>
  <si>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</si>
  <si>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</si>
  <si>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</si>
  <si>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</si>
  <si>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</si>
  <si>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</si>
  <si>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</si>
  <si>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</si>
  <si>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</si>
  <si>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</si>
  <si>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</si>
  <si>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</si>
  <si>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</si>
  <si>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</si>
  <si>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</si>
  <si>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</si>
  <si>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</si>
  <si>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</si>
  <si>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</si>
  <si>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</si>
  <si>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</si>
  <si>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</si>
  <si>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</si>
  <si>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</si>
  <si>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</si>
  <si>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</si>
  <si>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</si>
  <si>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</si>
  <si>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</si>
  <si>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</si>
  <si>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</si>
  <si>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</si>
  <si>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</si>
  <si>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</si>
  <si>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</si>
  <si>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</si>
  <si>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</si>
  <si>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</si>
  <si>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</si>
  <si>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</si>
  <si>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</si>
  <si>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</si>
  <si>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</si>
  <si>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</si>
  <si>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</si>
  <si>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</si>
  <si>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</si>
  <si>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</si>
  <si>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</si>
  <si>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</si>
  <si>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</si>
  <si>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</si>
  <si>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</si>
  <si>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</si>
  <si>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</si>
  <si>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</si>
  <si>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</si>
  <si>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</si>
  <si>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</si>
  <si>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</si>
  <si>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</si>
  <si>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</si>
  <si>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</si>
  <si>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</si>
  <si>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</si>
  <si>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</si>
  <si>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</si>
  <si>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</si>
  <si>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</si>
  <si>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</si>
  <si>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</si>
  <si>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</si>
  <si>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</si>
  <si>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</si>
  <si>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</si>
  <si>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</si>
  <si>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</si>
  <si>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</si>
  <si>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</si>
  <si>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</si>
  <si>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</si>
  <si>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</si>
  <si>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</si>
  <si>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</si>
  <si>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</si>
  <si>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</si>
  <si>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</si>
  <si>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</si>
  <si>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</si>
  <si>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</si>
  <si>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</si>
  <si>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</si>
  <si>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</si>
  <si>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</si>
  <si>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</si>
  <si>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</si>
  <si>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</si>
  <si>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</si>
  <si>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</si>
  <si>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</si>
  <si>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</si>
  <si>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</si>
  <si>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</si>
  <si>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</si>
  <si>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</si>
  <si>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</si>
  <si>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</si>
  <si>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</si>
  <si>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</si>
  <si>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</si>
  <si>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</si>
  <si>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</si>
  <si>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</si>
  <si>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</si>
  <si>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</si>
  <si>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</si>
  <si>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</si>
  <si>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</si>
  <si>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</si>
  <si>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</si>
  <si>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</si>
  <si>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</si>
  <si>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</si>
  <si>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</si>
  <si>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</si>
  <si>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</si>
  <si>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</si>
  <si>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</si>
  <si>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</si>
  <si>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</si>
  <si>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</si>
  <si>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</si>
  <si>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</si>
  <si>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</si>
  <si>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</si>
  <si>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</si>
  <si>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</si>
  <si>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</si>
  <si>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</si>
  <si>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</si>
  <si>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</si>
  <si>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</si>
  <si>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</si>
  <si>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</si>
  <si>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</si>
  <si>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</si>
  <si>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</si>
  <si>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</si>
  <si>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</si>
  <si>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</si>
  <si>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</si>
  <si>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</si>
  <si>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</si>
  <si>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</si>
  <si>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</si>
  <si>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</si>
  <si>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</si>
  <si>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</si>
  <si>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</si>
  <si>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</si>
  <si>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</si>
  <si>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</si>
  <si>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</si>
  <si>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</si>
  <si>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</si>
  <si>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</si>
  <si>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</si>
  <si>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</si>
  <si>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</si>
  <si>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</si>
  <si>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</si>
  <si>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</si>
  <si>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</si>
  <si>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</si>
  <si>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</si>
  <si>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</si>
  <si>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</si>
  <si>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</si>
  <si>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</si>
  <si>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</si>
  <si>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</si>
  <si>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</si>
  <si>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</si>
  <si>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</si>
  <si>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</si>
  <si>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</si>
  <si>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</si>
  <si>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</si>
  <si>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</si>
  <si>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</si>
  <si>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</si>
  <si>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</si>
  <si>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</si>
  <si>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</si>
  <si>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</si>
  <si>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</si>
  <si>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</si>
  <si>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</si>
  <si>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</si>
  <si>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</si>
  <si>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</si>
  <si>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</si>
  <si>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</si>
  <si>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</si>
  <si>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</si>
  <si>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</si>
  <si>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</si>
  <si>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</si>
  <si>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</si>
  <si>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</si>
  <si>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</si>
  <si>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</si>
  <si>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</si>
  <si>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</si>
  <si>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</si>
  <si>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</si>
  <si>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</si>
  <si>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</si>
  <si>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</si>
  <si>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</si>
  <si>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</si>
  <si>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</si>
  <si>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</si>
  <si>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</si>
  <si>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</si>
  <si>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</si>
  <si>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</si>
  <si>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</si>
  <si>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</si>
  <si>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</si>
  <si>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</si>
  <si>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</si>
  <si>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</si>
  <si>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</si>
  <si>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</si>
  <si>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</si>
  <si>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</si>
  <si>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</si>
  <si>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</si>
  <si>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</si>
  <si>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</si>
  <si>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</si>
  <si>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</si>
  <si>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</si>
  <si>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</si>
  <si>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</si>
  <si>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</si>
  <si>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</si>
  <si>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</si>
  <si>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</si>
  <si>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</si>
  <si>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</si>
  <si>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</si>
  <si>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</si>
  <si>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</si>
  <si>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</si>
  <si>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</si>
  <si>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</si>
  <si>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</si>
  <si>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</si>
  <si>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</si>
  <si>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</si>
  <si>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</si>
  <si>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</si>
  <si>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</si>
  <si>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</si>
  <si>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</si>
  <si>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</si>
  <si>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</si>
  <si>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</si>
  <si>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</si>
  <si>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</si>
  <si>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</si>
  <si>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</si>
  <si>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</si>
  <si>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</si>
  <si>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</si>
  <si>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</si>
  <si>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</si>
  <si>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</si>
  <si>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</si>
  <si>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</si>
  <si>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</si>
  <si>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</si>
  <si>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</si>
  <si>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</si>
  <si>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</si>
  <si>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</si>
  <si>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</si>
  <si>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</si>
  <si>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</si>
  <si>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</si>
  <si>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</si>
  <si>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</si>
  <si>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</si>
  <si>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</si>
  <si>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</si>
  <si>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</si>
  <si>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</si>
  <si>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</si>
  <si>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</si>
  <si>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</si>
  <si>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</si>
  <si>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</si>
  <si>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</si>
  <si>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</si>
  <si>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</si>
  <si>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</si>
  <si>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</si>
  <si>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</si>
  <si>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</si>
  <si>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</si>
  <si>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</si>
  <si>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</si>
  <si>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</si>
  <si>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</si>
  <si>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</si>
  <si>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</si>
  <si>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</si>
  <si>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</si>
  <si>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</si>
  <si>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</si>
  <si>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</si>
  <si>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</si>
  <si>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</si>
  <si>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</si>
  <si>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</si>
  <si>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</si>
  <si>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</si>
  <si>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</si>
  <si>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</si>
  <si>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</si>
  <si>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</si>
  <si>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</si>
  <si>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</si>
  <si>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</si>
  <si>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</si>
  <si>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</si>
  <si>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</si>
  <si>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</si>
  <si>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</si>
  <si>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</si>
  <si>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</si>
  <si>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</si>
  <si>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</si>
  <si>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</si>
  <si>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</si>
  <si>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</si>
  <si>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</si>
  <si>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</si>
  <si>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</si>
  <si>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</si>
  <si>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</si>
  <si>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</si>
  <si>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</si>
  <si>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</si>
  <si>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</si>
  <si>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</si>
  <si>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</si>
  <si>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</si>
  <si>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</si>
  <si>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</si>
  <si>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</si>
  <si>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</si>
  <si>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</si>
  <si>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</si>
  <si>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</si>
  <si>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</si>
  <si>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</si>
  <si>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</si>
  <si>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</si>
  <si>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</si>
  <si>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</si>
  <si>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</si>
  <si>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</si>
  <si>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</si>
  <si>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</si>
  <si>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</si>
  <si>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</si>
  <si>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</si>
  <si>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</si>
  <si>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</si>
  <si>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</si>
  <si>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</si>
  <si>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</si>
  <si>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</si>
  <si>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</si>
  <si>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</si>
  <si>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</si>
  <si>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</si>
  <si>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</si>
  <si>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</si>
  <si>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</si>
  <si>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</si>
  <si>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</si>
  <si>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</si>
  <si>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</si>
  <si>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</si>
  <si>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</si>
  <si>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</si>
  <si>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</si>
  <si>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</si>
  <si>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</si>
  <si>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</si>
  <si>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</si>
  <si>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</si>
  <si>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</si>
  <si>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</si>
  <si>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</si>
  <si>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</si>
  <si>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</si>
  <si>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</si>
  <si>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</si>
  <si>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</si>
  <si>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</si>
  <si>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</si>
  <si>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</si>
  <si>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</si>
  <si>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</si>
  <si>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</si>
  <si>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</si>
  <si>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</si>
  <si>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</si>
  <si>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</si>
  <si>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</si>
  <si>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</si>
  <si>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</si>
  <si>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</si>
  <si>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</si>
  <si>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</si>
  <si>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</si>
  <si>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</si>
  <si>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</si>
  <si>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</si>
  <si>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</si>
  <si>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</si>
  <si>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</si>
  <si>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</si>
  <si>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</si>
  <si>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</si>
  <si>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</si>
  <si>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</si>
  <si>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</si>
  <si>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</si>
  <si>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</si>
  <si>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</si>
  <si>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</si>
  <si>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</si>
  <si>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</si>
  <si>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</si>
  <si>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</si>
  <si>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</si>
  <si>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</si>
  <si>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</si>
  <si>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</si>
  <si>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</si>
  <si>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</si>
  <si>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</si>
  <si>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</si>
  <si>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</si>
  <si>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</si>
  <si>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</si>
  <si>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</si>
  <si>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</si>
  <si>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</si>
  <si>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</si>
  <si>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</si>
  <si>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</si>
  <si>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</si>
  <si>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</si>
  <si>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</si>
  <si>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</si>
  <si>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</si>
  <si>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</si>
  <si>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</si>
  <si>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</si>
  <si>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</si>
  <si>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</si>
  <si>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</si>
  <si>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</si>
  <si>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</si>
  <si>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</si>
  <si>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</si>
  <si>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</si>
  <si>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</si>
  <si>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</si>
  <si>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</si>
  <si>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</si>
  <si>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Profit of Rs.12.50/-</t>
  </si>
  <si>
    <t>Profit of Rs50/-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</si>
  <si>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</si>
  <si>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</si>
  <si>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</si>
  <si>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</si>
  <si>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</si>
  <si>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</si>
  <si>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</si>
  <si>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</si>
  <si>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</si>
  <si>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</si>
  <si>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</si>
  <si>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NIFTY 17600 CE 16-DEC</t>
  </si>
  <si>
    <t>Loss of Rs.28.50/-</t>
  </si>
  <si>
    <t>HINDUNILVR 2360 CE DEC</t>
  </si>
  <si>
    <t xml:space="preserve">COLPAL </t>
  </si>
  <si>
    <t>1436-1444</t>
  </si>
  <si>
    <t>1490-1530</t>
  </si>
  <si>
    <t>IFL</t>
  </si>
  <si>
    <t>Profit of Rs.27.25/-</t>
  </si>
  <si>
    <t>85-105</t>
  </si>
  <si>
    <t>Profit of Rs.19.50/-</t>
  </si>
  <si>
    <t>Profit of Rs.13/-</t>
  </si>
  <si>
    <t>295-315</t>
  </si>
  <si>
    <t>53.5-55</t>
  </si>
  <si>
    <t>HCLTECH DEC FUT</t>
  </si>
  <si>
    <t>1180-1190</t>
  </si>
  <si>
    <t>Loss of Rs.100/-</t>
  </si>
  <si>
    <t>Profit of Rs.15/-</t>
  </si>
  <si>
    <t>96-98</t>
  </si>
  <si>
    <t>663-668</t>
  </si>
  <si>
    <t>700-730</t>
  </si>
  <si>
    <t>NIFTY 17400 CE 16-DEC</t>
  </si>
  <si>
    <t>228-235</t>
  </si>
  <si>
    <t>Loss of Rs.31.0/-</t>
  </si>
  <si>
    <t>KOTAKBANK 1900 CE 30-DEC</t>
  </si>
  <si>
    <t>40-45</t>
  </si>
  <si>
    <t>Loss of Rs.1.65/-</t>
  </si>
  <si>
    <t>Loss of Rs.2.7/-</t>
  </si>
  <si>
    <t>770-775</t>
  </si>
  <si>
    <t>Loss of Rs.9/-</t>
  </si>
  <si>
    <t>ICICIGI DEC FUT</t>
  </si>
  <si>
    <t>1440-1460</t>
  </si>
  <si>
    <t>Loss of Rs.28/-</t>
  </si>
  <si>
    <t>Loss of Rs.15.50/-</t>
  </si>
  <si>
    <t xml:space="preserve">KOTAKBANK 1900 CE 30-DEC </t>
  </si>
  <si>
    <t>25-35</t>
  </si>
  <si>
    <t>NIFTY 17200 CE 23-DEC</t>
  </si>
  <si>
    <t>100-120</t>
  </si>
  <si>
    <t>Profit of Rs.17.50/-</t>
  </si>
  <si>
    <t>Loss of Rs.17/-</t>
  </si>
  <si>
    <t>220-230</t>
  </si>
  <si>
    <t>726-734</t>
  </si>
  <si>
    <t>780-820</t>
  </si>
  <si>
    <t>Loss of Rs.6.5/-</t>
  </si>
  <si>
    <t>NIFTY 17000 CE 23-DEC</t>
  </si>
  <si>
    <t>90-100</t>
  </si>
  <si>
    <t>Loss of Rs.33.0/-</t>
  </si>
  <si>
    <t>5500-5600</t>
  </si>
  <si>
    <t>Loss of Rs.145/-</t>
  </si>
  <si>
    <t>ICICIBANK DEC FUT</t>
  </si>
  <si>
    <t>Loss of Rs.11.0/-</t>
  </si>
  <si>
    <t>690-700</t>
  </si>
  <si>
    <t>Profit of Rs.45.5/-</t>
  </si>
  <si>
    <t>213-217</t>
  </si>
  <si>
    <t>240-250</t>
  </si>
  <si>
    <t>2340-2380</t>
  </si>
  <si>
    <t>TOPGAIN FINANCE PRIVATE LIMITED</t>
  </si>
  <si>
    <t>GRAVITON RESEARCH CAPITAL LLP</t>
  </si>
  <si>
    <t>Profit of Rs.18/-</t>
  </si>
  <si>
    <t>NIFTY 16950 CE 23-DEC</t>
  </si>
  <si>
    <t>110-120</t>
  </si>
  <si>
    <t>Profit of Rs.2/-</t>
  </si>
  <si>
    <t>728-730</t>
  </si>
  <si>
    <t>760-780</t>
  </si>
  <si>
    <t>1430-1440</t>
  </si>
  <si>
    <t>1500-1520</t>
  </si>
  <si>
    <t>2130-2150</t>
  </si>
  <si>
    <t>2350-2450</t>
  </si>
  <si>
    <t>1650-1700</t>
  </si>
  <si>
    <t>BANKNIFTY 35000 CE 23-DEC</t>
  </si>
  <si>
    <t>250-300</t>
  </si>
  <si>
    <t>Profit of Rs. 50/-</t>
  </si>
  <si>
    <t>ALGOQUANT FINANCIALS LLP</t>
  </si>
  <si>
    <t>SHALPRO</t>
  </si>
  <si>
    <t>SRESTHA</t>
  </si>
  <si>
    <t>RAIN TREE HOLDINGS PRIVATE LIMITED</t>
  </si>
  <si>
    <t>SRF 2340 CE DEC</t>
  </si>
  <si>
    <t>45-52</t>
  </si>
  <si>
    <t>Profit of Rs.7/-</t>
  </si>
  <si>
    <t>NIFTY 17050 PE 23-DEC</t>
  </si>
  <si>
    <t>70-80</t>
  </si>
  <si>
    <t>BANKNIFTY 35200 PE 23-DEC</t>
  </si>
  <si>
    <t>180-250</t>
  </si>
  <si>
    <t>ASIANPAINT 3280 CE DEC</t>
  </si>
  <si>
    <t>70-90</t>
  </si>
  <si>
    <t>BANKNIFTY 35400 CE 23-DEC</t>
  </si>
  <si>
    <t>180-220</t>
  </si>
  <si>
    <t>NIFTY 17100 PE 23-DEC</t>
  </si>
  <si>
    <t>60-70</t>
  </si>
  <si>
    <t>Profit of Rs. 13.5/-</t>
  </si>
  <si>
    <t>Profit of Rs. 16/-</t>
  </si>
  <si>
    <t>Part Profit of Rs.8/-</t>
  </si>
  <si>
    <t>SUNRETAIL</t>
  </si>
  <si>
    <t>TJR AGROCOM PRIVATE LIMITED</t>
  </si>
  <si>
    <t>55-80</t>
  </si>
  <si>
    <t>Profit of Rs. 14/-</t>
  </si>
  <si>
    <t>Profit of Rs. 15.5/-</t>
  </si>
  <si>
    <t>45-60</t>
  </si>
  <si>
    <t>IOC 112 CE DEC</t>
  </si>
  <si>
    <t>2-2.50</t>
  </si>
  <si>
    <t>0.95-1.05</t>
  </si>
  <si>
    <t>SIEMENS 2400 CE DEC</t>
  </si>
  <si>
    <t>NIFTY 17100 CE 30-DEC</t>
  </si>
  <si>
    <t>Profit of Rs. 14.5/-</t>
  </si>
  <si>
    <t>BANKNIFTY 34500 PE 30-DEC</t>
  </si>
  <si>
    <t>280-320</t>
  </si>
  <si>
    <t>Profit of Rs. 40/-</t>
  </si>
  <si>
    <t>EPITOME TRADING AND INVESTMENTS</t>
  </si>
  <si>
    <t>NIFTY 17000 CE 30-DEC</t>
  </si>
  <si>
    <t xml:space="preserve">NIFTY 16900 PE 30-DEC </t>
  </si>
  <si>
    <t>120-140</t>
  </si>
  <si>
    <t>NIFTY 16950 PE 30-DEC</t>
  </si>
  <si>
    <t>Profit of Rs. 15/-</t>
  </si>
  <si>
    <t>Profit of Rs. 36/-</t>
  </si>
  <si>
    <t>SRF 2360 CE DEC</t>
  </si>
  <si>
    <t>35-42</t>
  </si>
  <si>
    <t>2200-2230</t>
  </si>
  <si>
    <t>BCP</t>
  </si>
  <si>
    <t>SHARE INDIA SECURITIES LIMITED</t>
  </si>
  <si>
    <t>GGENG</t>
  </si>
  <si>
    <t>GLCL</t>
  </si>
  <si>
    <t>RAJEEV KUMAR JOSHI</t>
  </si>
  <si>
    <t>JOHNPHARMA</t>
  </si>
  <si>
    <t>MYSTICELE</t>
  </si>
  <si>
    <t>GHANSHYAMBHAI MANSUKHBHAI KHAMBHAYATA</t>
  </si>
  <si>
    <t>UTLINDS</t>
  </si>
  <si>
    <t>B.C. Power Controls Ltd</t>
  </si>
  <si>
    <t>MANSI SHARES &amp; STOCK ADVISORS PVT LTD</t>
  </si>
  <si>
    <t>ADROIT FINANCIAL SERVICES PVT LTD</t>
  </si>
  <si>
    <t>SUPREMEENG</t>
  </si>
  <si>
    <t>Supreme Engineering Ltd</t>
  </si>
  <si>
    <t>PJS SECURITIES LLP</t>
  </si>
  <si>
    <t>INVENTURE</t>
  </si>
  <si>
    <t>Inventure Gro &amp; Sec Ltd</t>
  </si>
  <si>
    <t>SANJAY R CHOWDHARI</t>
  </si>
  <si>
    <t>Loss of Rs.38.0/-</t>
  </si>
  <si>
    <t>Profit of Rs. 10.5/-</t>
  </si>
  <si>
    <t>NAVINFLUOR JAN FUT</t>
  </si>
  <si>
    <t>4320-4350</t>
  </si>
  <si>
    <t>Profit of Rs.45/-</t>
  </si>
  <si>
    <t>BHARTIARTL 690 CE DEC</t>
  </si>
  <si>
    <t>2.5-3</t>
  </si>
  <si>
    <t>NIFTY 17200 PE 30-DEC</t>
  </si>
  <si>
    <t>COLPAL 1480 CE DEC</t>
  </si>
  <si>
    <t xml:space="preserve">SIEMENS 2420 CE DEC </t>
  </si>
  <si>
    <t>Profit of Rs. 17.5/-</t>
  </si>
  <si>
    <t>Profit of Rs.6/-</t>
  </si>
  <si>
    <t>Profit of Rs. 10/-</t>
  </si>
  <si>
    <t>ANUPAM</t>
  </si>
  <si>
    <t>PANKAJ HIRJI DEDHIA</t>
  </si>
  <si>
    <t>SHANTABEN VALJI BORICHA</t>
  </si>
  <si>
    <t>CPL</t>
  </si>
  <si>
    <t>CAPTAIN PIPES PRIVATE LIMITED</t>
  </si>
  <si>
    <t>DEVHARI</t>
  </si>
  <si>
    <t>PARIDHI MINDA</t>
  </si>
  <si>
    <t>TCG FUNDS FUND 1</t>
  </si>
  <si>
    <t>INDSILHYD</t>
  </si>
  <si>
    <t>SRI KEDAR PROPERTIES PRIVATE LIMITED</t>
  </si>
  <si>
    <t>INNOVATIVE</t>
  </si>
  <si>
    <t>MAQSOOD DABIR SHAIKH</t>
  </si>
  <si>
    <t>NEXPACT LIMITED</t>
  </si>
  <si>
    <t>MUKTA</t>
  </si>
  <si>
    <t>ATTRIBUTE SHARES &amp; SECURITIES PVT LTD</t>
  </si>
  <si>
    <t>NDASEC</t>
  </si>
  <si>
    <t>ESS KAY MERCANTILES LIMITED</t>
  </si>
  <si>
    <t>SELLWIN</t>
  </si>
  <si>
    <t>SMARTFIN</t>
  </si>
  <si>
    <t>PRAMOD ARORA</t>
  </si>
  <si>
    <t>SURYABEN PRAVIN GUDHKA</t>
  </si>
  <si>
    <t>ARDENT VENTURES LLP</t>
  </si>
  <si>
    <t>SUPERIOR</t>
  </si>
  <si>
    <t>ORION RETAIL PRIVATE LIMITED</t>
  </si>
  <si>
    <t>UNISON</t>
  </si>
  <si>
    <t>NIKETKUMAR DILIPBHAI AGRAWAL</t>
  </si>
  <si>
    <t>BHAVESH DILIPBHAI AGRAWAL</t>
  </si>
  <si>
    <t>WAA</t>
  </si>
  <si>
    <t>DAADI EQUITY&amp; DERIVATIVE PRIVATE LIMITED</t>
  </si>
  <si>
    <t>JPPOWER</t>
  </si>
  <si>
    <t>Jaiprakash Power Ven. Lt</t>
  </si>
  <si>
    <t>LIBAS</t>
  </si>
  <si>
    <t>Libas Consu Products Ltd</t>
  </si>
  <si>
    <t>DHAVAL VINODBHAI GADANI</t>
  </si>
  <si>
    <t>RAMASTEEL</t>
  </si>
  <si>
    <t>Rama Steel Tubes Limited</t>
  </si>
  <si>
    <t>SHRENIK</t>
  </si>
  <si>
    <t>Shrenik Limited</t>
  </si>
  <si>
    <t>SUPRIYA</t>
  </si>
  <si>
    <t>Supriya Lifescience Ltd</t>
  </si>
  <si>
    <t>MUSIGMA SECURITIES</t>
  </si>
  <si>
    <t>SUVIDHAA</t>
  </si>
  <si>
    <t>Suvidhaa Infoserve Ltd</t>
  </si>
  <si>
    <t>UTTAMSTL</t>
  </si>
  <si>
    <t>Uttam Galva Steels Limite</t>
  </si>
  <si>
    <t>VLIFEPP</t>
  </si>
  <si>
    <t>Vikas Lif Re. 0.40 ppd up</t>
  </si>
  <si>
    <t>EXCEL</t>
  </si>
  <si>
    <t>Excel Realty N Infra Ltd</t>
  </si>
  <si>
    <t>MEHTA AJIT CHAMPAKLAL</t>
  </si>
  <si>
    <t>ANKITA VISHAL SHAH</t>
  </si>
  <si>
    <t>WINPRO</t>
  </si>
  <si>
    <t>WinPro Industries Limited</t>
  </si>
  <si>
    <t>KULWANT SINGH</t>
  </si>
  <si>
    <t>450-460</t>
  </si>
  <si>
    <t>Profit of Rs.14/-</t>
  </si>
  <si>
    <t>44-44.4</t>
  </si>
  <si>
    <t>47-48</t>
  </si>
  <si>
    <t>475-477</t>
  </si>
  <si>
    <t>3000-3020</t>
  </si>
  <si>
    <t>3140-3200</t>
  </si>
  <si>
    <t>125.5-126.5</t>
  </si>
  <si>
    <t>130-134</t>
  </si>
  <si>
    <t>1400-1410</t>
  </si>
  <si>
    <t>1470-1500</t>
  </si>
  <si>
    <t>1730-1750</t>
  </si>
  <si>
    <t>1900-2000</t>
  </si>
  <si>
    <t>Loss of Rs. 7.50/-</t>
  </si>
  <si>
    <t>AAPLUSTRAD</t>
  </si>
  <si>
    <t>AMIT KUMAR</t>
  </si>
  <si>
    <t>AIMCOPEST</t>
  </si>
  <si>
    <t>MEGHNA SAMIR DAVE</t>
  </si>
  <si>
    <t>ASHIT PRADEEP DAVE</t>
  </si>
  <si>
    <t>GREAM TRADERS &amp; EXPORTERS PVT LTD</t>
  </si>
  <si>
    <t>AVI</t>
  </si>
  <si>
    <t>BANASFN</t>
  </si>
  <si>
    <t>DINESHSINH</t>
  </si>
  <si>
    <t>ATULKUMAR VIMALKUMAR SHREEVASTAV</t>
  </si>
  <si>
    <t>LATIN MANHARLAL SECURITIES PVT LTD</t>
  </si>
  <si>
    <t>QNANCE RESEARCH CAPITAL LLP</t>
  </si>
  <si>
    <t>CLARA</t>
  </si>
  <si>
    <t>SHERWOOD SECURITIES PVT LTD</t>
  </si>
  <si>
    <t>DECIPHER</t>
  </si>
  <si>
    <t>JANAKIRAM AJJARAPU</t>
  </si>
  <si>
    <t>KATTHUPUTHUR RAMASUBRAMANIAN KARTHIKEYAN</t>
  </si>
  <si>
    <t>SUSHANT MOHAN LAL</t>
  </si>
  <si>
    <t>BP EQUITIES PVT. LTD.</t>
  </si>
  <si>
    <t>DLCL</t>
  </si>
  <si>
    <t>SUNDEEP ARJUN KARNA HUF</t>
  </si>
  <si>
    <t>MEENA SINDHWAR</t>
  </si>
  <si>
    <t>EARUM</t>
  </si>
  <si>
    <t>GUNVANTLAL NATHALAL PATEL</t>
  </si>
  <si>
    <t>FINELINE</t>
  </si>
  <si>
    <t>SANKET ASHWIN SHAH</t>
  </si>
  <si>
    <t>ROHINI AJAY SHAH</t>
  </si>
  <si>
    <t>GALADA</t>
  </si>
  <si>
    <t>PURSHOTTAM AGARWAL</t>
  </si>
  <si>
    <t>GREENPOWER</t>
  </si>
  <si>
    <t>RAMLAL KANWARLAL JAIN</t>
  </si>
  <si>
    <t>HEMORGANIC</t>
  </si>
  <si>
    <t>PATEL YOGESH SOMABHAI HUF</t>
  </si>
  <si>
    <t>HETAL YOGESHKUMAR PATEL</t>
  </si>
  <si>
    <t>ULKABEN BHAILALBHAI PATEL</t>
  </si>
  <si>
    <t>HGIND</t>
  </si>
  <si>
    <t>VIVEK JAIN</t>
  </si>
  <si>
    <t>HPAL</t>
  </si>
  <si>
    <t>NEXUS GLOBAL OPPORTUNITIES FUND</t>
  </si>
  <si>
    <t>SOHEL FAROOQBHAI KUCHAMANWALA</t>
  </si>
  <si>
    <t>ATUL JASHWANTLAL SOLANKI</t>
  </si>
  <si>
    <t>HIRWANI JAYANTIBHAI VAGHELA</t>
  </si>
  <si>
    <t>SONAL GAUTAMKUMAR VACHHANI</t>
  </si>
  <si>
    <t>DEEPALI HIMANSHU VACHHANI</t>
  </si>
  <si>
    <t>HIMANSHU MOHANBHAI MADHAK</t>
  </si>
  <si>
    <t>VISHWAMURTE TRAD INVEST PE LTD</t>
  </si>
  <si>
    <t>AGRO TRADE SOLUTIONS</t>
  </si>
  <si>
    <t>JETKINGQ</t>
  </si>
  <si>
    <t>AADEESH ABHAIKUMAR NAHAR</t>
  </si>
  <si>
    <t>KAPASHI</t>
  </si>
  <si>
    <t>DIPAKKUMAR CHIMANLAL SHAH</t>
  </si>
  <si>
    <t>SHETH AJAYKUMAR NATWARLAL HUF</t>
  </si>
  <si>
    <t>SHETH NILESH NATWARLAL HUF</t>
  </si>
  <si>
    <t>SHETH JAYESHKUMAR NATWARLAL HUF</t>
  </si>
  <si>
    <t>SHETH BHAVESHKUMAR NATWARLAL HUF</t>
  </si>
  <si>
    <t>KOCL</t>
  </si>
  <si>
    <t>VIRENDRASINGH JAGATSINGH SANDHUDHANJAL</t>
  </si>
  <si>
    <t>MNIL</t>
  </si>
  <si>
    <t>MENIKA.</t>
  </si>
  <si>
    <t>KABIR SHRAN DAGAR HUF</t>
  </si>
  <si>
    <t>NARAYANI</t>
  </si>
  <si>
    <t>SAILESHBHANDARI</t>
  </si>
  <si>
    <t>RAM GOPAL RAMGARHIA HUF</t>
  </si>
  <si>
    <t>SUBHASH CHANDER HUF</t>
  </si>
  <si>
    <t>NEWLIGHT</t>
  </si>
  <si>
    <t>ACME FINVEST PRIVATE LIMITED</t>
  </si>
  <si>
    <t>OZONEWORLD</t>
  </si>
  <si>
    <t>KAPIL SATYANARAYAN SONI</t>
  </si>
  <si>
    <t>GAURAV SINGH</t>
  </si>
  <si>
    <t>PANACHE</t>
  </si>
  <si>
    <t>MANISH JIVAN GANDHI</t>
  </si>
  <si>
    <t>HETAL MAVJI VICHHIVORA</t>
  </si>
  <si>
    <t>PROFINC</t>
  </si>
  <si>
    <t>SHRENI CONSTRUCTION PRIVATE LIMITED</t>
  </si>
  <si>
    <t>OLGA TRADING PRIVATE LIMITED</t>
  </si>
  <si>
    <t>RAPICUT</t>
  </si>
  <si>
    <t>MILIND KISHORE MADHANI HUF</t>
  </si>
  <si>
    <t>GUBBI VIJAYAKUMAR NAGABRAHMA</t>
  </si>
  <si>
    <t>RCRL</t>
  </si>
  <si>
    <t>PURVI KETAN SHAH</t>
  </si>
  <si>
    <t>SANDEEP PRABHAKAR SOMAVANSHI</t>
  </si>
  <si>
    <t>PLENTY NIRYAT PRIVATE LIMITED</t>
  </si>
  <si>
    <t>RUSHABH MUKESH VORA</t>
  </si>
  <si>
    <t>SIGACHI</t>
  </si>
  <si>
    <t>3 SIGMA GLOBAL FUND</t>
  </si>
  <si>
    <t>STELLAR</t>
  </si>
  <si>
    <t>AVLOK SAXENA</t>
  </si>
  <si>
    <t>SUNRAJDI</t>
  </si>
  <si>
    <t>SUNNY SUNIL GANDHI</t>
  </si>
  <si>
    <t>NIKITA NIRAV SHAH</t>
  </si>
  <si>
    <t>CHANDARANA INTERMEDIARIES BROKERS PRIVATE LIMITED</t>
  </si>
  <si>
    <t>SAVITRIDEVI</t>
  </si>
  <si>
    <t>SANJAY KUMAR PATHAK</t>
  </si>
  <si>
    <t>SURATEX</t>
  </si>
  <si>
    <t>PRITESH PRAVIN VORA</t>
  </si>
  <si>
    <t>SVARTCORP</t>
  </si>
  <si>
    <t>SUMANCHEPURI</t>
  </si>
  <si>
    <t>VINAY RAMDHARI PATEL</t>
  </si>
  <si>
    <t>VISTAPH</t>
  </si>
  <si>
    <t>SURESH GADALEY</t>
  </si>
  <si>
    <t>SHAGUN BARTER PRIVATE LIMITED</t>
  </si>
  <si>
    <t>WITS</t>
  </si>
  <si>
    <t>SATAKSHI SINGHAL</t>
  </si>
  <si>
    <t>WESTLAKE SECURITIES LIMITED</t>
  </si>
  <si>
    <t>CHIRAG BHARATKUMAR SHAH</t>
  </si>
  <si>
    <t>RAJWINDERKAUR</t>
  </si>
  <si>
    <t>HIMANSHUKHERIA</t>
  </si>
  <si>
    <t>YAMNINV</t>
  </si>
  <si>
    <t>SURBHI INFRAPROJECT PRIVATE LIMITED</t>
  </si>
  <si>
    <t>LATIN MANHARLAL SECURITIES PVT. LTD.</t>
  </si>
  <si>
    <t>BMETRICS</t>
  </si>
  <si>
    <t>Bombay Metrics S C Ltd</t>
  </si>
  <si>
    <t>AVIRAT ENTERPRISE</t>
  </si>
  <si>
    <t>DATAPATTNS</t>
  </si>
  <si>
    <t>Data Patterns India Ltd</t>
  </si>
  <si>
    <t>ENERGYDEV</t>
  </si>
  <si>
    <t>Energy Development Compan</t>
  </si>
  <si>
    <t>FOCE</t>
  </si>
  <si>
    <t>Foce India Limited</t>
  </si>
  <si>
    <t>INTELLECT DEVELOPERS PRIVATE LIMITED</t>
  </si>
  <si>
    <t>HINDCON</t>
  </si>
  <si>
    <t>Hindcon Chemicals Limited</t>
  </si>
  <si>
    <t>ARPIT JAIN HUF</t>
  </si>
  <si>
    <t>HP Adhesives Limited</t>
  </si>
  <si>
    <t>B.W.TRADERS</t>
  </si>
  <si>
    <t>ANUSANDHAN INVESTMENTS LIMITED</t>
  </si>
  <si>
    <t>HI GROWTH CORPORATE SERVICES PVT LTD</t>
  </si>
  <si>
    <t>KOTYARK</t>
  </si>
  <si>
    <t>Kotyark Industries Ltd</t>
  </si>
  <si>
    <t>VIMALCHAND A .</t>
  </si>
  <si>
    <t>MITTAL</t>
  </si>
  <si>
    <t>Mittal Life Style Limited</t>
  </si>
  <si>
    <t>MOKSH</t>
  </si>
  <si>
    <t>Moksh Ornaments Limited</t>
  </si>
  <si>
    <t>NARAIN KUMAR GUPTA HUF</t>
  </si>
  <si>
    <t>SHIVAMILLS</t>
  </si>
  <si>
    <t>Shiva Mills Limited</t>
  </si>
  <si>
    <t>Sigachi Industries Ltd</t>
  </si>
  <si>
    <t>SMARTLINK</t>
  </si>
  <si>
    <t>Smartlink Holdings Ltd</t>
  </si>
  <si>
    <t>YUGA STOCKS AND COMMODITIES PRIVATE LIMITED  .</t>
  </si>
  <si>
    <t>STOCK VERTEX VENTURES</t>
  </si>
  <si>
    <t>SMCGLOBAL</t>
  </si>
  <si>
    <t>SMC Global Securities Ltd</t>
  </si>
  <si>
    <t>SIGNATUREGLOBAL (INDIA) PRIVATE LIMITED</t>
  </si>
  <si>
    <t>MANSINGH HOTELS AND RESORTS LIMITED</t>
  </si>
  <si>
    <t>VIKASPROP</t>
  </si>
  <si>
    <t>Vikas Prop &amp; Granite Ltd</t>
  </si>
  <si>
    <t>VIKASWSP</t>
  </si>
  <si>
    <t>Vikas Wsp Ltd</t>
  </si>
  <si>
    <t>AMISHA SATISH KUMAR  SACHDEVAA</t>
  </si>
  <si>
    <t>SATISH KUMAAR   SACHDEVAA</t>
  </si>
  <si>
    <t>RAJ KUMAR JAIN</t>
  </si>
  <si>
    <t>NEW HORIZON EQUITY ADVISORS PRIVATE LIMITED</t>
  </si>
  <si>
    <t>MARK CORPORATE ADVIOSRS PVT LTD</t>
  </si>
  <si>
    <t>RAJASTHAN GLOBAL SECURITIES PVT LTD</t>
  </si>
  <si>
    <t>DEEPAK BABULAL SHAH</t>
  </si>
  <si>
    <t>SHANTILAL BHACHUBHAI RITA HUF</t>
  </si>
  <si>
    <t>MALAY ROHITKUMAR BHUW</t>
  </si>
  <si>
    <t>PRO FIN CAPITAL SERVICES LTD</t>
  </si>
  <si>
    <t>MSPL</t>
  </si>
  <si>
    <t>MSP Steel &amp; Power Limited</t>
  </si>
  <si>
    <t>BANK OF BARODA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</si>
</sst>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1" fontId="35" fillId="22" borderId="23" xfId="0" applyNumberFormat="1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2" borderId="23" xfId="0" applyNumberFormat="1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left"/>
    </xf>
    <xf numFmtId="1" fontId="35" fillId="22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/>
    </xf>
    <xf numFmtId="0" fontId="36" fillId="11" borderId="23" xfId="0" applyFont="1" applyFill="1" applyBorder="1" applyAlignment="1">
      <alignment horizontal="center" vertical="center"/>
    </xf>
    <xf numFmtId="165" fontId="35" fillId="22" borderId="0" xfId="0" applyNumberFormat="1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2" fontId="36" fillId="16" borderId="23" xfId="0" applyNumberFormat="1" applyFont="1" applyFill="1" applyBorder="1" applyAlignment="1">
      <alignment horizontal="center" vertical="center"/>
    </xf>
    <xf numFmtId="10" fontId="36" fillId="16" borderId="23" xfId="0" applyNumberFormat="1" applyFont="1" applyFill="1" applyBorder="1" applyAlignment="1">
      <alignment horizontal="center" vertical="center" wrapText="1"/>
    </xf>
    <xf numFmtId="0" fontId="36" fillId="16" borderId="24" xfId="0" applyFont="1" applyFill="1" applyBorder="1" applyAlignment="1">
      <alignment horizontal="center" vertical="center"/>
    </xf>
    <xf numFmtId="0" fontId="35" fillId="27" borderId="21" xfId="0" applyFont="1" applyFill="1" applyBorder="1" applyAlignment="1">
      <alignment horizontal="center" vertical="center"/>
    </xf>
    <xf numFmtId="165" fontId="35" fillId="27" borderId="21" xfId="0" applyNumberFormat="1" applyFont="1" applyFill="1" applyBorder="1" applyAlignment="1">
      <alignment horizontal="center" vertical="center"/>
    </xf>
    <xf numFmtId="16" fontId="35" fillId="27" borderId="21" xfId="0" applyNumberFormat="1" applyFont="1" applyFill="1" applyBorder="1" applyAlignment="1">
      <alignment horizontal="center" vertical="center"/>
    </xf>
    <xf numFmtId="0" fontId="43" fillId="29" borderId="21" xfId="0" applyFont="1" applyFill="1" applyBorder="1" applyAlignment="1"/>
    <xf numFmtId="0" fontId="36" fillId="27" borderId="21" xfId="0" applyFont="1" applyFill="1" applyBorder="1" applyAlignment="1">
      <alignment horizontal="center" vertical="center"/>
    </xf>
    <xf numFmtId="0" fontId="36" fillId="28" borderId="21" xfId="0" applyFont="1" applyFill="1" applyBorder="1" applyAlignment="1">
      <alignment horizontal="center" vertical="center"/>
    </xf>
    <xf numFmtId="2" fontId="36" fillId="28" borderId="22" xfId="0" applyNumberFormat="1" applyFont="1" applyFill="1" applyBorder="1" applyAlignment="1">
      <alignment horizontal="center" vertical="center"/>
    </xf>
    <xf numFmtId="2" fontId="36" fillId="28" borderId="21" xfId="0" applyNumberFormat="1" applyFont="1" applyFill="1" applyBorder="1" applyAlignment="1">
      <alignment horizontal="center" vertical="center"/>
    </xf>
    <xf numFmtId="43" fontId="36" fillId="30" borderId="21" xfId="0" applyNumberFormat="1" applyFont="1" applyFill="1" applyBorder="1" applyAlignment="1">
      <alignment horizontal="center" vertical="center"/>
    </xf>
    <xf numFmtId="165" fontId="29" fillId="27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65" fontId="29" fillId="12" borderId="23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" fontId="35" fillId="11" borderId="29" xfId="0" applyNumberFormat="1" applyFont="1" applyFill="1" applyBorder="1" applyAlignment="1">
      <alignment horizontal="center" vertical="center"/>
    </xf>
    <xf numFmtId="165" fontId="35" fillId="11" borderId="29" xfId="0" applyNumberFormat="1" applyFont="1" applyFill="1" applyBorder="1" applyAlignment="1">
      <alignment horizontal="center" vertical="center"/>
    </xf>
    <xf numFmtId="16" fontId="35" fillId="11" borderId="29" xfId="0" applyNumberFormat="1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left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/>
    </xf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6" xfId="0" applyFont="1" applyFill="1" applyBorder="1"/>
    <xf numFmtId="16" fontId="37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0" fontId="0" fillId="0" borderId="21" xfId="0" applyBorder="1"/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44560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E22" sqref="E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44560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21" t="s">
        <v>16</v>
      </c>
      <c r="B9" s="523" t="s">
        <v>17</v>
      </c>
      <c r="C9" s="523" t="s">
        <v>18</v>
      </c>
      <c r="D9" s="523" t="s">
        <v>19</v>
      </c>
      <c r="E9" s="26" t="s">
        <v>20</v>
      </c>
      <c r="F9" s="26" t="s">
        <v>21</v>
      </c>
      <c r="G9" s="518" t="s">
        <v>22</v>
      </c>
      <c r="H9" s="519"/>
      <c r="I9" s="520"/>
      <c r="J9" s="518" t="s">
        <v>23</v>
      </c>
      <c r="K9" s="519"/>
      <c r="L9" s="520"/>
      <c r="M9" s="26"/>
      <c r="N9" s="27"/>
      <c r="O9" s="27"/>
      <c r="P9" s="27"/>
    </row>
    <row r="10" spans="1:16" ht="59.25" customHeight="1">
      <c r="A10" s="522"/>
      <c r="B10" s="524"/>
      <c r="C10" s="524"/>
      <c r="D10" s="52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35034.6</v>
      </c>
      <c r="F11" s="35">
        <v>35112.916666666664</v>
      </c>
      <c r="G11" s="36">
        <v>34827.833333333328</v>
      </c>
      <c r="H11" s="36">
        <v>34621.066666666666</v>
      </c>
      <c r="I11" s="36">
        <v>34335.98333333333</v>
      </c>
      <c r="J11" s="36">
        <v>35319.683333333327</v>
      </c>
      <c r="K11" s="36">
        <v>35604.766666666656</v>
      </c>
      <c r="L11" s="36">
        <v>35811.533333333326</v>
      </c>
      <c r="M11" s="37">
        <v>35398</v>
      </c>
      <c r="N11" s="37">
        <v>34906.15</v>
      </c>
      <c r="O11" s="38">
        <v>2915975</v>
      </c>
      <c r="P11" s="39">
        <v>2.5551071368907882E-2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17215.900000000001</v>
      </c>
      <c r="F12" s="40">
        <v>17229.649999999998</v>
      </c>
      <c r="G12" s="41">
        <v>17172.299999999996</v>
      </c>
      <c r="H12" s="41">
        <v>17128.699999999997</v>
      </c>
      <c r="I12" s="41">
        <v>17071.349999999995</v>
      </c>
      <c r="J12" s="41">
        <v>17273.249999999996</v>
      </c>
      <c r="K12" s="41">
        <v>17330.599999999995</v>
      </c>
      <c r="L12" s="41">
        <v>17374.199999999997</v>
      </c>
      <c r="M12" s="31">
        <v>17287</v>
      </c>
      <c r="N12" s="31">
        <v>17186.05</v>
      </c>
      <c r="O12" s="42">
        <v>12312350</v>
      </c>
      <c r="P12" s="43">
        <v>-9.5606216616255877E-3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17178</v>
      </c>
      <c r="F13" s="40">
        <v>17226.283333333333</v>
      </c>
      <c r="G13" s="41">
        <v>17101.716666666667</v>
      </c>
      <c r="H13" s="41">
        <v>17025.433333333334</v>
      </c>
      <c r="I13" s="41">
        <v>16900.866666666669</v>
      </c>
      <c r="J13" s="41">
        <v>17302.566666666666</v>
      </c>
      <c r="K13" s="41">
        <v>17427.133333333331</v>
      </c>
      <c r="L13" s="41">
        <v>17503.416666666664</v>
      </c>
      <c r="M13" s="31">
        <v>17350.849999999999</v>
      </c>
      <c r="N13" s="31">
        <v>17150</v>
      </c>
      <c r="O13" s="42">
        <v>1760</v>
      </c>
      <c r="P13" s="43">
        <v>-0.55102040816326525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993.05</v>
      </c>
      <c r="F14" s="40">
        <v>990.68333333333339</v>
      </c>
      <c r="G14" s="41">
        <v>983.36666666666679</v>
      </c>
      <c r="H14" s="41">
        <v>973.68333333333339</v>
      </c>
      <c r="I14" s="41">
        <v>966.36666666666679</v>
      </c>
      <c r="J14" s="41">
        <v>1000.3666666666668</v>
      </c>
      <c r="K14" s="41">
        <v>1007.6833333333334</v>
      </c>
      <c r="L14" s="41">
        <v>1017.3666666666668</v>
      </c>
      <c r="M14" s="31">
        <v>998</v>
      </c>
      <c r="N14" s="31">
        <v>981</v>
      </c>
      <c r="O14" s="42">
        <v>2115650</v>
      </c>
      <c r="P14" s="43">
        <v>-8.7275394206087278E-2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19281.849999999999</v>
      </c>
      <c r="F15" s="40">
        <v>19200.766666666666</v>
      </c>
      <c r="G15" s="41">
        <v>19047.433333333334</v>
      </c>
      <c r="H15" s="41">
        <v>18813.016666666666</v>
      </c>
      <c r="I15" s="41">
        <v>18659.683333333334</v>
      </c>
      <c r="J15" s="41">
        <v>19435.183333333334</v>
      </c>
      <c r="K15" s="41">
        <v>19588.51666666667</v>
      </c>
      <c r="L15" s="41">
        <v>19822.933333333334</v>
      </c>
      <c r="M15" s="31">
        <v>19354.099999999999</v>
      </c>
      <c r="N15" s="31">
        <v>18966.349999999999</v>
      </c>
      <c r="O15" s="42">
        <v>32625</v>
      </c>
      <c r="P15" s="43">
        <v>-4.3956043956043959E-2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266.35000000000002</v>
      </c>
      <c r="F16" s="40">
        <v>267.98333333333335</v>
      </c>
      <c r="G16" s="41">
        <v>262.91666666666669</v>
      </c>
      <c r="H16" s="41">
        <v>259.48333333333335</v>
      </c>
      <c r="I16" s="41">
        <v>254.41666666666669</v>
      </c>
      <c r="J16" s="41">
        <v>271.41666666666669</v>
      </c>
      <c r="K16" s="41">
        <v>276.48333333333329</v>
      </c>
      <c r="L16" s="41">
        <v>279.91666666666669</v>
      </c>
      <c r="M16" s="31">
        <v>273.05</v>
      </c>
      <c r="N16" s="31">
        <v>264.55</v>
      </c>
      <c r="O16" s="42">
        <v>9825400</v>
      </c>
      <c r="P16" s="43">
        <v>-1.4859228362877997E-2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2163.3000000000002</v>
      </c>
      <c r="F17" s="40">
        <v>2157.4166666666665</v>
      </c>
      <c r="G17" s="41">
        <v>2146.8833333333332</v>
      </c>
      <c r="H17" s="41">
        <v>2130.4666666666667</v>
      </c>
      <c r="I17" s="41">
        <v>2119.9333333333334</v>
      </c>
      <c r="J17" s="41">
        <v>2173.833333333333</v>
      </c>
      <c r="K17" s="41">
        <v>2184.3666666666668</v>
      </c>
      <c r="L17" s="41">
        <v>2200.7833333333328</v>
      </c>
      <c r="M17" s="31">
        <v>2167.9499999999998</v>
      </c>
      <c r="N17" s="31">
        <v>2141</v>
      </c>
      <c r="O17" s="42">
        <v>2580250</v>
      </c>
      <c r="P17" s="43">
        <v>-3.4759100125518975E-3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1724.05</v>
      </c>
      <c r="F18" s="40">
        <v>1730.5833333333333</v>
      </c>
      <c r="G18" s="41">
        <v>1704.8666666666666</v>
      </c>
      <c r="H18" s="41">
        <v>1685.6833333333334</v>
      </c>
      <c r="I18" s="41">
        <v>1659.9666666666667</v>
      </c>
      <c r="J18" s="41">
        <v>1749.7666666666664</v>
      </c>
      <c r="K18" s="41">
        <v>1775.4833333333331</v>
      </c>
      <c r="L18" s="41">
        <v>1794.6666666666663</v>
      </c>
      <c r="M18" s="31">
        <v>1756.3</v>
      </c>
      <c r="N18" s="31">
        <v>1711.4</v>
      </c>
      <c r="O18" s="42">
        <v>21195000</v>
      </c>
      <c r="P18" s="43">
        <v>-9.3711294431071956E-3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722.8</v>
      </c>
      <c r="F19" s="40">
        <v>725.93333333333339</v>
      </c>
      <c r="G19" s="41">
        <v>717.51666666666677</v>
      </c>
      <c r="H19" s="41">
        <v>712.23333333333335</v>
      </c>
      <c r="I19" s="41">
        <v>703.81666666666672</v>
      </c>
      <c r="J19" s="41">
        <v>731.21666666666681</v>
      </c>
      <c r="K19" s="41">
        <v>739.63333333333333</v>
      </c>
      <c r="L19" s="41">
        <v>744.91666666666686</v>
      </c>
      <c r="M19" s="31">
        <v>734.35</v>
      </c>
      <c r="N19" s="31">
        <v>720.65</v>
      </c>
      <c r="O19" s="42">
        <v>89175000</v>
      </c>
      <c r="P19" s="43">
        <v>-8.1234768480909826E-4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3526.15</v>
      </c>
      <c r="F20" s="40">
        <v>3498.5166666666669</v>
      </c>
      <c r="G20" s="41">
        <v>3442.2333333333336</v>
      </c>
      <c r="H20" s="41">
        <v>3358.3166666666666</v>
      </c>
      <c r="I20" s="41">
        <v>3302.0333333333333</v>
      </c>
      <c r="J20" s="41">
        <v>3582.4333333333338</v>
      </c>
      <c r="K20" s="41">
        <v>3638.7166666666676</v>
      </c>
      <c r="L20" s="41">
        <v>3722.6333333333341</v>
      </c>
      <c r="M20" s="31">
        <v>3554.8</v>
      </c>
      <c r="N20" s="31">
        <v>3414.6</v>
      </c>
      <c r="O20" s="42">
        <v>400200</v>
      </c>
      <c r="P20" s="43">
        <v>2.1439509954058193E-2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622.45000000000005</v>
      </c>
      <c r="F21" s="40">
        <v>625</v>
      </c>
      <c r="G21" s="41">
        <v>617.45000000000005</v>
      </c>
      <c r="H21" s="41">
        <v>612.45000000000005</v>
      </c>
      <c r="I21" s="41">
        <v>604.90000000000009</v>
      </c>
      <c r="J21" s="41">
        <v>630</v>
      </c>
      <c r="K21" s="41">
        <v>637.54999999999995</v>
      </c>
      <c r="L21" s="41">
        <v>642.54999999999995</v>
      </c>
      <c r="M21" s="31">
        <v>632.54999999999995</v>
      </c>
      <c r="N21" s="31">
        <v>620</v>
      </c>
      <c r="O21" s="42">
        <v>9397000</v>
      </c>
      <c r="P21" s="43">
        <v>3.4114669307802353E-2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376.15</v>
      </c>
      <c r="F22" s="40">
        <v>377.51666666666665</v>
      </c>
      <c r="G22" s="41">
        <v>373.7833333333333</v>
      </c>
      <c r="H22" s="41">
        <v>371.41666666666663</v>
      </c>
      <c r="I22" s="41">
        <v>367.68333333333328</v>
      </c>
      <c r="J22" s="41">
        <v>379.88333333333333</v>
      </c>
      <c r="K22" s="41">
        <v>383.61666666666667</v>
      </c>
      <c r="L22" s="41">
        <v>385.98333333333335</v>
      </c>
      <c r="M22" s="31">
        <v>381.25</v>
      </c>
      <c r="N22" s="31">
        <v>375.15</v>
      </c>
      <c r="O22" s="42">
        <v>13120500</v>
      </c>
      <c r="P22" s="43">
        <v>-2.6488592097941011E-2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805.85</v>
      </c>
      <c r="F23" s="40">
        <v>805.30000000000007</v>
      </c>
      <c r="G23" s="41">
        <v>798.45000000000016</v>
      </c>
      <c r="H23" s="41">
        <v>791.05000000000007</v>
      </c>
      <c r="I23" s="41">
        <v>784.20000000000016</v>
      </c>
      <c r="J23" s="41">
        <v>812.70000000000016</v>
      </c>
      <c r="K23" s="41">
        <v>819.55000000000007</v>
      </c>
      <c r="L23" s="41">
        <v>826.95000000000016</v>
      </c>
      <c r="M23" s="31">
        <v>812.15</v>
      </c>
      <c r="N23" s="31">
        <v>797.9</v>
      </c>
      <c r="O23" s="42">
        <v>1701850</v>
      </c>
      <c r="P23" s="43">
        <v>-3.0505867608522273E-2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4974.2</v>
      </c>
      <c r="F24" s="40">
        <v>4934.7333333333336</v>
      </c>
      <c r="G24" s="41">
        <v>4884.4666666666672</v>
      </c>
      <c r="H24" s="41">
        <v>4794.7333333333336</v>
      </c>
      <c r="I24" s="41">
        <v>4744.4666666666672</v>
      </c>
      <c r="J24" s="41">
        <v>5024.4666666666672</v>
      </c>
      <c r="K24" s="41">
        <v>5074.7333333333336</v>
      </c>
      <c r="L24" s="41">
        <v>5164.4666666666672</v>
      </c>
      <c r="M24" s="31">
        <v>4985</v>
      </c>
      <c r="N24" s="31">
        <v>4845</v>
      </c>
      <c r="O24" s="42">
        <v>2413125</v>
      </c>
      <c r="P24" s="43">
        <v>-1.1621953716977268E-2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217.25</v>
      </c>
      <c r="F25" s="40">
        <v>216.11666666666667</v>
      </c>
      <c r="G25" s="41">
        <v>214.38333333333335</v>
      </c>
      <c r="H25" s="41">
        <v>211.51666666666668</v>
      </c>
      <c r="I25" s="41">
        <v>209.78333333333336</v>
      </c>
      <c r="J25" s="41">
        <v>218.98333333333335</v>
      </c>
      <c r="K25" s="41">
        <v>220.7166666666667</v>
      </c>
      <c r="L25" s="41">
        <v>223.58333333333334</v>
      </c>
      <c r="M25" s="31">
        <v>217.85</v>
      </c>
      <c r="N25" s="31">
        <v>213.25</v>
      </c>
      <c r="O25" s="42">
        <v>10527500</v>
      </c>
      <c r="P25" s="43">
        <v>3.084455324357405E-2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44560</v>
      </c>
      <c r="E26" s="40">
        <v>121.55</v>
      </c>
      <c r="F26" s="40">
        <v>122.14999999999999</v>
      </c>
      <c r="G26" s="41">
        <v>120.59999999999998</v>
      </c>
      <c r="H26" s="41">
        <v>119.64999999999999</v>
      </c>
      <c r="I26" s="41">
        <v>118.09999999999998</v>
      </c>
      <c r="J26" s="41">
        <v>123.09999999999998</v>
      </c>
      <c r="K26" s="41">
        <v>124.64999999999999</v>
      </c>
      <c r="L26" s="41">
        <v>125.59999999999998</v>
      </c>
      <c r="M26" s="31">
        <v>123.7</v>
      </c>
      <c r="N26" s="31">
        <v>121.2</v>
      </c>
      <c r="O26" s="42">
        <v>38592000</v>
      </c>
      <c r="P26" s="43">
        <v>2.54693291880904E-2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44560</v>
      </c>
      <c r="E27" s="40">
        <v>3367.55</v>
      </c>
      <c r="F27" s="40">
        <v>3367.5</v>
      </c>
      <c r="G27" s="41">
        <v>3351.05</v>
      </c>
      <c r="H27" s="41">
        <v>3334.55</v>
      </c>
      <c r="I27" s="41">
        <v>3318.1000000000004</v>
      </c>
      <c r="J27" s="41">
        <v>3384</v>
      </c>
      <c r="K27" s="41">
        <v>3400.45</v>
      </c>
      <c r="L27" s="41">
        <v>3416.95</v>
      </c>
      <c r="M27" s="31">
        <v>3383.95</v>
      </c>
      <c r="N27" s="31">
        <v>3351</v>
      </c>
      <c r="O27" s="42">
        <v>3678450</v>
      </c>
      <c r="P27" s="43">
        <v>-1.982493305088133E-2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2281.85</v>
      </c>
      <c r="F28" s="40">
        <v>2274.1</v>
      </c>
      <c r="G28" s="41">
        <v>2234</v>
      </c>
      <c r="H28" s="41">
        <v>2186.15</v>
      </c>
      <c r="I28" s="41">
        <v>2146.0500000000002</v>
      </c>
      <c r="J28" s="41">
        <v>2321.9499999999998</v>
      </c>
      <c r="K28" s="41">
        <v>2362.0499999999993</v>
      </c>
      <c r="L28" s="41">
        <v>2409.8999999999996</v>
      </c>
      <c r="M28" s="31">
        <v>2314.1999999999998</v>
      </c>
      <c r="N28" s="31">
        <v>2226.25</v>
      </c>
      <c r="O28" s="42">
        <v>581625</v>
      </c>
      <c r="P28" s="43">
        <v>0.16272677295217153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8904.25</v>
      </c>
      <c r="F29" s="40">
        <v>8875.4</v>
      </c>
      <c r="G29" s="41">
        <v>8828.7999999999993</v>
      </c>
      <c r="H29" s="41">
        <v>8753.35</v>
      </c>
      <c r="I29" s="41">
        <v>8706.75</v>
      </c>
      <c r="J29" s="41">
        <v>8950.8499999999985</v>
      </c>
      <c r="K29" s="41">
        <v>8997.4500000000007</v>
      </c>
      <c r="L29" s="41">
        <v>9072.8999999999978</v>
      </c>
      <c r="M29" s="31">
        <v>8922</v>
      </c>
      <c r="N29" s="31">
        <v>8799.9500000000007</v>
      </c>
      <c r="O29" s="42">
        <v>49875</v>
      </c>
      <c r="P29" s="43">
        <v>6.0606060606060608E-2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1010.9</v>
      </c>
      <c r="F30" s="40">
        <v>1002.2333333333332</v>
      </c>
      <c r="G30" s="41">
        <v>986.76666666666642</v>
      </c>
      <c r="H30" s="41">
        <v>962.63333333333321</v>
      </c>
      <c r="I30" s="41">
        <v>947.1666666666664</v>
      </c>
      <c r="J30" s="41">
        <v>1026.3666666666663</v>
      </c>
      <c r="K30" s="41">
        <v>1041.8333333333335</v>
      </c>
      <c r="L30" s="41">
        <v>1065.9666666666665</v>
      </c>
      <c r="M30" s="31">
        <v>1017.7</v>
      </c>
      <c r="N30" s="31">
        <v>978.1</v>
      </c>
      <c r="O30" s="42">
        <v>3624000</v>
      </c>
      <c r="P30" s="43">
        <v>-2.0937457787383495E-2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728.85</v>
      </c>
      <c r="F31" s="40">
        <v>729.18333333333339</v>
      </c>
      <c r="G31" s="41">
        <v>722.46666666666681</v>
      </c>
      <c r="H31" s="41">
        <v>716.08333333333337</v>
      </c>
      <c r="I31" s="41">
        <v>709.36666666666679</v>
      </c>
      <c r="J31" s="41">
        <v>735.56666666666683</v>
      </c>
      <c r="K31" s="41">
        <v>742.28333333333353</v>
      </c>
      <c r="L31" s="41">
        <v>748.66666666666686</v>
      </c>
      <c r="M31" s="31">
        <v>735.9</v>
      </c>
      <c r="N31" s="31">
        <v>722.8</v>
      </c>
      <c r="O31" s="42">
        <v>16071550</v>
      </c>
      <c r="P31" s="43">
        <v>-3.0426907187077403E-3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671.2</v>
      </c>
      <c r="F32" s="40">
        <v>673.2166666666667</v>
      </c>
      <c r="G32" s="41">
        <v>666.08333333333337</v>
      </c>
      <c r="H32" s="41">
        <v>660.9666666666667</v>
      </c>
      <c r="I32" s="41">
        <v>653.83333333333337</v>
      </c>
      <c r="J32" s="41">
        <v>678.33333333333337</v>
      </c>
      <c r="K32" s="41">
        <v>685.46666666666658</v>
      </c>
      <c r="L32" s="41">
        <v>690.58333333333337</v>
      </c>
      <c r="M32" s="31">
        <v>680.35</v>
      </c>
      <c r="N32" s="31">
        <v>668.1</v>
      </c>
      <c r="O32" s="42">
        <v>54018000</v>
      </c>
      <c r="P32" s="43">
        <v>3.4551939366919302E-3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3260.95</v>
      </c>
      <c r="F33" s="40">
        <v>3227.9</v>
      </c>
      <c r="G33" s="41">
        <v>3189.8</v>
      </c>
      <c r="H33" s="41">
        <v>3118.65</v>
      </c>
      <c r="I33" s="41">
        <v>3080.55</v>
      </c>
      <c r="J33" s="41">
        <v>3299.05</v>
      </c>
      <c r="K33" s="41">
        <v>3337.1499999999996</v>
      </c>
      <c r="L33" s="41">
        <v>3408.3</v>
      </c>
      <c r="M33" s="31">
        <v>3266</v>
      </c>
      <c r="N33" s="31">
        <v>3156.75</v>
      </c>
      <c r="O33" s="42">
        <v>3440750</v>
      </c>
      <c r="P33" s="43">
        <v>2.6225686603045095E-3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16268.2</v>
      </c>
      <c r="F34" s="40">
        <v>16205.050000000001</v>
      </c>
      <c r="G34" s="41">
        <v>16063.150000000001</v>
      </c>
      <c r="H34" s="41">
        <v>15858.1</v>
      </c>
      <c r="I34" s="41">
        <v>15716.2</v>
      </c>
      <c r="J34" s="41">
        <v>16410.100000000002</v>
      </c>
      <c r="K34" s="41">
        <v>16552</v>
      </c>
      <c r="L34" s="41">
        <v>16757.050000000003</v>
      </c>
      <c r="M34" s="31">
        <v>16346.95</v>
      </c>
      <c r="N34" s="31">
        <v>16000</v>
      </c>
      <c r="O34" s="42">
        <v>647200</v>
      </c>
      <c r="P34" s="43">
        <v>-1.2059227598839872E-2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6926.5</v>
      </c>
      <c r="F35" s="40">
        <v>6914.416666666667</v>
      </c>
      <c r="G35" s="41">
        <v>6873.4333333333343</v>
      </c>
      <c r="H35" s="41">
        <v>6820.3666666666677</v>
      </c>
      <c r="I35" s="41">
        <v>6779.383333333335</v>
      </c>
      <c r="J35" s="41">
        <v>6967.4833333333336</v>
      </c>
      <c r="K35" s="41">
        <v>7008.4666666666653</v>
      </c>
      <c r="L35" s="41">
        <v>7061.5333333333328</v>
      </c>
      <c r="M35" s="31">
        <v>6955.4</v>
      </c>
      <c r="N35" s="31">
        <v>6861.35</v>
      </c>
      <c r="O35" s="42">
        <v>3981375</v>
      </c>
      <c r="P35" s="43">
        <v>-2.1865307250560451E-2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2257.1</v>
      </c>
      <c r="F36" s="40">
        <v>2252.7000000000003</v>
      </c>
      <c r="G36" s="41">
        <v>2233.4000000000005</v>
      </c>
      <c r="H36" s="41">
        <v>2209.7000000000003</v>
      </c>
      <c r="I36" s="41">
        <v>2190.4000000000005</v>
      </c>
      <c r="J36" s="41">
        <v>2276.4000000000005</v>
      </c>
      <c r="K36" s="41">
        <v>2295.7000000000007</v>
      </c>
      <c r="L36" s="41">
        <v>2319.4000000000005</v>
      </c>
      <c r="M36" s="31">
        <v>2272</v>
      </c>
      <c r="N36" s="31">
        <v>2229</v>
      </c>
      <c r="O36" s="42">
        <v>1473000</v>
      </c>
      <c r="P36" s="43">
        <v>-3.8135039832832701E-2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250.05</v>
      </c>
      <c r="F37" s="40">
        <v>252.75</v>
      </c>
      <c r="G37" s="41">
        <v>246.5</v>
      </c>
      <c r="H37" s="41">
        <v>242.95</v>
      </c>
      <c r="I37" s="41">
        <v>236.7</v>
      </c>
      <c r="J37" s="41">
        <v>256.3</v>
      </c>
      <c r="K37" s="41">
        <v>262.55</v>
      </c>
      <c r="L37" s="41">
        <v>266.10000000000002</v>
      </c>
      <c r="M37" s="31">
        <v>259</v>
      </c>
      <c r="N37" s="31">
        <v>249.2</v>
      </c>
      <c r="O37" s="42">
        <v>24384600</v>
      </c>
      <c r="P37" s="43">
        <v>-2.2512446785482358E-2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80.900000000000006</v>
      </c>
      <c r="F38" s="40">
        <v>80.916666666666671</v>
      </c>
      <c r="G38" s="41">
        <v>80.433333333333337</v>
      </c>
      <c r="H38" s="41">
        <v>79.966666666666669</v>
      </c>
      <c r="I38" s="41">
        <v>79.483333333333334</v>
      </c>
      <c r="J38" s="41">
        <v>81.38333333333334</v>
      </c>
      <c r="K38" s="41">
        <v>81.86666666666666</v>
      </c>
      <c r="L38" s="41">
        <v>82.333333333333343</v>
      </c>
      <c r="M38" s="31">
        <v>81.400000000000006</v>
      </c>
      <c r="N38" s="31">
        <v>80.45</v>
      </c>
      <c r="O38" s="42">
        <v>153960300</v>
      </c>
      <c r="P38" s="43">
        <v>4.0813098157082971E-2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1812.95</v>
      </c>
      <c r="F39" s="40">
        <v>1813.5666666666668</v>
      </c>
      <c r="G39" s="41">
        <v>1793.2333333333336</v>
      </c>
      <c r="H39" s="41">
        <v>1773.5166666666667</v>
      </c>
      <c r="I39" s="41">
        <v>1753.1833333333334</v>
      </c>
      <c r="J39" s="41">
        <v>1833.2833333333338</v>
      </c>
      <c r="K39" s="41">
        <v>1853.6166666666672</v>
      </c>
      <c r="L39" s="41">
        <v>1873.3333333333339</v>
      </c>
      <c r="M39" s="31">
        <v>1833.9</v>
      </c>
      <c r="N39" s="31">
        <v>1793.85</v>
      </c>
      <c r="O39" s="42">
        <v>1404700</v>
      </c>
      <c r="P39" s="43">
        <v>3.736799350121852E-2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209.6</v>
      </c>
      <c r="F40" s="40">
        <v>209.88333333333335</v>
      </c>
      <c r="G40" s="41">
        <v>206.76666666666671</v>
      </c>
      <c r="H40" s="41">
        <v>203.93333333333337</v>
      </c>
      <c r="I40" s="41">
        <v>200.81666666666672</v>
      </c>
      <c r="J40" s="41">
        <v>212.7166666666667</v>
      </c>
      <c r="K40" s="41">
        <v>215.83333333333331</v>
      </c>
      <c r="L40" s="41">
        <v>218.66666666666669</v>
      </c>
      <c r="M40" s="31">
        <v>213</v>
      </c>
      <c r="N40" s="31">
        <v>207.05</v>
      </c>
      <c r="O40" s="42">
        <v>25612000</v>
      </c>
      <c r="P40" s="43">
        <v>1.32291040288635E-2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753.05</v>
      </c>
      <c r="F41" s="40">
        <v>754.30000000000007</v>
      </c>
      <c r="G41" s="41">
        <v>748.60000000000014</v>
      </c>
      <c r="H41" s="41">
        <v>744.15000000000009</v>
      </c>
      <c r="I41" s="41">
        <v>738.45000000000016</v>
      </c>
      <c r="J41" s="41">
        <v>758.75000000000011</v>
      </c>
      <c r="K41" s="41">
        <v>764.45000000000016</v>
      </c>
      <c r="L41" s="41">
        <v>768.90000000000009</v>
      </c>
      <c r="M41" s="31">
        <v>760</v>
      </c>
      <c r="N41" s="31">
        <v>749.85</v>
      </c>
      <c r="O41" s="42">
        <v>4778400</v>
      </c>
      <c r="P41" s="43">
        <v>-7.3126142595978062E-3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701.25</v>
      </c>
      <c r="F42" s="40">
        <v>700.98333333333323</v>
      </c>
      <c r="G42" s="41">
        <v>696.66666666666652</v>
      </c>
      <c r="H42" s="41">
        <v>692.08333333333326</v>
      </c>
      <c r="I42" s="41">
        <v>687.76666666666654</v>
      </c>
      <c r="J42" s="41">
        <v>705.56666666666649</v>
      </c>
      <c r="K42" s="41">
        <v>709.88333333333333</v>
      </c>
      <c r="L42" s="41">
        <v>714.46666666666647</v>
      </c>
      <c r="M42" s="31">
        <v>705.3</v>
      </c>
      <c r="N42" s="31">
        <v>696.4</v>
      </c>
      <c r="O42" s="42">
        <v>8200500</v>
      </c>
      <c r="P42" s="43">
        <v>-2.2964882494861942E-2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677.9</v>
      </c>
      <c r="F43" s="40">
        <v>678.33333333333337</v>
      </c>
      <c r="G43" s="41">
        <v>673.91666666666674</v>
      </c>
      <c r="H43" s="41">
        <v>669.93333333333339</v>
      </c>
      <c r="I43" s="41">
        <v>665.51666666666677</v>
      </c>
      <c r="J43" s="41">
        <v>682.31666666666672</v>
      </c>
      <c r="K43" s="41">
        <v>686.73333333333346</v>
      </c>
      <c r="L43" s="41">
        <v>690.7166666666667</v>
      </c>
      <c r="M43" s="31">
        <v>682.75</v>
      </c>
      <c r="N43" s="31">
        <v>674.35</v>
      </c>
      <c r="O43" s="42">
        <v>72702146</v>
      </c>
      <c r="P43" s="43">
        <v>-9.0038137914517577E-3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58.1</v>
      </c>
      <c r="F44" s="40">
        <v>58.1</v>
      </c>
      <c r="G44" s="41">
        <v>57.5</v>
      </c>
      <c r="H44" s="41">
        <v>56.9</v>
      </c>
      <c r="I44" s="41">
        <v>56.3</v>
      </c>
      <c r="J44" s="41">
        <v>58.7</v>
      </c>
      <c r="K44" s="41">
        <v>59.300000000000011</v>
      </c>
      <c r="L44" s="41">
        <v>59.900000000000006</v>
      </c>
      <c r="M44" s="31">
        <v>58.7</v>
      </c>
      <c r="N44" s="31">
        <v>57.5</v>
      </c>
      <c r="O44" s="42">
        <v>132279000</v>
      </c>
      <c r="P44" s="43">
        <v>2.3312484769718138E-2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361.9</v>
      </c>
      <c r="F45" s="40">
        <v>360.01666666666665</v>
      </c>
      <c r="G45" s="41">
        <v>356.88333333333333</v>
      </c>
      <c r="H45" s="41">
        <v>351.86666666666667</v>
      </c>
      <c r="I45" s="41">
        <v>348.73333333333335</v>
      </c>
      <c r="J45" s="41">
        <v>365.0333333333333</v>
      </c>
      <c r="K45" s="41">
        <v>368.16666666666663</v>
      </c>
      <c r="L45" s="41">
        <v>373.18333333333328</v>
      </c>
      <c r="M45" s="31">
        <v>363.15</v>
      </c>
      <c r="N45" s="31">
        <v>355</v>
      </c>
      <c r="O45" s="42">
        <v>19055500</v>
      </c>
      <c r="P45" s="43">
        <v>-4.8794489092996558E-2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16710.7</v>
      </c>
      <c r="F46" s="40">
        <v>16679.133333333335</v>
      </c>
      <c r="G46" s="41">
        <v>16588.716666666671</v>
      </c>
      <c r="H46" s="41">
        <v>16466.733333333337</v>
      </c>
      <c r="I46" s="41">
        <v>16376.316666666673</v>
      </c>
      <c r="J46" s="41">
        <v>16801.116666666669</v>
      </c>
      <c r="K46" s="41">
        <v>16891.533333333333</v>
      </c>
      <c r="L46" s="41">
        <v>17013.516666666666</v>
      </c>
      <c r="M46" s="31">
        <v>16769.55</v>
      </c>
      <c r="N46" s="31">
        <v>16557.150000000001</v>
      </c>
      <c r="O46" s="42">
        <v>168500</v>
      </c>
      <c r="P46" s="43">
        <v>1.4754591990364349E-2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381.1</v>
      </c>
      <c r="F47" s="40">
        <v>380.15000000000003</v>
      </c>
      <c r="G47" s="41">
        <v>377.75000000000006</v>
      </c>
      <c r="H47" s="41">
        <v>374.40000000000003</v>
      </c>
      <c r="I47" s="41">
        <v>372.00000000000006</v>
      </c>
      <c r="J47" s="41">
        <v>383.50000000000006</v>
      </c>
      <c r="K47" s="41">
        <v>385.90000000000003</v>
      </c>
      <c r="L47" s="41">
        <v>389.25000000000006</v>
      </c>
      <c r="M47" s="31">
        <v>382.55</v>
      </c>
      <c r="N47" s="31">
        <v>376.8</v>
      </c>
      <c r="O47" s="42">
        <v>28112400</v>
      </c>
      <c r="P47" s="43">
        <v>-1.8168102093417991E-2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3559.6</v>
      </c>
      <c r="F48" s="40">
        <v>3554.8666666666663</v>
      </c>
      <c r="G48" s="41">
        <v>3539.0333333333328</v>
      </c>
      <c r="H48" s="41">
        <v>3518.4666666666667</v>
      </c>
      <c r="I48" s="41">
        <v>3502.6333333333332</v>
      </c>
      <c r="J48" s="41">
        <v>3575.4333333333325</v>
      </c>
      <c r="K48" s="41">
        <v>3591.2666666666655</v>
      </c>
      <c r="L48" s="41">
        <v>3611.8333333333321</v>
      </c>
      <c r="M48" s="31">
        <v>3570.7</v>
      </c>
      <c r="N48" s="31">
        <v>3534.3</v>
      </c>
      <c r="O48" s="42">
        <v>1347800</v>
      </c>
      <c r="P48" s="43">
        <v>-6.3403125921557063E-3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534.5</v>
      </c>
      <c r="F49" s="40">
        <v>536.68333333333328</v>
      </c>
      <c r="G49" s="41">
        <v>530.51666666666654</v>
      </c>
      <c r="H49" s="41">
        <v>526.5333333333333</v>
      </c>
      <c r="I49" s="41">
        <v>520.36666666666656</v>
      </c>
      <c r="J49" s="41">
        <v>540.66666666666652</v>
      </c>
      <c r="K49" s="41">
        <v>546.83333333333326</v>
      </c>
      <c r="L49" s="41">
        <v>550.81666666666649</v>
      </c>
      <c r="M49" s="31">
        <v>542.85</v>
      </c>
      <c r="N49" s="31">
        <v>532.70000000000005</v>
      </c>
      <c r="O49" s="42">
        <v>4906200</v>
      </c>
      <c r="P49" s="43">
        <v>-4.0427154843630818E-2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469.5</v>
      </c>
      <c r="F50" s="40">
        <v>466.2833333333333</v>
      </c>
      <c r="G50" s="41">
        <v>461.76666666666659</v>
      </c>
      <c r="H50" s="41">
        <v>454.0333333333333</v>
      </c>
      <c r="I50" s="41">
        <v>449.51666666666659</v>
      </c>
      <c r="J50" s="41">
        <v>474.01666666666659</v>
      </c>
      <c r="K50" s="41">
        <v>478.53333333333325</v>
      </c>
      <c r="L50" s="41">
        <v>486.26666666666659</v>
      </c>
      <c r="M50" s="31">
        <v>470.8</v>
      </c>
      <c r="N50" s="31">
        <v>458.55</v>
      </c>
      <c r="O50" s="42">
        <v>18429400</v>
      </c>
      <c r="P50" s="43">
        <v>-2.3090379008746355E-2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196.65</v>
      </c>
      <c r="F51" s="40">
        <v>197.45000000000002</v>
      </c>
      <c r="G51" s="41">
        <v>195.10000000000002</v>
      </c>
      <c r="H51" s="41">
        <v>193.55</v>
      </c>
      <c r="I51" s="41">
        <v>191.20000000000002</v>
      </c>
      <c r="J51" s="41">
        <v>199.00000000000003</v>
      </c>
      <c r="K51" s="41">
        <v>201.35</v>
      </c>
      <c r="L51" s="41">
        <v>202.90000000000003</v>
      </c>
      <c r="M51" s="31">
        <v>199.8</v>
      </c>
      <c r="N51" s="31">
        <v>195.9</v>
      </c>
      <c r="O51" s="42">
        <v>55193400</v>
      </c>
      <c r="P51" s="43">
        <v>3.6331500392772979E-3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553.85</v>
      </c>
      <c r="F52" s="40">
        <v>557.23333333333346</v>
      </c>
      <c r="G52" s="41">
        <v>546.51666666666688</v>
      </c>
      <c r="H52" s="41">
        <v>539.18333333333339</v>
      </c>
      <c r="I52" s="41">
        <v>528.46666666666681</v>
      </c>
      <c r="J52" s="41">
        <v>564.56666666666695</v>
      </c>
      <c r="K52" s="41">
        <v>575.28333333333342</v>
      </c>
      <c r="L52" s="41">
        <v>582.61666666666702</v>
      </c>
      <c r="M52" s="31">
        <v>567.95000000000005</v>
      </c>
      <c r="N52" s="31">
        <v>549.9</v>
      </c>
      <c r="O52" s="42">
        <v>4085250</v>
      </c>
      <c r="P52" s="43">
        <v>1.8226002430133656E-2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387.8</v>
      </c>
      <c r="F53" s="40">
        <v>390.38333333333338</v>
      </c>
      <c r="G53" s="41">
        <v>382.86666666666679</v>
      </c>
      <c r="H53" s="41">
        <v>377.93333333333339</v>
      </c>
      <c r="I53" s="41">
        <v>370.4166666666668</v>
      </c>
      <c r="J53" s="41">
        <v>395.31666666666678</v>
      </c>
      <c r="K53" s="41">
        <v>402.83333333333331</v>
      </c>
      <c r="L53" s="41">
        <v>407.76666666666677</v>
      </c>
      <c r="M53" s="31">
        <v>397.9</v>
      </c>
      <c r="N53" s="31">
        <v>385.45</v>
      </c>
      <c r="O53" s="42">
        <v>2374500</v>
      </c>
      <c r="P53" s="43">
        <v>-2.0420792079207922E-2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517.6</v>
      </c>
      <c r="F54" s="40">
        <v>519.36666666666667</v>
      </c>
      <c r="G54" s="41">
        <v>512.18333333333339</v>
      </c>
      <c r="H54" s="41">
        <v>506.76666666666677</v>
      </c>
      <c r="I54" s="41">
        <v>499.58333333333348</v>
      </c>
      <c r="J54" s="41">
        <v>524.7833333333333</v>
      </c>
      <c r="K54" s="41">
        <v>531.96666666666647</v>
      </c>
      <c r="L54" s="41">
        <v>537.38333333333321</v>
      </c>
      <c r="M54" s="31">
        <v>526.54999999999995</v>
      </c>
      <c r="N54" s="31">
        <v>513.95000000000005</v>
      </c>
      <c r="O54" s="42">
        <v>8290000</v>
      </c>
      <c r="P54" s="43">
        <v>-1.2360387192851824E-2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937.75</v>
      </c>
      <c r="F55" s="40">
        <v>939.33333333333337</v>
      </c>
      <c r="G55" s="41">
        <v>932.66666666666674</v>
      </c>
      <c r="H55" s="41">
        <v>927.58333333333337</v>
      </c>
      <c r="I55" s="41">
        <v>920.91666666666674</v>
      </c>
      <c r="J55" s="41">
        <v>944.41666666666674</v>
      </c>
      <c r="K55" s="41">
        <v>951.08333333333348</v>
      </c>
      <c r="L55" s="41">
        <v>956.16666666666674</v>
      </c>
      <c r="M55" s="31">
        <v>946</v>
      </c>
      <c r="N55" s="31">
        <v>934.25</v>
      </c>
      <c r="O55" s="42">
        <v>10531300</v>
      </c>
      <c r="P55" s="43">
        <v>5.5234903494073111E-3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146.75</v>
      </c>
      <c r="F56" s="40">
        <v>147.29999999999998</v>
      </c>
      <c r="G56" s="41">
        <v>145.59999999999997</v>
      </c>
      <c r="H56" s="41">
        <v>144.44999999999999</v>
      </c>
      <c r="I56" s="41">
        <v>142.74999999999997</v>
      </c>
      <c r="J56" s="41">
        <v>148.44999999999996</v>
      </c>
      <c r="K56" s="41">
        <v>150.14999999999995</v>
      </c>
      <c r="L56" s="41">
        <v>151.29999999999995</v>
      </c>
      <c r="M56" s="31">
        <v>149</v>
      </c>
      <c r="N56" s="31">
        <v>146.15</v>
      </c>
      <c r="O56" s="42">
        <v>48497400</v>
      </c>
      <c r="P56" s="43">
        <v>-8.1601099467445461E-3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5648.55</v>
      </c>
      <c r="F57" s="40">
        <v>5654.6333333333341</v>
      </c>
      <c r="G57" s="41">
        <v>5607.0666666666684</v>
      </c>
      <c r="H57" s="41">
        <v>5565.5833333333339</v>
      </c>
      <c r="I57" s="41">
        <v>5518.0166666666682</v>
      </c>
      <c r="J57" s="41">
        <v>5696.1166666666686</v>
      </c>
      <c r="K57" s="41">
        <v>5743.6833333333343</v>
      </c>
      <c r="L57" s="41">
        <v>5785.1666666666688</v>
      </c>
      <c r="M57" s="31">
        <v>5702.2</v>
      </c>
      <c r="N57" s="31">
        <v>5613.15</v>
      </c>
      <c r="O57" s="42">
        <v>728000</v>
      </c>
      <c r="P57" s="43">
        <v>-7.9646017699115043E-2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1456.1</v>
      </c>
      <c r="F58" s="40">
        <v>1463.7333333333333</v>
      </c>
      <c r="G58" s="41">
        <v>1445.7166666666667</v>
      </c>
      <c r="H58" s="41">
        <v>1435.3333333333333</v>
      </c>
      <c r="I58" s="41">
        <v>1417.3166666666666</v>
      </c>
      <c r="J58" s="41">
        <v>1474.1166666666668</v>
      </c>
      <c r="K58" s="41">
        <v>1492.1333333333337</v>
      </c>
      <c r="L58" s="41">
        <v>1502.5166666666669</v>
      </c>
      <c r="M58" s="31">
        <v>1481.75</v>
      </c>
      <c r="N58" s="31">
        <v>1453.35</v>
      </c>
      <c r="O58" s="42">
        <v>3278800</v>
      </c>
      <c r="P58" s="43">
        <v>7.4778335647900866E-4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614.15</v>
      </c>
      <c r="F59" s="40">
        <v>609.15</v>
      </c>
      <c r="G59" s="41">
        <v>600.69999999999993</v>
      </c>
      <c r="H59" s="41">
        <v>587.25</v>
      </c>
      <c r="I59" s="41">
        <v>578.79999999999995</v>
      </c>
      <c r="J59" s="41">
        <v>622.59999999999991</v>
      </c>
      <c r="K59" s="41">
        <v>631.04999999999995</v>
      </c>
      <c r="L59" s="41">
        <v>644.49999999999989</v>
      </c>
      <c r="M59" s="31">
        <v>617.6</v>
      </c>
      <c r="N59" s="31">
        <v>595.70000000000005</v>
      </c>
      <c r="O59" s="42">
        <v>6769098</v>
      </c>
      <c r="P59" s="43">
        <v>-1.5518914663494577E-2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749.8</v>
      </c>
      <c r="F60" s="40">
        <v>749.51666666666677</v>
      </c>
      <c r="G60" s="41">
        <v>746.73333333333358</v>
      </c>
      <c r="H60" s="41">
        <v>743.66666666666686</v>
      </c>
      <c r="I60" s="41">
        <v>740.88333333333367</v>
      </c>
      <c r="J60" s="41">
        <v>752.58333333333348</v>
      </c>
      <c r="K60" s="41">
        <v>755.36666666666656</v>
      </c>
      <c r="L60" s="41">
        <v>758.43333333333339</v>
      </c>
      <c r="M60" s="31">
        <v>752.3</v>
      </c>
      <c r="N60" s="31">
        <v>746.45</v>
      </c>
      <c r="O60" s="42">
        <v>1143750</v>
      </c>
      <c r="P60" s="43">
        <v>-4.7866805411030174E-2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430.05</v>
      </c>
      <c r="F61" s="40">
        <v>430.3</v>
      </c>
      <c r="G61" s="41">
        <v>424.6</v>
      </c>
      <c r="H61" s="41">
        <v>419.15000000000003</v>
      </c>
      <c r="I61" s="41">
        <v>413.45000000000005</v>
      </c>
      <c r="J61" s="41">
        <v>435.75</v>
      </c>
      <c r="K61" s="41">
        <v>441.44999999999993</v>
      </c>
      <c r="L61" s="41">
        <v>446.9</v>
      </c>
      <c r="M61" s="31">
        <v>436</v>
      </c>
      <c r="N61" s="31">
        <v>424.85</v>
      </c>
      <c r="O61" s="42">
        <v>2271500</v>
      </c>
      <c r="P61" s="43">
        <v>-3.0971374941342094E-2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137.65</v>
      </c>
      <c r="F62" s="40">
        <v>136.20000000000002</v>
      </c>
      <c r="G62" s="41">
        <v>134.00000000000003</v>
      </c>
      <c r="H62" s="41">
        <v>130.35000000000002</v>
      </c>
      <c r="I62" s="41">
        <v>128.15000000000003</v>
      </c>
      <c r="J62" s="41">
        <v>139.85000000000002</v>
      </c>
      <c r="K62" s="41">
        <v>142.05000000000001</v>
      </c>
      <c r="L62" s="41">
        <v>145.70000000000002</v>
      </c>
      <c r="M62" s="31">
        <v>138.4</v>
      </c>
      <c r="N62" s="31">
        <v>132.55000000000001</v>
      </c>
      <c r="O62" s="42">
        <v>10222400</v>
      </c>
      <c r="P62" s="43">
        <v>-4.684469640459496E-2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938.35</v>
      </c>
      <c r="F63" s="40">
        <v>939.43333333333339</v>
      </c>
      <c r="G63" s="41">
        <v>932.46666666666681</v>
      </c>
      <c r="H63" s="41">
        <v>926.58333333333337</v>
      </c>
      <c r="I63" s="41">
        <v>919.61666666666679</v>
      </c>
      <c r="J63" s="41">
        <v>945.31666666666683</v>
      </c>
      <c r="K63" s="41">
        <v>952.28333333333353</v>
      </c>
      <c r="L63" s="41">
        <v>958.16666666666686</v>
      </c>
      <c r="M63" s="31">
        <v>946.4</v>
      </c>
      <c r="N63" s="31">
        <v>933.55</v>
      </c>
      <c r="O63" s="42">
        <v>1413000</v>
      </c>
      <c r="P63" s="43">
        <v>-9.2485549132947972E-2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566</v>
      </c>
      <c r="F64" s="40">
        <v>565.51666666666677</v>
      </c>
      <c r="G64" s="41">
        <v>561.63333333333355</v>
      </c>
      <c r="H64" s="41">
        <v>557.26666666666677</v>
      </c>
      <c r="I64" s="41">
        <v>553.38333333333355</v>
      </c>
      <c r="J64" s="41">
        <v>569.88333333333355</v>
      </c>
      <c r="K64" s="41">
        <v>573.76666666666677</v>
      </c>
      <c r="L64" s="41">
        <v>578.13333333333355</v>
      </c>
      <c r="M64" s="31">
        <v>569.4</v>
      </c>
      <c r="N64" s="31">
        <v>561.15</v>
      </c>
      <c r="O64" s="42">
        <v>10628750</v>
      </c>
      <c r="P64" s="43">
        <v>-3.9209039548022601E-2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1818.2</v>
      </c>
      <c r="F65" s="40">
        <v>1825.0166666666664</v>
      </c>
      <c r="G65" s="41">
        <v>1790.0333333333328</v>
      </c>
      <c r="H65" s="41">
        <v>1761.8666666666663</v>
      </c>
      <c r="I65" s="41">
        <v>1726.8833333333328</v>
      </c>
      <c r="J65" s="41">
        <v>1853.1833333333329</v>
      </c>
      <c r="K65" s="41">
        <v>1888.1666666666665</v>
      </c>
      <c r="L65" s="41">
        <v>1916.333333333333</v>
      </c>
      <c r="M65" s="31">
        <v>1860</v>
      </c>
      <c r="N65" s="31">
        <v>1796.85</v>
      </c>
      <c r="O65" s="42">
        <v>573500</v>
      </c>
      <c r="P65" s="43">
        <v>3.4265103697024346E-2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2467.35</v>
      </c>
      <c r="F66" s="40">
        <v>2466.9666666666667</v>
      </c>
      <c r="G66" s="41">
        <v>2441.3833333333332</v>
      </c>
      <c r="H66" s="41">
        <v>2415.4166666666665</v>
      </c>
      <c r="I66" s="41">
        <v>2389.833333333333</v>
      </c>
      <c r="J66" s="41">
        <v>2492.9333333333334</v>
      </c>
      <c r="K66" s="41">
        <v>2518.5166666666664</v>
      </c>
      <c r="L66" s="41">
        <v>2544.4833333333336</v>
      </c>
      <c r="M66" s="31">
        <v>2492.5500000000002</v>
      </c>
      <c r="N66" s="31">
        <v>2441</v>
      </c>
      <c r="O66" s="42">
        <v>2406500</v>
      </c>
      <c r="P66" s="43">
        <v>-2.4128142741281427E-2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263.85000000000002</v>
      </c>
      <c r="F67" s="40">
        <v>265.16666666666669</v>
      </c>
      <c r="G67" s="41">
        <v>259.68333333333339</v>
      </c>
      <c r="H67" s="41">
        <v>255.51666666666671</v>
      </c>
      <c r="I67" s="41">
        <v>250.03333333333342</v>
      </c>
      <c r="J67" s="41">
        <v>269.33333333333337</v>
      </c>
      <c r="K67" s="41">
        <v>274.81666666666661</v>
      </c>
      <c r="L67" s="41">
        <v>278.98333333333335</v>
      </c>
      <c r="M67" s="31">
        <v>270.64999999999998</v>
      </c>
      <c r="N67" s="31">
        <v>261</v>
      </c>
      <c r="O67" s="42">
        <v>16231100</v>
      </c>
      <c r="P67" s="43">
        <v>-2.2440781271644273E-2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4617.55</v>
      </c>
      <c r="F68" s="40">
        <v>4585.3166666666666</v>
      </c>
      <c r="G68" s="41">
        <v>4548.4833333333336</v>
      </c>
      <c r="H68" s="41">
        <v>4479.416666666667</v>
      </c>
      <c r="I68" s="41">
        <v>4442.5833333333339</v>
      </c>
      <c r="J68" s="41">
        <v>4654.3833333333332</v>
      </c>
      <c r="K68" s="41">
        <v>4691.2166666666672</v>
      </c>
      <c r="L68" s="41">
        <v>4760.2833333333328</v>
      </c>
      <c r="M68" s="31">
        <v>4622.1499999999996</v>
      </c>
      <c r="N68" s="31">
        <v>4516.25</v>
      </c>
      <c r="O68" s="42">
        <v>2589200</v>
      </c>
      <c r="P68" s="43">
        <v>-5.8849187597688195E-2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5563.15</v>
      </c>
      <c r="F69" s="40">
        <v>5578.0666666666666</v>
      </c>
      <c r="G69" s="41">
        <v>5526.1333333333332</v>
      </c>
      <c r="H69" s="41">
        <v>5489.1166666666668</v>
      </c>
      <c r="I69" s="41">
        <v>5437.1833333333334</v>
      </c>
      <c r="J69" s="41">
        <v>5615.083333333333</v>
      </c>
      <c r="K69" s="41">
        <v>5667.0166666666655</v>
      </c>
      <c r="L69" s="41">
        <v>5704.0333333333328</v>
      </c>
      <c r="M69" s="31">
        <v>5630</v>
      </c>
      <c r="N69" s="31">
        <v>5541.05</v>
      </c>
      <c r="O69" s="42">
        <v>431250</v>
      </c>
      <c r="P69" s="43">
        <v>-9.1866280600157932E-2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385.4</v>
      </c>
      <c r="F70" s="40">
        <v>385.3</v>
      </c>
      <c r="G70" s="41">
        <v>381.1</v>
      </c>
      <c r="H70" s="41">
        <v>376.8</v>
      </c>
      <c r="I70" s="41">
        <v>372.6</v>
      </c>
      <c r="J70" s="41">
        <v>389.6</v>
      </c>
      <c r="K70" s="41">
        <v>393.79999999999995</v>
      </c>
      <c r="L70" s="41">
        <v>398.1</v>
      </c>
      <c r="M70" s="31">
        <v>389.5</v>
      </c>
      <c r="N70" s="31">
        <v>381</v>
      </c>
      <c r="O70" s="42">
        <v>28054950</v>
      </c>
      <c r="P70" s="43">
        <v>-3.0560465248873937E-2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4836.6499999999996</v>
      </c>
      <c r="F71" s="40">
        <v>4809.9000000000005</v>
      </c>
      <c r="G71" s="41">
        <v>4770.8000000000011</v>
      </c>
      <c r="H71" s="41">
        <v>4704.9500000000007</v>
      </c>
      <c r="I71" s="41">
        <v>4665.8500000000013</v>
      </c>
      <c r="J71" s="41">
        <v>4875.7500000000009</v>
      </c>
      <c r="K71" s="41">
        <v>4914.8500000000013</v>
      </c>
      <c r="L71" s="41">
        <v>4980.7000000000007</v>
      </c>
      <c r="M71" s="31">
        <v>4849</v>
      </c>
      <c r="N71" s="31">
        <v>4744.05</v>
      </c>
      <c r="O71" s="42">
        <v>2633875</v>
      </c>
      <c r="P71" s="43">
        <v>2.0091014717273432E-2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2563.9499999999998</v>
      </c>
      <c r="F72" s="40">
        <v>2537.3333333333335</v>
      </c>
      <c r="G72" s="41">
        <v>2502.666666666667</v>
      </c>
      <c r="H72" s="41">
        <v>2441.3833333333337</v>
      </c>
      <c r="I72" s="41">
        <v>2406.7166666666672</v>
      </c>
      <c r="J72" s="41">
        <v>2598.6166666666668</v>
      </c>
      <c r="K72" s="41">
        <v>2633.2833333333338</v>
      </c>
      <c r="L72" s="41">
        <v>2694.5666666666666</v>
      </c>
      <c r="M72" s="31">
        <v>2572</v>
      </c>
      <c r="N72" s="31">
        <v>2476.0500000000002</v>
      </c>
      <c r="O72" s="42">
        <v>3363150</v>
      </c>
      <c r="P72" s="43">
        <v>7.4471653807447163E-2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1898.55</v>
      </c>
      <c r="F73" s="40">
        <v>1895.0166666666667</v>
      </c>
      <c r="G73" s="41">
        <v>1879.0333333333333</v>
      </c>
      <c r="H73" s="41">
        <v>1859.5166666666667</v>
      </c>
      <c r="I73" s="41">
        <v>1843.5333333333333</v>
      </c>
      <c r="J73" s="41">
        <v>1914.5333333333333</v>
      </c>
      <c r="K73" s="41">
        <v>1930.5166666666664</v>
      </c>
      <c r="L73" s="41">
        <v>1950.0333333333333</v>
      </c>
      <c r="M73" s="31">
        <v>1911</v>
      </c>
      <c r="N73" s="31">
        <v>1875.5</v>
      </c>
      <c r="O73" s="42">
        <v>5557200</v>
      </c>
      <c r="P73" s="43">
        <v>3.0775340017869554E-3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167.2</v>
      </c>
      <c r="F74" s="40">
        <v>167.73333333333332</v>
      </c>
      <c r="G74" s="41">
        <v>166.11666666666665</v>
      </c>
      <c r="H74" s="41">
        <v>165.03333333333333</v>
      </c>
      <c r="I74" s="41">
        <v>163.41666666666666</v>
      </c>
      <c r="J74" s="41">
        <v>168.81666666666663</v>
      </c>
      <c r="K74" s="41">
        <v>170.43333333333331</v>
      </c>
      <c r="L74" s="41">
        <v>171.51666666666662</v>
      </c>
      <c r="M74" s="31">
        <v>169.35</v>
      </c>
      <c r="N74" s="31">
        <v>166.65</v>
      </c>
      <c r="O74" s="42">
        <v>25480800</v>
      </c>
      <c r="P74" s="43">
        <v>-2.7747252747252746E-2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81.849999999999994</v>
      </c>
      <c r="F75" s="40">
        <v>81.883333333333326</v>
      </c>
      <c r="G75" s="41">
        <v>81.266666666666652</v>
      </c>
      <c r="H75" s="41">
        <v>80.683333333333323</v>
      </c>
      <c r="I75" s="41">
        <v>80.066666666666649</v>
      </c>
      <c r="J75" s="41">
        <v>82.466666666666654</v>
      </c>
      <c r="K75" s="41">
        <v>83.083333333333329</v>
      </c>
      <c r="L75" s="41">
        <v>83.666666666666657</v>
      </c>
      <c r="M75" s="31">
        <v>82.5</v>
      </c>
      <c r="N75" s="31">
        <v>81.3</v>
      </c>
      <c r="O75" s="42">
        <v>104160000</v>
      </c>
      <c r="P75" s="43">
        <v>-2.0684467845054531E-2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182.9</v>
      </c>
      <c r="F76" s="40">
        <v>183.06666666666669</v>
      </c>
      <c r="G76" s="41">
        <v>179.33333333333337</v>
      </c>
      <c r="H76" s="41">
        <v>175.76666666666668</v>
      </c>
      <c r="I76" s="41">
        <v>172.03333333333336</v>
      </c>
      <c r="J76" s="41">
        <v>186.63333333333338</v>
      </c>
      <c r="K76" s="41">
        <v>190.36666666666667</v>
      </c>
      <c r="L76" s="41">
        <v>193.93333333333339</v>
      </c>
      <c r="M76" s="31">
        <v>186.8</v>
      </c>
      <c r="N76" s="31">
        <v>179.5</v>
      </c>
      <c r="O76" s="42">
        <v>10374000</v>
      </c>
      <c r="P76" s="43">
        <v>-3.0612244897959183E-2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128.5</v>
      </c>
      <c r="F77" s="40">
        <v>128.41666666666666</v>
      </c>
      <c r="G77" s="41">
        <v>127.43333333333331</v>
      </c>
      <c r="H77" s="41">
        <v>126.36666666666665</v>
      </c>
      <c r="I77" s="41">
        <v>125.3833333333333</v>
      </c>
      <c r="J77" s="41">
        <v>129.48333333333332</v>
      </c>
      <c r="K77" s="41">
        <v>130.46666666666667</v>
      </c>
      <c r="L77" s="41">
        <v>131.53333333333333</v>
      </c>
      <c r="M77" s="31">
        <v>129.4</v>
      </c>
      <c r="N77" s="31">
        <v>127.35</v>
      </c>
      <c r="O77" s="42">
        <v>46872400</v>
      </c>
      <c r="P77" s="43">
        <v>-1.8270090711639198E-2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517.85</v>
      </c>
      <c r="F78" s="40">
        <v>515.71666666666658</v>
      </c>
      <c r="G78" s="41">
        <v>509.93333333333317</v>
      </c>
      <c r="H78" s="41">
        <v>502.01666666666659</v>
      </c>
      <c r="I78" s="41">
        <v>496.23333333333318</v>
      </c>
      <c r="J78" s="41">
        <v>523.63333333333321</v>
      </c>
      <c r="K78" s="41">
        <v>529.41666666666674</v>
      </c>
      <c r="L78" s="41">
        <v>537.33333333333314</v>
      </c>
      <c r="M78" s="31">
        <v>521.5</v>
      </c>
      <c r="N78" s="31">
        <v>507.8</v>
      </c>
      <c r="O78" s="42">
        <v>9500150</v>
      </c>
      <c r="P78" s="43">
        <v>-2.479046157478456E-2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47.25</v>
      </c>
      <c r="F79" s="40">
        <v>47.216666666666661</v>
      </c>
      <c r="G79" s="41">
        <v>46.333333333333321</v>
      </c>
      <c r="H79" s="41">
        <v>45.416666666666657</v>
      </c>
      <c r="I79" s="41">
        <v>44.533333333333317</v>
      </c>
      <c r="J79" s="41">
        <v>48.133333333333326</v>
      </c>
      <c r="K79" s="41">
        <v>49.016666666666666</v>
      </c>
      <c r="L79" s="41">
        <v>49.93333333333333</v>
      </c>
      <c r="M79" s="31">
        <v>48.1</v>
      </c>
      <c r="N79" s="31">
        <v>46.3</v>
      </c>
      <c r="O79" s="42">
        <v>156622500</v>
      </c>
      <c r="P79" s="43">
        <v>-4.6307713385395258E-2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962.35</v>
      </c>
      <c r="F80" s="40">
        <v>964.76666666666677</v>
      </c>
      <c r="G80" s="41">
        <v>958.33333333333348</v>
      </c>
      <c r="H80" s="41">
        <v>954.31666666666672</v>
      </c>
      <c r="I80" s="41">
        <v>947.88333333333344</v>
      </c>
      <c r="J80" s="41">
        <v>968.78333333333353</v>
      </c>
      <c r="K80" s="41">
        <v>975.2166666666667</v>
      </c>
      <c r="L80" s="41">
        <v>979.23333333333358</v>
      </c>
      <c r="M80" s="31">
        <v>971.2</v>
      </c>
      <c r="N80" s="31">
        <v>960.75</v>
      </c>
      <c r="O80" s="42">
        <v>5516500</v>
      </c>
      <c r="P80" s="43">
        <v>-4.1692000347433339E-2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1860.25</v>
      </c>
      <c r="F81" s="40">
        <v>1861.0666666666666</v>
      </c>
      <c r="G81" s="41">
        <v>1848.6833333333332</v>
      </c>
      <c r="H81" s="41">
        <v>1837.1166666666666</v>
      </c>
      <c r="I81" s="41">
        <v>1824.7333333333331</v>
      </c>
      <c r="J81" s="41">
        <v>1872.6333333333332</v>
      </c>
      <c r="K81" s="41">
        <v>1885.0166666666664</v>
      </c>
      <c r="L81" s="41">
        <v>1896.5833333333333</v>
      </c>
      <c r="M81" s="31">
        <v>1873.45</v>
      </c>
      <c r="N81" s="31">
        <v>1849.5</v>
      </c>
      <c r="O81" s="42">
        <v>3659175</v>
      </c>
      <c r="P81" s="43">
        <v>-2.4941543257989088E-2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341.5</v>
      </c>
      <c r="F82" s="40">
        <v>340.09999999999997</v>
      </c>
      <c r="G82" s="41">
        <v>336.19999999999993</v>
      </c>
      <c r="H82" s="41">
        <v>330.9</v>
      </c>
      <c r="I82" s="41">
        <v>326.99999999999994</v>
      </c>
      <c r="J82" s="41">
        <v>345.39999999999992</v>
      </c>
      <c r="K82" s="41">
        <v>349.2999999999999</v>
      </c>
      <c r="L82" s="41">
        <v>354.59999999999991</v>
      </c>
      <c r="M82" s="31">
        <v>344</v>
      </c>
      <c r="N82" s="31">
        <v>334.8</v>
      </c>
      <c r="O82" s="42">
        <v>14480100</v>
      </c>
      <c r="P82" s="43">
        <v>-3.6262798634812288E-3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44560</v>
      </c>
      <c r="E83" s="40">
        <v>1606.65</v>
      </c>
      <c r="F83" s="40">
        <v>1614.1666666666667</v>
      </c>
      <c r="G83" s="41">
        <v>1590.7833333333335</v>
      </c>
      <c r="H83" s="41">
        <v>1574.9166666666667</v>
      </c>
      <c r="I83" s="41">
        <v>1551.5333333333335</v>
      </c>
      <c r="J83" s="41">
        <v>1630.0333333333335</v>
      </c>
      <c r="K83" s="41">
        <v>1653.4166666666667</v>
      </c>
      <c r="L83" s="41">
        <v>1669.2833333333335</v>
      </c>
      <c r="M83" s="31">
        <v>1637.55</v>
      </c>
      <c r="N83" s="31">
        <v>1598.3</v>
      </c>
      <c r="O83" s="42">
        <v>11903975</v>
      </c>
      <c r="P83" s="43">
        <v>5.6984630201854011E-3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294.3</v>
      </c>
      <c r="F84" s="40">
        <v>294.45</v>
      </c>
      <c r="G84" s="41">
        <v>292.7</v>
      </c>
      <c r="H84" s="41">
        <v>291.10000000000002</v>
      </c>
      <c r="I84" s="41">
        <v>289.35000000000002</v>
      </c>
      <c r="J84" s="41">
        <v>296.04999999999995</v>
      </c>
      <c r="K84" s="41">
        <v>297.79999999999995</v>
      </c>
      <c r="L84" s="41">
        <v>299.39999999999992</v>
      </c>
      <c r="M84" s="31">
        <v>296.2</v>
      </c>
      <c r="N84" s="31">
        <v>292.85000000000002</v>
      </c>
      <c r="O84" s="42">
        <v>1018300</v>
      </c>
      <c r="P84" s="43">
        <v>-0.12298682284040996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632.35</v>
      </c>
      <c r="F85" s="40">
        <v>633.7166666666667</v>
      </c>
      <c r="G85" s="41">
        <v>626.38333333333344</v>
      </c>
      <c r="H85" s="41">
        <v>620.41666666666674</v>
      </c>
      <c r="I85" s="41">
        <v>613.08333333333348</v>
      </c>
      <c r="J85" s="41">
        <v>639.68333333333339</v>
      </c>
      <c r="K85" s="41">
        <v>647.01666666666665</v>
      </c>
      <c r="L85" s="41">
        <v>652.98333333333335</v>
      </c>
      <c r="M85" s="31">
        <v>641.04999999999995</v>
      </c>
      <c r="N85" s="31">
        <v>627.75</v>
      </c>
      <c r="O85" s="42">
        <v>2453750</v>
      </c>
      <c r="P85" s="43">
        <v>3.6978341257263604E-2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1230</v>
      </c>
      <c r="F86" s="40">
        <v>1233.6833333333334</v>
      </c>
      <c r="G86" s="41">
        <v>1222.7166666666667</v>
      </c>
      <c r="H86" s="41">
        <v>1215.4333333333334</v>
      </c>
      <c r="I86" s="41">
        <v>1204.4666666666667</v>
      </c>
      <c r="J86" s="41">
        <v>1240.9666666666667</v>
      </c>
      <c r="K86" s="41">
        <v>1251.9333333333334</v>
      </c>
      <c r="L86" s="41">
        <v>1259.2166666666667</v>
      </c>
      <c r="M86" s="31">
        <v>1244.6500000000001</v>
      </c>
      <c r="N86" s="31">
        <v>1226.4000000000001</v>
      </c>
      <c r="O86" s="42">
        <v>2816275</v>
      </c>
      <c r="P86" s="43">
        <v>-1.31491344873502E-2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1392.45</v>
      </c>
      <c r="F87" s="40">
        <v>1395.1166666666668</v>
      </c>
      <c r="G87" s="41">
        <v>1385.3333333333335</v>
      </c>
      <c r="H87" s="41">
        <v>1378.2166666666667</v>
      </c>
      <c r="I87" s="41">
        <v>1368.4333333333334</v>
      </c>
      <c r="J87" s="41">
        <v>1402.2333333333336</v>
      </c>
      <c r="K87" s="41">
        <v>1412.0166666666669</v>
      </c>
      <c r="L87" s="41">
        <v>1419.1333333333337</v>
      </c>
      <c r="M87" s="31">
        <v>1404.9</v>
      </c>
      <c r="N87" s="31">
        <v>1388</v>
      </c>
      <c r="O87" s="42">
        <v>3638000</v>
      </c>
      <c r="P87" s="43">
        <v>-5.1955154498222588E-3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1290.7</v>
      </c>
      <c r="F88" s="40">
        <v>1288.7166666666667</v>
      </c>
      <c r="G88" s="41">
        <v>1279.0833333333335</v>
      </c>
      <c r="H88" s="41">
        <v>1267.4666666666667</v>
      </c>
      <c r="I88" s="41">
        <v>1257.8333333333335</v>
      </c>
      <c r="J88" s="41">
        <v>1300.3333333333335</v>
      </c>
      <c r="K88" s="41">
        <v>1309.9666666666667</v>
      </c>
      <c r="L88" s="41">
        <v>1321.5833333333335</v>
      </c>
      <c r="M88" s="31">
        <v>1298.3499999999999</v>
      </c>
      <c r="N88" s="31">
        <v>1277.0999999999999</v>
      </c>
      <c r="O88" s="42">
        <v>22321600</v>
      </c>
      <c r="P88" s="43">
        <v>-5.2408285500374343E-3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2567.75</v>
      </c>
      <c r="F89" s="40">
        <v>2567.1</v>
      </c>
      <c r="G89" s="41">
        <v>2553.75</v>
      </c>
      <c r="H89" s="41">
        <v>2539.75</v>
      </c>
      <c r="I89" s="41">
        <v>2526.4</v>
      </c>
      <c r="J89" s="41">
        <v>2581.1</v>
      </c>
      <c r="K89" s="41">
        <v>2594.4499999999994</v>
      </c>
      <c r="L89" s="41">
        <v>2608.4499999999998</v>
      </c>
      <c r="M89" s="31">
        <v>2580.4499999999998</v>
      </c>
      <c r="N89" s="31">
        <v>2553.1</v>
      </c>
      <c r="O89" s="42">
        <v>13495200</v>
      </c>
      <c r="P89" s="43">
        <v>2.8312192077044832E-3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2418.9</v>
      </c>
      <c r="F90" s="40">
        <v>2408.2833333333333</v>
      </c>
      <c r="G90" s="41">
        <v>2386.6666666666665</v>
      </c>
      <c r="H90" s="41">
        <v>2354.4333333333334</v>
      </c>
      <c r="I90" s="41">
        <v>2332.8166666666666</v>
      </c>
      <c r="J90" s="41">
        <v>2440.5166666666664</v>
      </c>
      <c r="K90" s="41">
        <v>2462.1333333333332</v>
      </c>
      <c r="L90" s="41">
        <v>2494.3666666666663</v>
      </c>
      <c r="M90" s="31">
        <v>2429.9</v>
      </c>
      <c r="N90" s="31">
        <v>2376.0500000000002</v>
      </c>
      <c r="O90" s="42">
        <v>3253000</v>
      </c>
      <c r="P90" s="43">
        <v>-1.3345465574764938E-2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1457.2</v>
      </c>
      <c r="F91" s="40">
        <v>1457.0166666666667</v>
      </c>
      <c r="G91" s="41">
        <v>1450.2333333333333</v>
      </c>
      <c r="H91" s="41">
        <v>1443.2666666666667</v>
      </c>
      <c r="I91" s="41">
        <v>1436.4833333333333</v>
      </c>
      <c r="J91" s="41">
        <v>1463.9833333333333</v>
      </c>
      <c r="K91" s="41">
        <v>1470.7666666666667</v>
      </c>
      <c r="L91" s="41">
        <v>1477.7333333333333</v>
      </c>
      <c r="M91" s="31">
        <v>1463.8</v>
      </c>
      <c r="N91" s="31">
        <v>1450.05</v>
      </c>
      <c r="O91" s="42">
        <v>37542450</v>
      </c>
      <c r="P91" s="43">
        <v>1.7742921468934976E-2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644.20000000000005</v>
      </c>
      <c r="F92" s="40">
        <v>643.44999999999993</v>
      </c>
      <c r="G92" s="41">
        <v>640.89999999999986</v>
      </c>
      <c r="H92" s="41">
        <v>637.59999999999991</v>
      </c>
      <c r="I92" s="41">
        <v>635.04999999999984</v>
      </c>
      <c r="J92" s="41">
        <v>646.74999999999989</v>
      </c>
      <c r="K92" s="41">
        <v>649.29999999999984</v>
      </c>
      <c r="L92" s="41">
        <v>652.59999999999991</v>
      </c>
      <c r="M92" s="31">
        <v>646</v>
      </c>
      <c r="N92" s="31">
        <v>640.15</v>
      </c>
      <c r="O92" s="42">
        <v>20229000</v>
      </c>
      <c r="P92" s="43">
        <v>-5.2469302753286092E-3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2431.1</v>
      </c>
      <c r="F93" s="40">
        <v>2427.2666666666669</v>
      </c>
      <c r="G93" s="41">
        <v>2412.7833333333338</v>
      </c>
      <c r="H93" s="41">
        <v>2394.4666666666667</v>
      </c>
      <c r="I93" s="41">
        <v>2379.9833333333336</v>
      </c>
      <c r="J93" s="41">
        <v>2445.5833333333339</v>
      </c>
      <c r="K93" s="41">
        <v>2460.0666666666666</v>
      </c>
      <c r="L93" s="41">
        <v>2478.3833333333341</v>
      </c>
      <c r="M93" s="31">
        <v>2441.75</v>
      </c>
      <c r="N93" s="31">
        <v>2408.9499999999998</v>
      </c>
      <c r="O93" s="42">
        <v>4686300</v>
      </c>
      <c r="P93" s="43">
        <v>-1.1141355953662087E-2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453.75</v>
      </c>
      <c r="F94" s="40">
        <v>453.95</v>
      </c>
      <c r="G94" s="41">
        <v>450.79999999999995</v>
      </c>
      <c r="H94" s="41">
        <v>447.84999999999997</v>
      </c>
      <c r="I94" s="41">
        <v>444.69999999999993</v>
      </c>
      <c r="J94" s="41">
        <v>456.9</v>
      </c>
      <c r="K94" s="41">
        <v>460.04999999999995</v>
      </c>
      <c r="L94" s="41">
        <v>463</v>
      </c>
      <c r="M94" s="31">
        <v>457.1</v>
      </c>
      <c r="N94" s="31">
        <v>451</v>
      </c>
      <c r="O94" s="42">
        <v>31180375</v>
      </c>
      <c r="P94" s="43">
        <v>-1.4909659013720962E-2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292</v>
      </c>
      <c r="F95" s="40">
        <v>293.05</v>
      </c>
      <c r="G95" s="41">
        <v>289.65000000000003</v>
      </c>
      <c r="H95" s="41">
        <v>287.3</v>
      </c>
      <c r="I95" s="41">
        <v>283.90000000000003</v>
      </c>
      <c r="J95" s="41">
        <v>295.40000000000003</v>
      </c>
      <c r="K95" s="41">
        <v>298.8</v>
      </c>
      <c r="L95" s="41">
        <v>301.15000000000003</v>
      </c>
      <c r="M95" s="31">
        <v>296.45</v>
      </c>
      <c r="N95" s="31">
        <v>290.7</v>
      </c>
      <c r="O95" s="42">
        <v>12015000</v>
      </c>
      <c r="P95" s="43">
        <v>-4.8331907613344736E-2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2310.35</v>
      </c>
      <c r="F96" s="40">
        <v>2310.85</v>
      </c>
      <c r="G96" s="41">
        <v>2301.7999999999997</v>
      </c>
      <c r="H96" s="41">
        <v>2293.25</v>
      </c>
      <c r="I96" s="41">
        <v>2284.1999999999998</v>
      </c>
      <c r="J96" s="41">
        <v>2319.3999999999996</v>
      </c>
      <c r="K96" s="41">
        <v>2328.4499999999998</v>
      </c>
      <c r="L96" s="41">
        <v>2336.9999999999995</v>
      </c>
      <c r="M96" s="31">
        <v>2319.9</v>
      </c>
      <c r="N96" s="31">
        <v>2302.3000000000002</v>
      </c>
      <c r="O96" s="42">
        <v>10361400</v>
      </c>
      <c r="P96" s="43">
        <v>-4.4964547183951112E-3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217.65</v>
      </c>
      <c r="F97" s="40">
        <v>219</v>
      </c>
      <c r="G97" s="41">
        <v>214.35</v>
      </c>
      <c r="H97" s="41">
        <v>211.04999999999998</v>
      </c>
      <c r="I97" s="41">
        <v>206.39999999999998</v>
      </c>
      <c r="J97" s="41">
        <v>222.3</v>
      </c>
      <c r="K97" s="41">
        <v>226.95</v>
      </c>
      <c r="L97" s="41">
        <v>230.25000000000003</v>
      </c>
      <c r="M97" s="31">
        <v>223.65</v>
      </c>
      <c r="N97" s="31">
        <v>215.7</v>
      </c>
      <c r="O97" s="42">
        <v>33740400</v>
      </c>
      <c r="P97" s="43">
        <v>-6.1481417608002069E-2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736.1</v>
      </c>
      <c r="F98" s="40">
        <v>738.48333333333346</v>
      </c>
      <c r="G98" s="41">
        <v>730.76666666666688</v>
      </c>
      <c r="H98" s="41">
        <v>725.43333333333339</v>
      </c>
      <c r="I98" s="41">
        <v>717.71666666666681</v>
      </c>
      <c r="J98" s="41">
        <v>743.81666666666695</v>
      </c>
      <c r="K98" s="41">
        <v>751.53333333333342</v>
      </c>
      <c r="L98" s="41">
        <v>756.86666666666702</v>
      </c>
      <c r="M98" s="31">
        <v>746.2</v>
      </c>
      <c r="N98" s="31">
        <v>733.15</v>
      </c>
      <c r="O98" s="42">
        <v>86014500</v>
      </c>
      <c r="P98" s="43">
        <v>-2.3401764108968853E-2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1381.7</v>
      </c>
      <c r="F99" s="40">
        <v>1392.05</v>
      </c>
      <c r="G99" s="41">
        <v>1365.6</v>
      </c>
      <c r="H99" s="41">
        <v>1349.5</v>
      </c>
      <c r="I99" s="41">
        <v>1323.05</v>
      </c>
      <c r="J99" s="41">
        <v>1408.1499999999999</v>
      </c>
      <c r="K99" s="41">
        <v>1434.6000000000001</v>
      </c>
      <c r="L99" s="41">
        <v>1450.6999999999998</v>
      </c>
      <c r="M99" s="31">
        <v>1418.5</v>
      </c>
      <c r="N99" s="31">
        <v>1375.95</v>
      </c>
      <c r="O99" s="42">
        <v>3169650</v>
      </c>
      <c r="P99" s="43">
        <v>-1.661392405063291E-2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555.04999999999995</v>
      </c>
      <c r="F100" s="40">
        <v>559.55000000000007</v>
      </c>
      <c r="G100" s="41">
        <v>548.35000000000014</v>
      </c>
      <c r="H100" s="41">
        <v>541.65000000000009</v>
      </c>
      <c r="I100" s="41">
        <v>530.45000000000016</v>
      </c>
      <c r="J100" s="41">
        <v>566.25000000000011</v>
      </c>
      <c r="K100" s="41">
        <v>577.45000000000016</v>
      </c>
      <c r="L100" s="41">
        <v>584.15000000000009</v>
      </c>
      <c r="M100" s="31">
        <v>570.75</v>
      </c>
      <c r="N100" s="31">
        <v>552.85</v>
      </c>
      <c r="O100" s="42">
        <v>5882250</v>
      </c>
      <c r="P100" s="43">
        <v>6.1577934573444513E-3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14.45</v>
      </c>
      <c r="F101" s="40">
        <v>14.299999999999999</v>
      </c>
      <c r="G101" s="41">
        <v>13.849999999999998</v>
      </c>
      <c r="H101" s="41">
        <v>13.249999999999998</v>
      </c>
      <c r="I101" s="41">
        <v>12.799999999999997</v>
      </c>
      <c r="J101" s="41">
        <v>14.899999999999999</v>
      </c>
      <c r="K101" s="41">
        <v>15.349999999999998</v>
      </c>
      <c r="L101" s="41">
        <v>15.95</v>
      </c>
      <c r="M101" s="31">
        <v>14.75</v>
      </c>
      <c r="N101" s="31">
        <v>13.7</v>
      </c>
      <c r="O101" s="42">
        <v>782460000</v>
      </c>
      <c r="P101" s="43">
        <v>-5.7027163826556433E-2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47.45</v>
      </c>
      <c r="F102" s="40">
        <v>47.616666666666667</v>
      </c>
      <c r="G102" s="41">
        <v>46.983333333333334</v>
      </c>
      <c r="H102" s="41">
        <v>46.516666666666666</v>
      </c>
      <c r="I102" s="41">
        <v>45.883333333333333</v>
      </c>
      <c r="J102" s="41">
        <v>48.083333333333336</v>
      </c>
      <c r="K102" s="41">
        <v>48.716666666666676</v>
      </c>
      <c r="L102" s="41">
        <v>49.183333333333337</v>
      </c>
      <c r="M102" s="31">
        <v>48.25</v>
      </c>
      <c r="N102" s="31">
        <v>47.15</v>
      </c>
      <c r="O102" s="42">
        <v>158735500</v>
      </c>
      <c r="P102" s="43">
        <v>7.4632075735150379E-3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252.75</v>
      </c>
      <c r="F103" s="40">
        <v>253.01666666666665</v>
      </c>
      <c r="G103" s="41">
        <v>250.33333333333331</v>
      </c>
      <c r="H103" s="41">
        <v>247.91666666666666</v>
      </c>
      <c r="I103" s="41">
        <v>245.23333333333332</v>
      </c>
      <c r="J103" s="41">
        <v>255.43333333333331</v>
      </c>
      <c r="K103" s="41">
        <v>258.11666666666667</v>
      </c>
      <c r="L103" s="41">
        <v>260.5333333333333</v>
      </c>
      <c r="M103" s="31">
        <v>255.7</v>
      </c>
      <c r="N103" s="31">
        <v>250.6</v>
      </c>
      <c r="O103" s="42">
        <v>39783750</v>
      </c>
      <c r="P103" s="43">
        <v>3.4822473663675378E-2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479.7</v>
      </c>
      <c r="F104" s="40">
        <v>480.18333333333334</v>
      </c>
      <c r="G104" s="41">
        <v>477.4666666666667</v>
      </c>
      <c r="H104" s="41">
        <v>475.23333333333335</v>
      </c>
      <c r="I104" s="41">
        <v>472.51666666666671</v>
      </c>
      <c r="J104" s="41">
        <v>482.41666666666669</v>
      </c>
      <c r="K104" s="41">
        <v>485.13333333333327</v>
      </c>
      <c r="L104" s="41">
        <v>487.36666666666667</v>
      </c>
      <c r="M104" s="31">
        <v>482.9</v>
      </c>
      <c r="N104" s="31">
        <v>477.95</v>
      </c>
      <c r="O104" s="42">
        <v>9743250</v>
      </c>
      <c r="P104" s="43">
        <v>-2.5337837837837839E-3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181.6</v>
      </c>
      <c r="F105" s="40">
        <v>182.15</v>
      </c>
      <c r="G105" s="41">
        <v>180</v>
      </c>
      <c r="H105" s="41">
        <v>178.4</v>
      </c>
      <c r="I105" s="41">
        <v>176.25</v>
      </c>
      <c r="J105" s="41">
        <v>183.75</v>
      </c>
      <c r="K105" s="41">
        <v>185.90000000000003</v>
      </c>
      <c r="L105" s="41">
        <v>187.5</v>
      </c>
      <c r="M105" s="31">
        <v>184.3</v>
      </c>
      <c r="N105" s="31">
        <v>180.55</v>
      </c>
      <c r="O105" s="42">
        <v>15372084</v>
      </c>
      <c r="P105" s="43">
        <v>-5.2788104089219329E-2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189.15</v>
      </c>
      <c r="F106" s="40">
        <v>189.93333333333331</v>
      </c>
      <c r="G106" s="41">
        <v>187.86666666666662</v>
      </c>
      <c r="H106" s="41">
        <v>186.58333333333331</v>
      </c>
      <c r="I106" s="41">
        <v>184.51666666666662</v>
      </c>
      <c r="J106" s="41">
        <v>191.21666666666661</v>
      </c>
      <c r="K106" s="41">
        <v>193.28333333333327</v>
      </c>
      <c r="L106" s="41">
        <v>194.56666666666661</v>
      </c>
      <c r="M106" s="31">
        <v>192</v>
      </c>
      <c r="N106" s="31">
        <v>188.65</v>
      </c>
      <c r="O106" s="42">
        <v>11350600</v>
      </c>
      <c r="P106" s="43">
        <v>2.5555839509327881E-4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6352.75</v>
      </c>
      <c r="F107" s="40">
        <v>6355.25</v>
      </c>
      <c r="G107" s="41">
        <v>6270.5</v>
      </c>
      <c r="H107" s="41">
        <v>6188.25</v>
      </c>
      <c r="I107" s="41">
        <v>6103.5</v>
      </c>
      <c r="J107" s="41">
        <v>6437.5</v>
      </c>
      <c r="K107" s="41">
        <v>6522.25</v>
      </c>
      <c r="L107" s="41">
        <v>6604.5</v>
      </c>
      <c r="M107" s="31">
        <v>6440</v>
      </c>
      <c r="N107" s="31">
        <v>6273</v>
      </c>
      <c r="O107" s="42">
        <v>238650</v>
      </c>
      <c r="P107" s="43">
        <v>-1.3944840409048653E-2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2006.05</v>
      </c>
      <c r="F108" s="40">
        <v>1997.95</v>
      </c>
      <c r="G108" s="41">
        <v>1982.95</v>
      </c>
      <c r="H108" s="41">
        <v>1959.85</v>
      </c>
      <c r="I108" s="41">
        <v>1944.85</v>
      </c>
      <c r="J108" s="41">
        <v>2021.0500000000002</v>
      </c>
      <c r="K108" s="41">
        <v>2036.0500000000002</v>
      </c>
      <c r="L108" s="41">
        <v>2059.1500000000005</v>
      </c>
      <c r="M108" s="31">
        <v>2012.95</v>
      </c>
      <c r="N108" s="31">
        <v>1974.85</v>
      </c>
      <c r="O108" s="42">
        <v>2732500</v>
      </c>
      <c r="P108" s="43">
        <v>8.2410035711015473E-4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870.45</v>
      </c>
      <c r="F109" s="40">
        <v>867.1</v>
      </c>
      <c r="G109" s="41">
        <v>858.2</v>
      </c>
      <c r="H109" s="41">
        <v>845.95</v>
      </c>
      <c r="I109" s="41">
        <v>837.05000000000007</v>
      </c>
      <c r="J109" s="41">
        <v>879.35</v>
      </c>
      <c r="K109" s="41">
        <v>888.24999999999989</v>
      </c>
      <c r="L109" s="41">
        <v>900.5</v>
      </c>
      <c r="M109" s="31">
        <v>876</v>
      </c>
      <c r="N109" s="31">
        <v>854.85</v>
      </c>
      <c r="O109" s="42">
        <v>27630000</v>
      </c>
      <c r="P109" s="43">
        <v>-1.0666752602236474E-2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245.3</v>
      </c>
      <c r="F110" s="40">
        <v>245.83333333333334</v>
      </c>
      <c r="G110" s="41">
        <v>243.4666666666667</v>
      </c>
      <c r="H110" s="41">
        <v>241.63333333333335</v>
      </c>
      <c r="I110" s="41">
        <v>239.26666666666671</v>
      </c>
      <c r="J110" s="41">
        <v>247.66666666666669</v>
      </c>
      <c r="K110" s="41">
        <v>250.0333333333333</v>
      </c>
      <c r="L110" s="41">
        <v>251.86666666666667</v>
      </c>
      <c r="M110" s="31">
        <v>248.2</v>
      </c>
      <c r="N110" s="31">
        <v>244</v>
      </c>
      <c r="O110" s="42">
        <v>17169600</v>
      </c>
      <c r="P110" s="43">
        <v>-2.8055159296243463E-2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1881.45</v>
      </c>
      <c r="F111" s="40">
        <v>1883.1833333333332</v>
      </c>
      <c r="G111" s="41">
        <v>1874.3666666666663</v>
      </c>
      <c r="H111" s="41">
        <v>1867.2833333333331</v>
      </c>
      <c r="I111" s="41">
        <v>1858.4666666666662</v>
      </c>
      <c r="J111" s="41">
        <v>1890.2666666666664</v>
      </c>
      <c r="K111" s="41">
        <v>1899.0833333333335</v>
      </c>
      <c r="L111" s="41">
        <v>1906.1666666666665</v>
      </c>
      <c r="M111" s="31">
        <v>1892</v>
      </c>
      <c r="N111" s="31">
        <v>1876.1</v>
      </c>
      <c r="O111" s="42">
        <v>33715200</v>
      </c>
      <c r="P111" s="43">
        <v>1.6571387220493523E-2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111.45</v>
      </c>
      <c r="F112" s="40">
        <v>111.63333333333333</v>
      </c>
      <c r="G112" s="41">
        <v>110.81666666666665</v>
      </c>
      <c r="H112" s="41">
        <v>110.18333333333332</v>
      </c>
      <c r="I112" s="41">
        <v>109.36666666666665</v>
      </c>
      <c r="J112" s="41">
        <v>112.26666666666665</v>
      </c>
      <c r="K112" s="41">
        <v>113.08333333333331</v>
      </c>
      <c r="L112" s="41">
        <v>113.71666666666665</v>
      </c>
      <c r="M112" s="31">
        <v>112.45</v>
      </c>
      <c r="N112" s="31">
        <v>111</v>
      </c>
      <c r="O112" s="42">
        <v>49926500</v>
      </c>
      <c r="P112" s="43">
        <v>-2.4015247776365947E-2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2114.85</v>
      </c>
      <c r="F113" s="40">
        <v>2098.1</v>
      </c>
      <c r="G113" s="41">
        <v>2066.8999999999996</v>
      </c>
      <c r="H113" s="41">
        <v>2018.9499999999998</v>
      </c>
      <c r="I113" s="41">
        <v>1987.7499999999995</v>
      </c>
      <c r="J113" s="41">
        <v>2146.0499999999997</v>
      </c>
      <c r="K113" s="41">
        <v>2177.2499999999995</v>
      </c>
      <c r="L113" s="41">
        <v>2225.1999999999998</v>
      </c>
      <c r="M113" s="31">
        <v>2129.3000000000002</v>
      </c>
      <c r="N113" s="31">
        <v>2050.15</v>
      </c>
      <c r="O113" s="42">
        <v>2511225</v>
      </c>
      <c r="P113" s="43">
        <v>-8.1172305919156987E-2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849.5</v>
      </c>
      <c r="F114" s="40">
        <v>853.6</v>
      </c>
      <c r="G114" s="41">
        <v>842.2</v>
      </c>
      <c r="H114" s="41">
        <v>834.9</v>
      </c>
      <c r="I114" s="41">
        <v>823.5</v>
      </c>
      <c r="J114" s="41">
        <v>860.90000000000009</v>
      </c>
      <c r="K114" s="41">
        <v>872.3</v>
      </c>
      <c r="L114" s="41">
        <v>879.60000000000014</v>
      </c>
      <c r="M114" s="31">
        <v>865</v>
      </c>
      <c r="N114" s="31">
        <v>846.3</v>
      </c>
      <c r="O114" s="42">
        <v>9594500</v>
      </c>
      <c r="P114" s="43">
        <v>-4.119719189547056E-2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217.1</v>
      </c>
      <c r="F115" s="40">
        <v>218.04999999999998</v>
      </c>
      <c r="G115" s="41">
        <v>215.74999999999997</v>
      </c>
      <c r="H115" s="41">
        <v>214.39999999999998</v>
      </c>
      <c r="I115" s="41">
        <v>212.09999999999997</v>
      </c>
      <c r="J115" s="41">
        <v>219.39999999999998</v>
      </c>
      <c r="K115" s="41">
        <v>221.7</v>
      </c>
      <c r="L115" s="41">
        <v>223.04999999999998</v>
      </c>
      <c r="M115" s="31">
        <v>220.35</v>
      </c>
      <c r="N115" s="31">
        <v>216.7</v>
      </c>
      <c r="O115" s="42">
        <v>239680000</v>
      </c>
      <c r="P115" s="43">
        <v>5.96325346513377E-3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375.85</v>
      </c>
      <c r="F116" s="40">
        <v>376.88333333333338</v>
      </c>
      <c r="G116" s="41">
        <v>371.51666666666677</v>
      </c>
      <c r="H116" s="41">
        <v>367.18333333333339</v>
      </c>
      <c r="I116" s="41">
        <v>361.81666666666678</v>
      </c>
      <c r="J116" s="41">
        <v>381.21666666666675</v>
      </c>
      <c r="K116" s="41">
        <v>386.58333333333343</v>
      </c>
      <c r="L116" s="41">
        <v>390.91666666666674</v>
      </c>
      <c r="M116" s="31">
        <v>382.25</v>
      </c>
      <c r="N116" s="31">
        <v>372.55</v>
      </c>
      <c r="O116" s="42">
        <v>35560000</v>
      </c>
      <c r="P116" s="43">
        <v>-1.6143749561311153E-3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3201.35</v>
      </c>
      <c r="F117" s="40">
        <v>3228.8333333333335</v>
      </c>
      <c r="G117" s="41">
        <v>3077.7166666666672</v>
      </c>
      <c r="H117" s="41">
        <v>2954.0833333333335</v>
      </c>
      <c r="I117" s="41">
        <v>2802.9666666666672</v>
      </c>
      <c r="J117" s="41">
        <v>3352.4666666666672</v>
      </c>
      <c r="K117" s="41">
        <v>3503.583333333333</v>
      </c>
      <c r="L117" s="41">
        <v>3627.2166666666672</v>
      </c>
      <c r="M117" s="31">
        <v>3379.95</v>
      </c>
      <c r="N117" s="31">
        <v>3105.2</v>
      </c>
      <c r="O117" s="42">
        <v>420350</v>
      </c>
      <c r="P117" s="43">
        <v>0.4366028708133971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654.9</v>
      </c>
      <c r="F118" s="40">
        <v>652.29999999999995</v>
      </c>
      <c r="G118" s="41">
        <v>647.79999999999995</v>
      </c>
      <c r="H118" s="41">
        <v>640.70000000000005</v>
      </c>
      <c r="I118" s="41">
        <v>636.20000000000005</v>
      </c>
      <c r="J118" s="41">
        <v>659.39999999999986</v>
      </c>
      <c r="K118" s="41">
        <v>663.89999999999986</v>
      </c>
      <c r="L118" s="41">
        <v>670.99999999999977</v>
      </c>
      <c r="M118" s="31">
        <v>656.8</v>
      </c>
      <c r="N118" s="31">
        <v>645.20000000000005</v>
      </c>
      <c r="O118" s="42">
        <v>40795650</v>
      </c>
      <c r="P118" s="43">
        <v>-1.8130422068427722E-2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3545.5</v>
      </c>
      <c r="F119" s="40">
        <v>3537.9500000000003</v>
      </c>
      <c r="G119" s="41">
        <v>3493.4000000000005</v>
      </c>
      <c r="H119" s="41">
        <v>3441.3</v>
      </c>
      <c r="I119" s="41">
        <v>3396.7500000000005</v>
      </c>
      <c r="J119" s="41">
        <v>3590.0500000000006</v>
      </c>
      <c r="K119" s="41">
        <v>3634.6000000000008</v>
      </c>
      <c r="L119" s="41">
        <v>3686.7000000000007</v>
      </c>
      <c r="M119" s="31">
        <v>3582.5</v>
      </c>
      <c r="N119" s="31">
        <v>3485.85</v>
      </c>
      <c r="O119" s="42">
        <v>1757250</v>
      </c>
      <c r="P119" s="43">
        <v>-2.0826077871421607E-2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1764.1</v>
      </c>
      <c r="F120" s="40">
        <v>1765.6666666666667</v>
      </c>
      <c r="G120" s="41">
        <v>1752.3833333333334</v>
      </c>
      <c r="H120" s="41">
        <v>1740.6666666666667</v>
      </c>
      <c r="I120" s="41">
        <v>1727.3833333333334</v>
      </c>
      <c r="J120" s="41">
        <v>1777.3833333333334</v>
      </c>
      <c r="K120" s="41">
        <v>1790.6666666666667</v>
      </c>
      <c r="L120" s="41">
        <v>1802.3833333333334</v>
      </c>
      <c r="M120" s="31">
        <v>1778.95</v>
      </c>
      <c r="N120" s="31">
        <v>1753.95</v>
      </c>
      <c r="O120" s="42">
        <v>17488800</v>
      </c>
      <c r="P120" s="43">
        <v>-1.6776108662408924E-2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77.95</v>
      </c>
      <c r="F121" s="40">
        <v>78.233333333333334</v>
      </c>
      <c r="G121" s="41">
        <v>77.266666666666666</v>
      </c>
      <c r="H121" s="41">
        <v>76.583333333333329</v>
      </c>
      <c r="I121" s="41">
        <v>75.61666666666666</v>
      </c>
      <c r="J121" s="41">
        <v>78.916666666666671</v>
      </c>
      <c r="K121" s="41">
        <v>79.88333333333334</v>
      </c>
      <c r="L121" s="41">
        <v>80.566666666666677</v>
      </c>
      <c r="M121" s="31">
        <v>79.2</v>
      </c>
      <c r="N121" s="31">
        <v>77.55</v>
      </c>
      <c r="O121" s="42">
        <v>74470780</v>
      </c>
      <c r="P121" s="43">
        <v>4.1172800998128506E-2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3661.4</v>
      </c>
      <c r="F122" s="40">
        <v>3625.15</v>
      </c>
      <c r="G122" s="41">
        <v>3581.9500000000003</v>
      </c>
      <c r="H122" s="41">
        <v>3502.5</v>
      </c>
      <c r="I122" s="41">
        <v>3459.3</v>
      </c>
      <c r="J122" s="41">
        <v>3704.6000000000004</v>
      </c>
      <c r="K122" s="41">
        <v>3747.8</v>
      </c>
      <c r="L122" s="41">
        <v>3827.2500000000005</v>
      </c>
      <c r="M122" s="31">
        <v>3668.35</v>
      </c>
      <c r="N122" s="31">
        <v>3545.7</v>
      </c>
      <c r="O122" s="42">
        <v>520125</v>
      </c>
      <c r="P122" s="43">
        <v>1.4440433212996389E-3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547.9</v>
      </c>
      <c r="F123" s="40">
        <v>544.38333333333333</v>
      </c>
      <c r="G123" s="41">
        <v>532.36666666666667</v>
      </c>
      <c r="H123" s="41">
        <v>516.83333333333337</v>
      </c>
      <c r="I123" s="41">
        <v>504.81666666666672</v>
      </c>
      <c r="J123" s="41">
        <v>559.91666666666663</v>
      </c>
      <c r="K123" s="41">
        <v>571.93333333333328</v>
      </c>
      <c r="L123" s="41">
        <v>587.46666666666658</v>
      </c>
      <c r="M123" s="31">
        <v>556.4</v>
      </c>
      <c r="N123" s="31">
        <v>528.85</v>
      </c>
      <c r="O123" s="42">
        <v>3798000</v>
      </c>
      <c r="P123" s="43">
        <v>-2.6752767527675275E-2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365.7</v>
      </c>
      <c r="F124" s="40">
        <v>367.45</v>
      </c>
      <c r="G124" s="41">
        <v>362.95</v>
      </c>
      <c r="H124" s="41">
        <v>360.2</v>
      </c>
      <c r="I124" s="41">
        <v>355.7</v>
      </c>
      <c r="J124" s="41">
        <v>370.2</v>
      </c>
      <c r="K124" s="41">
        <v>374.7</v>
      </c>
      <c r="L124" s="41">
        <v>377.45</v>
      </c>
      <c r="M124" s="31">
        <v>371.95</v>
      </c>
      <c r="N124" s="31">
        <v>364.7</v>
      </c>
      <c r="O124" s="42">
        <v>14102000</v>
      </c>
      <c r="P124" s="43">
        <v>-2.811853893866299E-2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1898.55</v>
      </c>
      <c r="F125" s="40">
        <v>1901.3166666666666</v>
      </c>
      <c r="G125" s="41">
        <v>1891.0833333333333</v>
      </c>
      <c r="H125" s="41">
        <v>1883.6166666666666</v>
      </c>
      <c r="I125" s="41">
        <v>1873.3833333333332</v>
      </c>
      <c r="J125" s="41">
        <v>1908.7833333333333</v>
      </c>
      <c r="K125" s="41">
        <v>1919.0166666666669</v>
      </c>
      <c r="L125" s="41">
        <v>1926.4833333333333</v>
      </c>
      <c r="M125" s="31">
        <v>1911.55</v>
      </c>
      <c r="N125" s="31">
        <v>1893.85</v>
      </c>
      <c r="O125" s="42">
        <v>13001325</v>
      </c>
      <c r="P125" s="43">
        <v>1.2221326886919152E-2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7277.25</v>
      </c>
      <c r="F126" s="40">
        <v>7267.416666666667</v>
      </c>
      <c r="G126" s="41">
        <v>7231.3833333333341</v>
      </c>
      <c r="H126" s="41">
        <v>7185.5166666666673</v>
      </c>
      <c r="I126" s="41">
        <v>7149.4833333333345</v>
      </c>
      <c r="J126" s="41">
        <v>7313.2833333333338</v>
      </c>
      <c r="K126" s="41">
        <v>7349.3166666666666</v>
      </c>
      <c r="L126" s="41">
        <v>7395.1833333333334</v>
      </c>
      <c r="M126" s="31">
        <v>7303.45</v>
      </c>
      <c r="N126" s="31">
        <v>7221.55</v>
      </c>
      <c r="O126" s="42">
        <v>832950</v>
      </c>
      <c r="P126" s="43">
        <v>-1.8037135278514589E-2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5552.8</v>
      </c>
      <c r="F127" s="40">
        <v>5520.8833333333341</v>
      </c>
      <c r="G127" s="41">
        <v>5456.9166666666679</v>
      </c>
      <c r="H127" s="41">
        <v>5361.0333333333338</v>
      </c>
      <c r="I127" s="41">
        <v>5297.0666666666675</v>
      </c>
      <c r="J127" s="41">
        <v>5616.7666666666682</v>
      </c>
      <c r="K127" s="41">
        <v>5680.7333333333336</v>
      </c>
      <c r="L127" s="41">
        <v>5776.6166666666686</v>
      </c>
      <c r="M127" s="31">
        <v>5584.85</v>
      </c>
      <c r="N127" s="31">
        <v>5425</v>
      </c>
      <c r="O127" s="42">
        <v>585200</v>
      </c>
      <c r="P127" s="43">
        <v>-7.4050632911392411E-2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930.1</v>
      </c>
      <c r="F128" s="40">
        <v>927.56666666666672</v>
      </c>
      <c r="G128" s="41">
        <v>920.68333333333339</v>
      </c>
      <c r="H128" s="41">
        <v>911.26666666666665</v>
      </c>
      <c r="I128" s="41">
        <v>904.38333333333333</v>
      </c>
      <c r="J128" s="41">
        <v>936.98333333333346</v>
      </c>
      <c r="K128" s="41">
        <v>943.8666666666669</v>
      </c>
      <c r="L128" s="41">
        <v>953.28333333333353</v>
      </c>
      <c r="M128" s="31">
        <v>934.45</v>
      </c>
      <c r="N128" s="31">
        <v>918.15</v>
      </c>
      <c r="O128" s="42">
        <v>7565850</v>
      </c>
      <c r="P128" s="43">
        <v>-3.1447225244831338E-2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833.35</v>
      </c>
      <c r="F129" s="40">
        <v>835.94999999999993</v>
      </c>
      <c r="G129" s="41">
        <v>828.99999999999989</v>
      </c>
      <c r="H129" s="41">
        <v>824.65</v>
      </c>
      <c r="I129" s="41">
        <v>817.69999999999993</v>
      </c>
      <c r="J129" s="41">
        <v>840.29999999999984</v>
      </c>
      <c r="K129" s="41">
        <v>847.24999999999989</v>
      </c>
      <c r="L129" s="41">
        <v>851.5999999999998</v>
      </c>
      <c r="M129" s="31">
        <v>842.9</v>
      </c>
      <c r="N129" s="31">
        <v>831.6</v>
      </c>
      <c r="O129" s="42">
        <v>11923100</v>
      </c>
      <c r="P129" s="43">
        <v>8.1680970701390951E-3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147.30000000000001</v>
      </c>
      <c r="F130" s="40">
        <v>148.05000000000001</v>
      </c>
      <c r="G130" s="41">
        <v>145.70000000000002</v>
      </c>
      <c r="H130" s="41">
        <v>144.1</v>
      </c>
      <c r="I130" s="41">
        <v>141.75</v>
      </c>
      <c r="J130" s="41">
        <v>149.65000000000003</v>
      </c>
      <c r="K130" s="41">
        <v>152.00000000000006</v>
      </c>
      <c r="L130" s="41">
        <v>153.60000000000005</v>
      </c>
      <c r="M130" s="31">
        <v>150.4</v>
      </c>
      <c r="N130" s="31">
        <v>146.44999999999999</v>
      </c>
      <c r="O130" s="42">
        <v>29752000</v>
      </c>
      <c r="P130" s="43">
        <v>-8.1344179223896522E-3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164.25</v>
      </c>
      <c r="F131" s="40">
        <v>165.5</v>
      </c>
      <c r="G131" s="41">
        <v>162.6</v>
      </c>
      <c r="H131" s="41">
        <v>160.94999999999999</v>
      </c>
      <c r="I131" s="41">
        <v>158.04999999999998</v>
      </c>
      <c r="J131" s="41">
        <v>167.15</v>
      </c>
      <c r="K131" s="41">
        <v>170.04999999999998</v>
      </c>
      <c r="L131" s="41">
        <v>171.70000000000002</v>
      </c>
      <c r="M131" s="31">
        <v>168.4</v>
      </c>
      <c r="N131" s="31">
        <v>163.85</v>
      </c>
      <c r="O131" s="42">
        <v>19692000</v>
      </c>
      <c r="P131" s="43">
        <v>-1.2338248570568764E-2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502.8</v>
      </c>
      <c r="F132" s="40">
        <v>503.95</v>
      </c>
      <c r="G132" s="41">
        <v>500.2</v>
      </c>
      <c r="H132" s="41">
        <v>497.6</v>
      </c>
      <c r="I132" s="41">
        <v>493.85</v>
      </c>
      <c r="J132" s="41">
        <v>506.54999999999995</v>
      </c>
      <c r="K132" s="41">
        <v>510.29999999999995</v>
      </c>
      <c r="L132" s="41">
        <v>512.89999999999986</v>
      </c>
      <c r="M132" s="31">
        <v>507.7</v>
      </c>
      <c r="N132" s="31">
        <v>501.35</v>
      </c>
      <c r="O132" s="42">
        <v>8726000</v>
      </c>
      <c r="P132" s="43">
        <v>-1.0096426545660805E-2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7342</v>
      </c>
      <c r="F133" s="40">
        <v>7310</v>
      </c>
      <c r="G133" s="41">
        <v>7265</v>
      </c>
      <c r="H133" s="41">
        <v>7188</v>
      </c>
      <c r="I133" s="41">
        <v>7143</v>
      </c>
      <c r="J133" s="41">
        <v>7387</v>
      </c>
      <c r="K133" s="41">
        <v>7432</v>
      </c>
      <c r="L133" s="41">
        <v>7509</v>
      </c>
      <c r="M133" s="31">
        <v>7355</v>
      </c>
      <c r="N133" s="31">
        <v>7233</v>
      </c>
      <c r="O133" s="42">
        <v>2370400</v>
      </c>
      <c r="P133" s="43">
        <v>-1.2580188286261769E-2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893.35</v>
      </c>
      <c r="F134" s="40">
        <v>894.88333333333333</v>
      </c>
      <c r="G134" s="41">
        <v>887.81666666666661</v>
      </c>
      <c r="H134" s="41">
        <v>882.2833333333333</v>
      </c>
      <c r="I134" s="41">
        <v>875.21666666666658</v>
      </c>
      <c r="J134" s="41">
        <v>900.41666666666663</v>
      </c>
      <c r="K134" s="41">
        <v>907.48333333333346</v>
      </c>
      <c r="L134" s="41">
        <v>913.01666666666665</v>
      </c>
      <c r="M134" s="31">
        <v>901.95</v>
      </c>
      <c r="N134" s="31">
        <v>889.35</v>
      </c>
      <c r="O134" s="42">
        <v>15701250</v>
      </c>
      <c r="P134" s="43">
        <v>-1.4900792094737667E-2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1601</v>
      </c>
      <c r="F135" s="40">
        <v>1610.3333333333333</v>
      </c>
      <c r="G135" s="41">
        <v>1587.6666666666665</v>
      </c>
      <c r="H135" s="41">
        <v>1574.3333333333333</v>
      </c>
      <c r="I135" s="41">
        <v>1551.6666666666665</v>
      </c>
      <c r="J135" s="41">
        <v>1623.6666666666665</v>
      </c>
      <c r="K135" s="41">
        <v>1646.333333333333</v>
      </c>
      <c r="L135" s="41">
        <v>1659.6666666666665</v>
      </c>
      <c r="M135" s="31">
        <v>1633</v>
      </c>
      <c r="N135" s="31">
        <v>1597</v>
      </c>
      <c r="O135" s="42">
        <v>1726900</v>
      </c>
      <c r="P135" s="43">
        <v>1.6062602965403624E-2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3475.3</v>
      </c>
      <c r="F136" s="40">
        <v>3461.7000000000003</v>
      </c>
      <c r="G136" s="41">
        <v>3424.6000000000004</v>
      </c>
      <c r="H136" s="41">
        <v>3373.9</v>
      </c>
      <c r="I136" s="41">
        <v>3336.8</v>
      </c>
      <c r="J136" s="41">
        <v>3512.4000000000005</v>
      </c>
      <c r="K136" s="41">
        <v>3549.5</v>
      </c>
      <c r="L136" s="41">
        <v>3600.2000000000007</v>
      </c>
      <c r="M136" s="31">
        <v>3498.8</v>
      </c>
      <c r="N136" s="31">
        <v>3411</v>
      </c>
      <c r="O136" s="42">
        <v>682400</v>
      </c>
      <c r="P136" s="43">
        <v>-5.7198121027908264E-2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960.8</v>
      </c>
      <c r="F137" s="40">
        <v>967.98333333333323</v>
      </c>
      <c r="G137" s="41">
        <v>950.06666666666649</v>
      </c>
      <c r="H137" s="41">
        <v>939.33333333333326</v>
      </c>
      <c r="I137" s="41">
        <v>921.41666666666652</v>
      </c>
      <c r="J137" s="41">
        <v>978.71666666666647</v>
      </c>
      <c r="K137" s="41">
        <v>996.63333333333321</v>
      </c>
      <c r="L137" s="41">
        <v>1007.3666666666664</v>
      </c>
      <c r="M137" s="31">
        <v>985.9</v>
      </c>
      <c r="N137" s="31">
        <v>957.25</v>
      </c>
      <c r="O137" s="42">
        <v>1355250</v>
      </c>
      <c r="P137" s="43">
        <v>-6.7114093959731544E-2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857.45</v>
      </c>
      <c r="F138" s="40">
        <v>857.76666666666677</v>
      </c>
      <c r="G138" s="41">
        <v>852.03333333333353</v>
      </c>
      <c r="H138" s="41">
        <v>846.61666666666679</v>
      </c>
      <c r="I138" s="41">
        <v>840.88333333333355</v>
      </c>
      <c r="J138" s="41">
        <v>863.18333333333351</v>
      </c>
      <c r="K138" s="41">
        <v>868.91666666666686</v>
      </c>
      <c r="L138" s="41">
        <v>874.33333333333348</v>
      </c>
      <c r="M138" s="31">
        <v>863.5</v>
      </c>
      <c r="N138" s="31">
        <v>852.35</v>
      </c>
      <c r="O138" s="42">
        <v>5007000</v>
      </c>
      <c r="P138" s="43">
        <v>-1.1373060063973463E-2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4649.05</v>
      </c>
      <c r="F139" s="40">
        <v>4655.5333333333338</v>
      </c>
      <c r="G139" s="41">
        <v>4616.8666666666677</v>
      </c>
      <c r="H139" s="41">
        <v>4584.6833333333343</v>
      </c>
      <c r="I139" s="41">
        <v>4546.0166666666682</v>
      </c>
      <c r="J139" s="41">
        <v>4687.7166666666672</v>
      </c>
      <c r="K139" s="41">
        <v>4726.3833333333332</v>
      </c>
      <c r="L139" s="41">
        <v>4758.5666666666666</v>
      </c>
      <c r="M139" s="31">
        <v>4694.2</v>
      </c>
      <c r="N139" s="31">
        <v>4623.3500000000004</v>
      </c>
      <c r="O139" s="42">
        <v>2505400</v>
      </c>
      <c r="P139" s="43">
        <v>-1.1959815021527667E-3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218.15</v>
      </c>
      <c r="F140" s="40">
        <v>217.88333333333333</v>
      </c>
      <c r="G140" s="41">
        <v>216.51666666666665</v>
      </c>
      <c r="H140" s="41">
        <v>214.88333333333333</v>
      </c>
      <c r="I140" s="41">
        <v>213.51666666666665</v>
      </c>
      <c r="J140" s="41">
        <v>219.51666666666665</v>
      </c>
      <c r="K140" s="41">
        <v>220.88333333333333</v>
      </c>
      <c r="L140" s="41">
        <v>222.51666666666665</v>
      </c>
      <c r="M140" s="31">
        <v>219.25</v>
      </c>
      <c r="N140" s="31">
        <v>216.25</v>
      </c>
      <c r="O140" s="42">
        <v>28360500</v>
      </c>
      <c r="P140" s="43">
        <v>7.5851778164635663E-3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3313.8</v>
      </c>
      <c r="F141" s="40">
        <v>3304.4333333333329</v>
      </c>
      <c r="G141" s="41">
        <v>3262.3666666666659</v>
      </c>
      <c r="H141" s="41">
        <v>3210.9333333333329</v>
      </c>
      <c r="I141" s="41">
        <v>3168.8666666666659</v>
      </c>
      <c r="J141" s="41">
        <v>3355.8666666666659</v>
      </c>
      <c r="K141" s="41">
        <v>3397.9333333333325</v>
      </c>
      <c r="L141" s="41">
        <v>3449.3666666666659</v>
      </c>
      <c r="M141" s="31">
        <v>3346.5</v>
      </c>
      <c r="N141" s="31">
        <v>3253</v>
      </c>
      <c r="O141" s="42">
        <v>1925525</v>
      </c>
      <c r="P141" s="43">
        <v>-1.3120635530783522E-2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72492</v>
      </c>
      <c r="F142" s="40">
        <v>72164.71666666666</v>
      </c>
      <c r="G142" s="41">
        <v>71729.43333333332</v>
      </c>
      <c r="H142" s="41">
        <v>70966.866666666654</v>
      </c>
      <c r="I142" s="41">
        <v>70531.583333333314</v>
      </c>
      <c r="J142" s="41">
        <v>72927.283333333326</v>
      </c>
      <c r="K142" s="41">
        <v>73362.56666666668</v>
      </c>
      <c r="L142" s="41">
        <v>74125.133333333331</v>
      </c>
      <c r="M142" s="31">
        <v>72600</v>
      </c>
      <c r="N142" s="31">
        <v>71402.149999999994</v>
      </c>
      <c r="O142" s="42">
        <v>64760</v>
      </c>
      <c r="P142" s="43">
        <v>-0.13745338305807139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1496.5</v>
      </c>
      <c r="F143" s="40">
        <v>1496.6833333333334</v>
      </c>
      <c r="G143" s="41">
        <v>1481.7166666666667</v>
      </c>
      <c r="H143" s="41">
        <v>1466.9333333333334</v>
      </c>
      <c r="I143" s="41">
        <v>1451.9666666666667</v>
      </c>
      <c r="J143" s="41">
        <v>1511.4666666666667</v>
      </c>
      <c r="K143" s="41">
        <v>1526.4333333333334</v>
      </c>
      <c r="L143" s="41">
        <v>1541.2166666666667</v>
      </c>
      <c r="M143" s="31">
        <v>1511.65</v>
      </c>
      <c r="N143" s="31">
        <v>1481.9</v>
      </c>
      <c r="O143" s="42">
        <v>3289125</v>
      </c>
      <c r="P143" s="43">
        <v>-2.0437793165065891E-2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344.9</v>
      </c>
      <c r="F144" s="40">
        <v>343.58333333333331</v>
      </c>
      <c r="G144" s="41">
        <v>341.01666666666665</v>
      </c>
      <c r="H144" s="41">
        <v>337.13333333333333</v>
      </c>
      <c r="I144" s="41">
        <v>334.56666666666666</v>
      </c>
      <c r="J144" s="41">
        <v>347.46666666666664</v>
      </c>
      <c r="K144" s="41">
        <v>350.03333333333336</v>
      </c>
      <c r="L144" s="41">
        <v>353.91666666666663</v>
      </c>
      <c r="M144" s="31">
        <v>346.15</v>
      </c>
      <c r="N144" s="31">
        <v>339.7</v>
      </c>
      <c r="O144" s="42">
        <v>4049600</v>
      </c>
      <c r="P144" s="43">
        <v>-6.2939651980747871E-2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98.7</v>
      </c>
      <c r="F145" s="40">
        <v>98.983333333333334</v>
      </c>
      <c r="G145" s="41">
        <v>97.516666666666666</v>
      </c>
      <c r="H145" s="41">
        <v>96.333333333333329</v>
      </c>
      <c r="I145" s="41">
        <v>94.86666666666666</v>
      </c>
      <c r="J145" s="41">
        <v>100.16666666666667</v>
      </c>
      <c r="K145" s="41">
        <v>101.63333333333334</v>
      </c>
      <c r="L145" s="41">
        <v>102.81666666666668</v>
      </c>
      <c r="M145" s="31">
        <v>100.45</v>
      </c>
      <c r="N145" s="31">
        <v>97.8</v>
      </c>
      <c r="O145" s="42">
        <v>106088500</v>
      </c>
      <c r="P145" s="43">
        <v>1.7657917970944699E-3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5457.7</v>
      </c>
      <c r="F146" s="40">
        <v>5454.0666666666666</v>
      </c>
      <c r="G146" s="41">
        <v>5418.1833333333334</v>
      </c>
      <c r="H146" s="41">
        <v>5378.666666666667</v>
      </c>
      <c r="I146" s="41">
        <v>5342.7833333333338</v>
      </c>
      <c r="J146" s="41">
        <v>5493.583333333333</v>
      </c>
      <c r="K146" s="41">
        <v>5529.4666666666662</v>
      </c>
      <c r="L146" s="41">
        <v>5568.9833333333327</v>
      </c>
      <c r="M146" s="31">
        <v>5489.95</v>
      </c>
      <c r="N146" s="31">
        <v>5414.55</v>
      </c>
      <c r="O146" s="42">
        <v>1315625</v>
      </c>
      <c r="P146" s="43">
        <v>-3.7582297000731527E-2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4211.25</v>
      </c>
      <c r="F147" s="40">
        <v>4136.4333333333334</v>
      </c>
      <c r="G147" s="41">
        <v>3974.8666666666668</v>
      </c>
      <c r="H147" s="41">
        <v>3738.4833333333336</v>
      </c>
      <c r="I147" s="41">
        <v>3576.916666666667</v>
      </c>
      <c r="J147" s="41">
        <v>4372.8166666666666</v>
      </c>
      <c r="K147" s="41">
        <v>4534.3833333333341</v>
      </c>
      <c r="L147" s="41">
        <v>4770.7666666666664</v>
      </c>
      <c r="M147" s="31">
        <v>4298</v>
      </c>
      <c r="N147" s="31">
        <v>3900.05</v>
      </c>
      <c r="O147" s="42">
        <v>645750</v>
      </c>
      <c r="P147" s="43">
        <v>-3.5294117647058823E-2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19416.45</v>
      </c>
      <c r="F148" s="40">
        <v>19392.150000000001</v>
      </c>
      <c r="G148" s="41">
        <v>19329.650000000001</v>
      </c>
      <c r="H148" s="41">
        <v>19242.849999999999</v>
      </c>
      <c r="I148" s="41">
        <v>19180.349999999999</v>
      </c>
      <c r="J148" s="41">
        <v>19478.950000000004</v>
      </c>
      <c r="K148" s="41">
        <v>19541.450000000004</v>
      </c>
      <c r="L148" s="41">
        <v>19628.250000000007</v>
      </c>
      <c r="M148" s="31">
        <v>19454.650000000001</v>
      </c>
      <c r="N148" s="31">
        <v>19305.349999999999</v>
      </c>
      <c r="O148" s="42">
        <v>311125</v>
      </c>
      <c r="P148" s="43">
        <v>1.0228102930432664E-2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131.5</v>
      </c>
      <c r="F149" s="40">
        <v>132.03333333333333</v>
      </c>
      <c r="G149" s="41">
        <v>130.41666666666666</v>
      </c>
      <c r="H149" s="41">
        <v>129.33333333333331</v>
      </c>
      <c r="I149" s="41">
        <v>127.71666666666664</v>
      </c>
      <c r="J149" s="41">
        <v>133.11666666666667</v>
      </c>
      <c r="K149" s="41">
        <v>134.73333333333335</v>
      </c>
      <c r="L149" s="41">
        <v>135.81666666666669</v>
      </c>
      <c r="M149" s="31">
        <v>133.65</v>
      </c>
      <c r="N149" s="31">
        <v>130.94999999999999</v>
      </c>
      <c r="O149" s="42">
        <v>86202200</v>
      </c>
      <c r="P149" s="43">
        <v>1.2751889168765743E-2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123.15</v>
      </c>
      <c r="F150" s="40">
        <v>123.41666666666667</v>
      </c>
      <c r="G150" s="41">
        <v>122.08333333333334</v>
      </c>
      <c r="H150" s="41">
        <v>121.01666666666667</v>
      </c>
      <c r="I150" s="41">
        <v>119.68333333333334</v>
      </c>
      <c r="J150" s="41">
        <v>124.48333333333335</v>
      </c>
      <c r="K150" s="41">
        <v>125.81666666666669</v>
      </c>
      <c r="L150" s="41">
        <v>126.88333333333335</v>
      </c>
      <c r="M150" s="31">
        <v>124.75</v>
      </c>
      <c r="N150" s="31">
        <v>122.35</v>
      </c>
      <c r="O150" s="42">
        <v>67379700</v>
      </c>
      <c r="P150" s="43">
        <v>-9.9664991624790616E-3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866.65</v>
      </c>
      <c r="F151" s="40">
        <v>866.85</v>
      </c>
      <c r="G151" s="41">
        <v>859.5</v>
      </c>
      <c r="H151" s="41">
        <v>852.35</v>
      </c>
      <c r="I151" s="41">
        <v>845</v>
      </c>
      <c r="J151" s="41">
        <v>874</v>
      </c>
      <c r="K151" s="41">
        <v>881.35000000000014</v>
      </c>
      <c r="L151" s="41">
        <v>888.5</v>
      </c>
      <c r="M151" s="31">
        <v>874.2</v>
      </c>
      <c r="N151" s="31">
        <v>859.7</v>
      </c>
      <c r="O151" s="42">
        <v>3201100</v>
      </c>
      <c r="P151" s="43">
        <v>-2.3489216314328421E-2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3943.45</v>
      </c>
      <c r="F152" s="40">
        <v>3956.5666666666671</v>
      </c>
      <c r="G152" s="41">
        <v>3919.483333333334</v>
      </c>
      <c r="H152" s="41">
        <v>3895.5166666666669</v>
      </c>
      <c r="I152" s="41">
        <v>3858.4333333333338</v>
      </c>
      <c r="J152" s="41">
        <v>3980.5333333333342</v>
      </c>
      <c r="K152" s="41">
        <v>4017.6166666666672</v>
      </c>
      <c r="L152" s="41">
        <v>4041.5833333333344</v>
      </c>
      <c r="M152" s="31">
        <v>3993.65</v>
      </c>
      <c r="N152" s="31">
        <v>3932.6</v>
      </c>
      <c r="O152" s="42">
        <v>717875</v>
      </c>
      <c r="P152" s="43">
        <v>1.091357155430382E-2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139.1</v>
      </c>
      <c r="F153" s="40">
        <v>139.11666666666667</v>
      </c>
      <c r="G153" s="41">
        <v>137.33333333333334</v>
      </c>
      <c r="H153" s="41">
        <v>135.56666666666666</v>
      </c>
      <c r="I153" s="41">
        <v>133.78333333333333</v>
      </c>
      <c r="J153" s="41">
        <v>140.88333333333335</v>
      </c>
      <c r="K153" s="41">
        <v>142.66666666666666</v>
      </c>
      <c r="L153" s="41">
        <v>144.43333333333337</v>
      </c>
      <c r="M153" s="31">
        <v>140.9</v>
      </c>
      <c r="N153" s="31">
        <v>137.35</v>
      </c>
      <c r="O153" s="42">
        <v>35612500</v>
      </c>
      <c r="P153" s="43">
        <v>-3.444676409185804E-2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39893.050000000003</v>
      </c>
      <c r="F154" s="40">
        <v>39885.76666666667</v>
      </c>
      <c r="G154" s="41">
        <v>39716.483333333337</v>
      </c>
      <c r="H154" s="41">
        <v>39539.916666666664</v>
      </c>
      <c r="I154" s="41">
        <v>39370.633333333331</v>
      </c>
      <c r="J154" s="41">
        <v>40062.333333333343</v>
      </c>
      <c r="K154" s="41">
        <v>40231.616666666683</v>
      </c>
      <c r="L154" s="41">
        <v>40408.183333333349</v>
      </c>
      <c r="M154" s="31">
        <v>40055.050000000003</v>
      </c>
      <c r="N154" s="31">
        <v>39709.199999999997</v>
      </c>
      <c r="O154" s="42">
        <v>82320</v>
      </c>
      <c r="P154" s="43">
        <v>-2.2095509622238062E-2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44560</v>
      </c>
      <c r="E155" s="40">
        <v>2616.1999999999998</v>
      </c>
      <c r="F155" s="40">
        <v>2622.2833333333333</v>
      </c>
      <c r="G155" s="41">
        <v>2585.8666666666668</v>
      </c>
      <c r="H155" s="41">
        <v>2555.5333333333333</v>
      </c>
      <c r="I155" s="41">
        <v>2519.1166666666668</v>
      </c>
      <c r="J155" s="41">
        <v>2652.6166666666668</v>
      </c>
      <c r="K155" s="41">
        <v>2689.0333333333338</v>
      </c>
      <c r="L155" s="41">
        <v>2719.3666666666668</v>
      </c>
      <c r="M155" s="31">
        <v>2658.7</v>
      </c>
      <c r="N155" s="31">
        <v>2591.9499999999998</v>
      </c>
      <c r="O155" s="42">
        <v>3295325</v>
      </c>
      <c r="P155" s="43">
        <v>3.9920159680638723E-2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4650.3</v>
      </c>
      <c r="F156" s="40">
        <v>4655.083333333333</v>
      </c>
      <c r="G156" s="41">
        <v>4625.1166666666659</v>
      </c>
      <c r="H156" s="41">
        <v>4599.9333333333325</v>
      </c>
      <c r="I156" s="41">
        <v>4569.9666666666653</v>
      </c>
      <c r="J156" s="41">
        <v>4680.2666666666664</v>
      </c>
      <c r="K156" s="41">
        <v>4710.2333333333336</v>
      </c>
      <c r="L156" s="41">
        <v>4735.416666666667</v>
      </c>
      <c r="M156" s="31">
        <v>4685.05</v>
      </c>
      <c r="N156" s="31">
        <v>4629.8999999999996</v>
      </c>
      <c r="O156" s="42">
        <v>552150</v>
      </c>
      <c r="P156" s="43">
        <v>-8.0840743734842367E-3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216.85</v>
      </c>
      <c r="F157" s="40">
        <v>217.35</v>
      </c>
      <c r="G157" s="41">
        <v>215.45</v>
      </c>
      <c r="H157" s="41">
        <v>214.04999999999998</v>
      </c>
      <c r="I157" s="41">
        <v>212.14999999999998</v>
      </c>
      <c r="J157" s="41">
        <v>218.75</v>
      </c>
      <c r="K157" s="41">
        <v>220.65000000000003</v>
      </c>
      <c r="L157" s="41">
        <v>222.05</v>
      </c>
      <c r="M157" s="31">
        <v>219.25</v>
      </c>
      <c r="N157" s="31">
        <v>215.95</v>
      </c>
      <c r="O157" s="42">
        <v>19314000</v>
      </c>
      <c r="P157" s="43">
        <v>-7.7065351418002465E-3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119.5</v>
      </c>
      <c r="F158" s="40">
        <v>119.78333333333335</v>
      </c>
      <c r="G158" s="41">
        <v>118.66666666666669</v>
      </c>
      <c r="H158" s="41">
        <v>117.83333333333334</v>
      </c>
      <c r="I158" s="41">
        <v>116.71666666666668</v>
      </c>
      <c r="J158" s="41">
        <v>120.61666666666669</v>
      </c>
      <c r="K158" s="41">
        <v>121.73333333333333</v>
      </c>
      <c r="L158" s="41">
        <v>122.56666666666669</v>
      </c>
      <c r="M158" s="31">
        <v>120.9</v>
      </c>
      <c r="N158" s="31">
        <v>118.95</v>
      </c>
      <c r="O158" s="42">
        <v>44218400</v>
      </c>
      <c r="P158" s="43">
        <v>-1.8847159169074149E-2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5044.7</v>
      </c>
      <c r="F159" s="40">
        <v>5034.9833333333327</v>
      </c>
      <c r="G159" s="41">
        <v>4996.0666666666657</v>
      </c>
      <c r="H159" s="41">
        <v>4947.4333333333334</v>
      </c>
      <c r="I159" s="41">
        <v>4908.5166666666664</v>
      </c>
      <c r="J159" s="41">
        <v>5083.616666666665</v>
      </c>
      <c r="K159" s="41">
        <v>5122.533333333331</v>
      </c>
      <c r="L159" s="41">
        <v>5171.1666666666642</v>
      </c>
      <c r="M159" s="31">
        <v>5073.8999999999996</v>
      </c>
      <c r="N159" s="31">
        <v>4986.3500000000004</v>
      </c>
      <c r="O159" s="42">
        <v>178625</v>
      </c>
      <c r="P159" s="43">
        <v>-2.2571819425444596E-2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2453.9</v>
      </c>
      <c r="F160" s="40">
        <v>2463.5833333333335</v>
      </c>
      <c r="G160" s="41">
        <v>2441.916666666667</v>
      </c>
      <c r="H160" s="41">
        <v>2429.9333333333334</v>
      </c>
      <c r="I160" s="41">
        <v>2408.2666666666669</v>
      </c>
      <c r="J160" s="41">
        <v>2475.5666666666671</v>
      </c>
      <c r="K160" s="41">
        <v>2497.233333333334</v>
      </c>
      <c r="L160" s="41">
        <v>2509.2166666666672</v>
      </c>
      <c r="M160" s="31">
        <v>2485.25</v>
      </c>
      <c r="N160" s="31">
        <v>2451.6</v>
      </c>
      <c r="O160" s="42">
        <v>2118250</v>
      </c>
      <c r="P160" s="43">
        <v>-2.9418686749823489E-3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3001.35</v>
      </c>
      <c r="F161" s="40">
        <v>3009.4666666666667</v>
      </c>
      <c r="G161" s="41">
        <v>2971.1333333333332</v>
      </c>
      <c r="H161" s="41">
        <v>2940.9166666666665</v>
      </c>
      <c r="I161" s="41">
        <v>2902.583333333333</v>
      </c>
      <c r="J161" s="41">
        <v>3039.6833333333334</v>
      </c>
      <c r="K161" s="41">
        <v>3078.0166666666664</v>
      </c>
      <c r="L161" s="41">
        <v>3108.2333333333336</v>
      </c>
      <c r="M161" s="31">
        <v>3047.8</v>
      </c>
      <c r="N161" s="31">
        <v>2979.25</v>
      </c>
      <c r="O161" s="42">
        <v>1593750</v>
      </c>
      <c r="P161" s="43">
        <v>-1.0968348480100282E-3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37.1</v>
      </c>
      <c r="F162" s="40">
        <v>37.200000000000003</v>
      </c>
      <c r="G162" s="41">
        <v>36.850000000000009</v>
      </c>
      <c r="H162" s="41">
        <v>36.600000000000009</v>
      </c>
      <c r="I162" s="41">
        <v>36.250000000000014</v>
      </c>
      <c r="J162" s="41">
        <v>37.450000000000003</v>
      </c>
      <c r="K162" s="41">
        <v>37.799999999999997</v>
      </c>
      <c r="L162" s="41">
        <v>38.049999999999997</v>
      </c>
      <c r="M162" s="31">
        <v>37.549999999999997</v>
      </c>
      <c r="N162" s="31">
        <v>36.950000000000003</v>
      </c>
      <c r="O162" s="42">
        <v>287264000</v>
      </c>
      <c r="P162" s="43">
        <v>-3.922512976935838E-2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2402.35</v>
      </c>
      <c r="F163" s="40">
        <v>2399.85</v>
      </c>
      <c r="G163" s="41">
        <v>2375.6999999999998</v>
      </c>
      <c r="H163" s="41">
        <v>2349.0499999999997</v>
      </c>
      <c r="I163" s="41">
        <v>2324.8999999999996</v>
      </c>
      <c r="J163" s="41">
        <v>2426.5</v>
      </c>
      <c r="K163" s="41">
        <v>2450.6500000000005</v>
      </c>
      <c r="L163" s="41">
        <v>2477.3000000000002</v>
      </c>
      <c r="M163" s="31">
        <v>2424</v>
      </c>
      <c r="N163" s="31">
        <v>2373.1999999999998</v>
      </c>
      <c r="O163" s="42">
        <v>594900</v>
      </c>
      <c r="P163" s="43">
        <v>2.0212228398180901E-3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204.35</v>
      </c>
      <c r="F164" s="40">
        <v>203.93333333333331</v>
      </c>
      <c r="G164" s="41">
        <v>202.86666666666662</v>
      </c>
      <c r="H164" s="41">
        <v>201.3833333333333</v>
      </c>
      <c r="I164" s="41">
        <v>200.31666666666661</v>
      </c>
      <c r="J164" s="41">
        <v>205.41666666666663</v>
      </c>
      <c r="K164" s="41">
        <v>206.48333333333329</v>
      </c>
      <c r="L164" s="41">
        <v>207.96666666666664</v>
      </c>
      <c r="M164" s="31">
        <v>205</v>
      </c>
      <c r="N164" s="31">
        <v>202.45</v>
      </c>
      <c r="O164" s="42">
        <v>36275066</v>
      </c>
      <c r="P164" s="43">
        <v>0.27187733732236352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1260.05</v>
      </c>
      <c r="F165" s="40">
        <v>1262.55</v>
      </c>
      <c r="G165" s="41">
        <v>1236.5999999999999</v>
      </c>
      <c r="H165" s="41">
        <v>1213.1499999999999</v>
      </c>
      <c r="I165" s="41">
        <v>1187.1999999999998</v>
      </c>
      <c r="J165" s="41">
        <v>1286</v>
      </c>
      <c r="K165" s="41">
        <v>1311.9500000000003</v>
      </c>
      <c r="L165" s="41">
        <v>1335.4</v>
      </c>
      <c r="M165" s="31">
        <v>1288.5</v>
      </c>
      <c r="N165" s="31">
        <v>1239.0999999999999</v>
      </c>
      <c r="O165" s="42">
        <v>3213265</v>
      </c>
      <c r="P165" s="43">
        <v>-3.0217418007615772E-2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985.75</v>
      </c>
      <c r="F166" s="40">
        <v>989.80000000000007</v>
      </c>
      <c r="G166" s="41">
        <v>976.55000000000018</v>
      </c>
      <c r="H166" s="41">
        <v>967.35000000000014</v>
      </c>
      <c r="I166" s="41">
        <v>954.10000000000025</v>
      </c>
      <c r="J166" s="41">
        <v>999.00000000000011</v>
      </c>
      <c r="K166" s="41">
        <v>1012.2499999999999</v>
      </c>
      <c r="L166" s="41">
        <v>1021.45</v>
      </c>
      <c r="M166" s="31">
        <v>1003.05</v>
      </c>
      <c r="N166" s="31">
        <v>980.6</v>
      </c>
      <c r="O166" s="42">
        <v>1904000</v>
      </c>
      <c r="P166" s="43">
        <v>-6.2111801242236021E-3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144.15</v>
      </c>
      <c r="F167" s="40">
        <v>145</v>
      </c>
      <c r="G167" s="41">
        <v>142.5</v>
      </c>
      <c r="H167" s="41">
        <v>140.85</v>
      </c>
      <c r="I167" s="41">
        <v>138.35</v>
      </c>
      <c r="J167" s="41">
        <v>146.65</v>
      </c>
      <c r="K167" s="41">
        <v>149.15</v>
      </c>
      <c r="L167" s="41">
        <v>150.80000000000001</v>
      </c>
      <c r="M167" s="31">
        <v>147.5</v>
      </c>
      <c r="N167" s="31">
        <v>143.35</v>
      </c>
      <c r="O167" s="42">
        <v>44198900</v>
      </c>
      <c r="P167" s="43">
        <v>-6.1283567381128355E-2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131.80000000000001</v>
      </c>
      <c r="F168" s="40">
        <v>132.28333333333333</v>
      </c>
      <c r="G168" s="41">
        <v>131.01666666666665</v>
      </c>
      <c r="H168" s="41">
        <v>130.23333333333332</v>
      </c>
      <c r="I168" s="41">
        <v>128.96666666666664</v>
      </c>
      <c r="J168" s="41">
        <v>133.06666666666666</v>
      </c>
      <c r="K168" s="41">
        <v>134.33333333333337</v>
      </c>
      <c r="L168" s="41">
        <v>135.11666666666667</v>
      </c>
      <c r="M168" s="31">
        <v>133.55000000000001</v>
      </c>
      <c r="N168" s="31">
        <v>131.5</v>
      </c>
      <c r="O168" s="42">
        <v>43590000</v>
      </c>
      <c r="P168" s="43">
        <v>-6.9186418962203719E-2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44560</v>
      </c>
      <c r="E169" s="40">
        <v>2401.6</v>
      </c>
      <c r="F169" s="40">
        <v>2401.2999999999997</v>
      </c>
      <c r="G169" s="41">
        <v>2382.6999999999994</v>
      </c>
      <c r="H169" s="41">
        <v>2363.7999999999997</v>
      </c>
      <c r="I169" s="41">
        <v>2345.1999999999994</v>
      </c>
      <c r="J169" s="41">
        <v>2420.1999999999994</v>
      </c>
      <c r="K169" s="41">
        <v>2438.7999999999997</v>
      </c>
      <c r="L169" s="41">
        <v>2457.6999999999994</v>
      </c>
      <c r="M169" s="31">
        <v>2419.9</v>
      </c>
      <c r="N169" s="31">
        <v>2382.4</v>
      </c>
      <c r="O169" s="42">
        <v>35025500</v>
      </c>
      <c r="P169" s="43">
        <v>-1.4966645760875763E-3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106.45</v>
      </c>
      <c r="F170" s="40">
        <v>106.8</v>
      </c>
      <c r="G170" s="41">
        <v>105.25</v>
      </c>
      <c r="H170" s="41">
        <v>104.05</v>
      </c>
      <c r="I170" s="41">
        <v>102.5</v>
      </c>
      <c r="J170" s="41">
        <v>108</v>
      </c>
      <c r="K170" s="41">
        <v>109.54999999999998</v>
      </c>
      <c r="L170" s="41">
        <v>110.75</v>
      </c>
      <c r="M170" s="31">
        <v>108.35</v>
      </c>
      <c r="N170" s="31">
        <v>105.6</v>
      </c>
      <c r="O170" s="42">
        <v>151453750</v>
      </c>
      <c r="P170" s="43">
        <v>2.0427404148334379E-3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920.55</v>
      </c>
      <c r="F171" s="40">
        <v>920.0333333333333</v>
      </c>
      <c r="G171" s="41">
        <v>912.41666666666663</v>
      </c>
      <c r="H171" s="41">
        <v>904.2833333333333</v>
      </c>
      <c r="I171" s="41">
        <v>896.66666666666663</v>
      </c>
      <c r="J171" s="41">
        <v>928.16666666666663</v>
      </c>
      <c r="K171" s="41">
        <v>935.78333333333342</v>
      </c>
      <c r="L171" s="41">
        <v>943.91666666666663</v>
      </c>
      <c r="M171" s="31">
        <v>927.65</v>
      </c>
      <c r="N171" s="31">
        <v>911.9</v>
      </c>
      <c r="O171" s="42">
        <v>5229500</v>
      </c>
      <c r="P171" s="43">
        <v>-4.2391503387657938E-2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1185</v>
      </c>
      <c r="F172" s="40">
        <v>1183.2833333333335</v>
      </c>
      <c r="G172" s="41">
        <v>1175.166666666667</v>
      </c>
      <c r="H172" s="41">
        <v>1165.3333333333335</v>
      </c>
      <c r="I172" s="41">
        <v>1157.2166666666669</v>
      </c>
      <c r="J172" s="41">
        <v>1193.116666666667</v>
      </c>
      <c r="K172" s="41">
        <v>1201.2333333333333</v>
      </c>
      <c r="L172" s="41">
        <v>1211.0666666666671</v>
      </c>
      <c r="M172" s="31">
        <v>1191.4000000000001</v>
      </c>
      <c r="N172" s="31">
        <v>1173.45</v>
      </c>
      <c r="O172" s="42">
        <v>7526250</v>
      </c>
      <c r="P172" s="43">
        <v>2.9904306220095693E-4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455</v>
      </c>
      <c r="F173" s="40">
        <v>456.5</v>
      </c>
      <c r="G173" s="41">
        <v>450.85</v>
      </c>
      <c r="H173" s="41">
        <v>446.70000000000005</v>
      </c>
      <c r="I173" s="41">
        <v>441.05000000000007</v>
      </c>
      <c r="J173" s="41">
        <v>460.65</v>
      </c>
      <c r="K173" s="41">
        <v>466.29999999999995</v>
      </c>
      <c r="L173" s="41">
        <v>470.44999999999993</v>
      </c>
      <c r="M173" s="31">
        <v>462.15</v>
      </c>
      <c r="N173" s="31">
        <v>452.35</v>
      </c>
      <c r="O173" s="42">
        <v>99514500</v>
      </c>
      <c r="P173" s="43">
        <v>3.0811062771908017E-2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26589.8</v>
      </c>
      <c r="F174" s="40">
        <v>26629.033333333336</v>
      </c>
      <c r="G174" s="41">
        <v>26392.166666666672</v>
      </c>
      <c r="H174" s="41">
        <v>26194.533333333336</v>
      </c>
      <c r="I174" s="41">
        <v>25957.666666666672</v>
      </c>
      <c r="J174" s="41">
        <v>26826.666666666672</v>
      </c>
      <c r="K174" s="41">
        <v>27063.533333333333</v>
      </c>
      <c r="L174" s="41">
        <v>27261.166666666672</v>
      </c>
      <c r="M174" s="31">
        <v>26865.9</v>
      </c>
      <c r="N174" s="31">
        <v>26431.4</v>
      </c>
      <c r="O174" s="42">
        <v>155775</v>
      </c>
      <c r="P174" s="43">
        <v>-1.0481181515007145E-2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2385</v>
      </c>
      <c r="F175" s="40">
        <v>2393.3333333333335</v>
      </c>
      <c r="G175" s="41">
        <v>2370.666666666667</v>
      </c>
      <c r="H175" s="41">
        <v>2356.3333333333335</v>
      </c>
      <c r="I175" s="41">
        <v>2333.666666666667</v>
      </c>
      <c r="J175" s="41">
        <v>2407.666666666667</v>
      </c>
      <c r="K175" s="41">
        <v>2430.3333333333339</v>
      </c>
      <c r="L175" s="41">
        <v>2444.666666666667</v>
      </c>
      <c r="M175" s="31">
        <v>2416</v>
      </c>
      <c r="N175" s="31">
        <v>2379</v>
      </c>
      <c r="O175" s="42">
        <v>1960475</v>
      </c>
      <c r="P175" s="43">
        <v>-3.0764927982100407E-3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2395.15</v>
      </c>
      <c r="F176" s="40">
        <v>2394.3833333333332</v>
      </c>
      <c r="G176" s="41">
        <v>2378.7666666666664</v>
      </c>
      <c r="H176" s="41">
        <v>2362.3833333333332</v>
      </c>
      <c r="I176" s="41">
        <v>2346.7666666666664</v>
      </c>
      <c r="J176" s="41">
        <v>2410.7666666666664</v>
      </c>
      <c r="K176" s="41">
        <v>2426.3833333333332</v>
      </c>
      <c r="L176" s="41">
        <v>2442.7666666666664</v>
      </c>
      <c r="M176" s="31">
        <v>2410</v>
      </c>
      <c r="N176" s="31">
        <v>2378</v>
      </c>
      <c r="O176" s="42">
        <v>3568250</v>
      </c>
      <c r="P176" s="43">
        <v>-1.9543190795122789E-2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1210.6500000000001</v>
      </c>
      <c r="F177" s="40">
        <v>1213.7166666666667</v>
      </c>
      <c r="G177" s="41">
        <v>1200.0833333333335</v>
      </c>
      <c r="H177" s="41">
        <v>1189.5166666666669</v>
      </c>
      <c r="I177" s="41">
        <v>1175.8833333333337</v>
      </c>
      <c r="J177" s="41">
        <v>1224.2833333333333</v>
      </c>
      <c r="K177" s="41">
        <v>1237.9166666666665</v>
      </c>
      <c r="L177" s="41">
        <v>1248.4833333333331</v>
      </c>
      <c r="M177" s="31">
        <v>1227.3499999999999</v>
      </c>
      <c r="N177" s="31">
        <v>1203.1500000000001</v>
      </c>
      <c r="O177" s="42">
        <v>3411600</v>
      </c>
      <c r="P177" s="43">
        <v>-1.9429753966429063E-2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450.25</v>
      </c>
      <c r="F178" s="40">
        <v>454.01666666666665</v>
      </c>
      <c r="G178" s="41">
        <v>442.48333333333329</v>
      </c>
      <c r="H178" s="41">
        <v>434.71666666666664</v>
      </c>
      <c r="I178" s="41">
        <v>423.18333333333328</v>
      </c>
      <c r="J178" s="41">
        <v>461.7833333333333</v>
      </c>
      <c r="K178" s="41">
        <v>473.31666666666661</v>
      </c>
      <c r="L178" s="41">
        <v>481.08333333333331</v>
      </c>
      <c r="M178" s="31">
        <v>465.55</v>
      </c>
      <c r="N178" s="31">
        <v>446.25</v>
      </c>
      <c r="O178" s="42">
        <v>5760675</v>
      </c>
      <c r="P178" s="43">
        <v>-1.0924271390113534E-3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836.85</v>
      </c>
      <c r="F179" s="40">
        <v>831.33333333333337</v>
      </c>
      <c r="G179" s="41">
        <v>820.76666666666677</v>
      </c>
      <c r="H179" s="41">
        <v>804.68333333333339</v>
      </c>
      <c r="I179" s="41">
        <v>794.11666666666679</v>
      </c>
      <c r="J179" s="41">
        <v>847.41666666666674</v>
      </c>
      <c r="K179" s="41">
        <v>857.98333333333335</v>
      </c>
      <c r="L179" s="41">
        <v>874.06666666666672</v>
      </c>
      <c r="M179" s="31">
        <v>841.9</v>
      </c>
      <c r="N179" s="31">
        <v>815.25</v>
      </c>
      <c r="O179" s="42">
        <v>29493800</v>
      </c>
      <c r="P179" s="43">
        <v>-3.3216285470247697E-4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490.3</v>
      </c>
      <c r="F180" s="40">
        <v>488.13333333333338</v>
      </c>
      <c r="G180" s="41">
        <v>482.31666666666678</v>
      </c>
      <c r="H180" s="41">
        <v>474.33333333333337</v>
      </c>
      <c r="I180" s="41">
        <v>468.51666666666677</v>
      </c>
      <c r="J180" s="41">
        <v>496.11666666666679</v>
      </c>
      <c r="K180" s="41">
        <v>501.93333333333339</v>
      </c>
      <c r="L180" s="41">
        <v>509.9166666666668</v>
      </c>
      <c r="M180" s="31">
        <v>493.95</v>
      </c>
      <c r="N180" s="31">
        <v>480.15</v>
      </c>
      <c r="O180" s="42">
        <v>12424500</v>
      </c>
      <c r="P180" s="43">
        <v>-1.0985074626865671E-2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607.15</v>
      </c>
      <c r="F181" s="40">
        <v>602.56666666666661</v>
      </c>
      <c r="G181" s="41">
        <v>594.83333333333326</v>
      </c>
      <c r="H181" s="41">
        <v>582.51666666666665</v>
      </c>
      <c r="I181" s="41">
        <v>574.7833333333333</v>
      </c>
      <c r="J181" s="41">
        <v>614.88333333333321</v>
      </c>
      <c r="K181" s="41">
        <v>622.61666666666656</v>
      </c>
      <c r="L181" s="41">
        <v>634.93333333333317</v>
      </c>
      <c r="M181" s="31">
        <v>610.29999999999995</v>
      </c>
      <c r="N181" s="31">
        <v>590.25</v>
      </c>
      <c r="O181" s="42">
        <v>1036150</v>
      </c>
      <c r="P181" s="43">
        <v>-0.13973182780522231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900.8</v>
      </c>
      <c r="F182" s="40">
        <v>904</v>
      </c>
      <c r="G182" s="41">
        <v>895.15</v>
      </c>
      <c r="H182" s="41">
        <v>889.5</v>
      </c>
      <c r="I182" s="41">
        <v>880.65</v>
      </c>
      <c r="J182" s="41">
        <v>909.65</v>
      </c>
      <c r="K182" s="41">
        <v>918.49999999999989</v>
      </c>
      <c r="L182" s="41">
        <v>924.15</v>
      </c>
      <c r="M182" s="31">
        <v>912.85</v>
      </c>
      <c r="N182" s="31">
        <v>898.35</v>
      </c>
      <c r="O182" s="42">
        <v>7049000</v>
      </c>
      <c r="P182" s="43">
        <v>-2.1651630811936155E-2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726.05</v>
      </c>
      <c r="F183" s="40">
        <v>725.18333333333328</v>
      </c>
      <c r="G183" s="41">
        <v>721.46666666666658</v>
      </c>
      <c r="H183" s="41">
        <v>716.88333333333333</v>
      </c>
      <c r="I183" s="41">
        <v>713.16666666666663</v>
      </c>
      <c r="J183" s="41">
        <v>729.76666666666654</v>
      </c>
      <c r="K183" s="41">
        <v>733.48333333333323</v>
      </c>
      <c r="L183" s="41">
        <v>738.06666666666649</v>
      </c>
      <c r="M183" s="31">
        <v>728.9</v>
      </c>
      <c r="N183" s="31">
        <v>720.6</v>
      </c>
      <c r="O183" s="42">
        <v>10775700</v>
      </c>
      <c r="P183" s="43">
        <v>-1.8083405092877352E-2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477</v>
      </c>
      <c r="F184" s="40">
        <v>478.18333333333334</v>
      </c>
      <c r="G184" s="41">
        <v>474.11666666666667</v>
      </c>
      <c r="H184" s="41">
        <v>471.23333333333335</v>
      </c>
      <c r="I184" s="41">
        <v>467.16666666666669</v>
      </c>
      <c r="J184" s="41">
        <v>481.06666666666666</v>
      </c>
      <c r="K184" s="41">
        <v>485.13333333333338</v>
      </c>
      <c r="L184" s="41">
        <v>488.01666666666665</v>
      </c>
      <c r="M184" s="31">
        <v>482.25</v>
      </c>
      <c r="N184" s="31">
        <v>475.3</v>
      </c>
      <c r="O184" s="42">
        <v>84066450</v>
      </c>
      <c r="P184" s="43">
        <v>-2.852155584099068E-2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220</v>
      </c>
      <c r="F185" s="40">
        <v>221.01666666666665</v>
      </c>
      <c r="G185" s="41">
        <v>218.5333333333333</v>
      </c>
      <c r="H185" s="41">
        <v>217.06666666666666</v>
      </c>
      <c r="I185" s="41">
        <v>214.58333333333331</v>
      </c>
      <c r="J185" s="41">
        <v>222.48333333333329</v>
      </c>
      <c r="K185" s="41">
        <v>224.96666666666664</v>
      </c>
      <c r="L185" s="41">
        <v>226.43333333333328</v>
      </c>
      <c r="M185" s="31">
        <v>223.5</v>
      </c>
      <c r="N185" s="31">
        <v>219.55</v>
      </c>
      <c r="O185" s="42">
        <v>102438000</v>
      </c>
      <c r="P185" s="43">
        <v>1.1874917535294894E-3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1115.6500000000001</v>
      </c>
      <c r="F186" s="40">
        <v>1116.4666666666667</v>
      </c>
      <c r="G186" s="41">
        <v>1106.8333333333335</v>
      </c>
      <c r="H186" s="41">
        <v>1098.0166666666669</v>
      </c>
      <c r="I186" s="41">
        <v>1088.3833333333337</v>
      </c>
      <c r="J186" s="41">
        <v>1125.2833333333333</v>
      </c>
      <c r="K186" s="41">
        <v>1134.9166666666665</v>
      </c>
      <c r="L186" s="41">
        <v>1143.7333333333331</v>
      </c>
      <c r="M186" s="31">
        <v>1126.0999999999999</v>
      </c>
      <c r="N186" s="31">
        <v>1107.6500000000001</v>
      </c>
      <c r="O186" s="42">
        <v>48254500</v>
      </c>
      <c r="P186" s="43">
        <v>-1.1104820798676132E-2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3694.55</v>
      </c>
      <c r="F187" s="40">
        <v>3699.9500000000003</v>
      </c>
      <c r="G187" s="41">
        <v>3680.2500000000005</v>
      </c>
      <c r="H187" s="41">
        <v>3665.9500000000003</v>
      </c>
      <c r="I187" s="41">
        <v>3646.2500000000005</v>
      </c>
      <c r="J187" s="41">
        <v>3714.2500000000005</v>
      </c>
      <c r="K187" s="41">
        <v>3733.9500000000003</v>
      </c>
      <c r="L187" s="41">
        <v>3748.2500000000005</v>
      </c>
      <c r="M187" s="31">
        <v>3719.65</v>
      </c>
      <c r="N187" s="31">
        <v>3685.65</v>
      </c>
      <c r="O187" s="42">
        <v>12644850</v>
      </c>
      <c r="P187" s="43">
        <v>2.4737430710882038E-2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1789.85</v>
      </c>
      <c r="F188" s="40">
        <v>1798.7166666666665</v>
      </c>
      <c r="G188" s="41">
        <v>1777.9833333333329</v>
      </c>
      <c r="H188" s="41">
        <v>1766.1166666666663</v>
      </c>
      <c r="I188" s="41">
        <v>1745.3833333333328</v>
      </c>
      <c r="J188" s="41">
        <v>1810.583333333333</v>
      </c>
      <c r="K188" s="41">
        <v>1831.3166666666666</v>
      </c>
      <c r="L188" s="41">
        <v>1843.1833333333332</v>
      </c>
      <c r="M188" s="31">
        <v>1819.45</v>
      </c>
      <c r="N188" s="31">
        <v>1786.85</v>
      </c>
      <c r="O188" s="42">
        <v>12262200</v>
      </c>
      <c r="P188" s="43">
        <v>-1.910247180225582E-2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2402.1</v>
      </c>
      <c r="F189" s="40">
        <v>2395.8166666666666</v>
      </c>
      <c r="G189" s="41">
        <v>2376.9833333333331</v>
      </c>
      <c r="H189" s="41">
        <v>2351.8666666666663</v>
      </c>
      <c r="I189" s="41">
        <v>2333.0333333333328</v>
      </c>
      <c r="J189" s="41">
        <v>2420.9333333333334</v>
      </c>
      <c r="K189" s="41">
        <v>2439.7666666666673</v>
      </c>
      <c r="L189" s="41">
        <v>2464.8833333333337</v>
      </c>
      <c r="M189" s="31">
        <v>2414.65</v>
      </c>
      <c r="N189" s="31">
        <v>2370.6999999999998</v>
      </c>
      <c r="O189" s="42">
        <v>5016000</v>
      </c>
      <c r="P189" s="43">
        <v>1.7031630170316302E-2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3190.65</v>
      </c>
      <c r="F190" s="40">
        <v>3185.75</v>
      </c>
      <c r="G190" s="41">
        <v>3141.9</v>
      </c>
      <c r="H190" s="41">
        <v>3093.15</v>
      </c>
      <c r="I190" s="41">
        <v>3049.3</v>
      </c>
      <c r="J190" s="41">
        <v>3234.5</v>
      </c>
      <c r="K190" s="41">
        <v>3278.3500000000004</v>
      </c>
      <c r="L190" s="41">
        <v>3327.1</v>
      </c>
      <c r="M190" s="31">
        <v>3229.6</v>
      </c>
      <c r="N190" s="31">
        <v>3137</v>
      </c>
      <c r="O190" s="42">
        <v>799500</v>
      </c>
      <c r="P190" s="43">
        <v>2.1725239616613417E-2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540.95000000000005</v>
      </c>
      <c r="F191" s="40">
        <v>542.86666666666667</v>
      </c>
      <c r="G191" s="41">
        <v>536.63333333333333</v>
      </c>
      <c r="H191" s="41">
        <v>532.31666666666661</v>
      </c>
      <c r="I191" s="41">
        <v>526.08333333333326</v>
      </c>
      <c r="J191" s="41">
        <v>547.18333333333339</v>
      </c>
      <c r="K191" s="41">
        <v>553.41666666666674</v>
      </c>
      <c r="L191" s="41">
        <v>557.73333333333346</v>
      </c>
      <c r="M191" s="31">
        <v>549.1</v>
      </c>
      <c r="N191" s="31">
        <v>538.54999999999995</v>
      </c>
      <c r="O191" s="42">
        <v>4065000</v>
      </c>
      <c r="P191" s="43">
        <v>-7.4453551912568305E-2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1041.2</v>
      </c>
      <c r="F192" s="40">
        <v>1040.5333333333335</v>
      </c>
      <c r="G192" s="41">
        <v>1028.2166666666672</v>
      </c>
      <c r="H192" s="41">
        <v>1015.2333333333336</v>
      </c>
      <c r="I192" s="41">
        <v>1002.9166666666672</v>
      </c>
      <c r="J192" s="41">
        <v>1053.5166666666671</v>
      </c>
      <c r="K192" s="41">
        <v>1065.8333333333333</v>
      </c>
      <c r="L192" s="41">
        <v>1078.8166666666671</v>
      </c>
      <c r="M192" s="31">
        <v>1052.8499999999999</v>
      </c>
      <c r="N192" s="31">
        <v>1027.55</v>
      </c>
      <c r="O192" s="42">
        <v>2728900</v>
      </c>
      <c r="P192" s="43">
        <v>-2.9139072847682119E-3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623.25</v>
      </c>
      <c r="F193" s="40">
        <v>616.73333333333323</v>
      </c>
      <c r="G193" s="41">
        <v>608.91666666666652</v>
      </c>
      <c r="H193" s="41">
        <v>594.58333333333326</v>
      </c>
      <c r="I193" s="41">
        <v>586.76666666666654</v>
      </c>
      <c r="J193" s="41">
        <v>631.06666666666649</v>
      </c>
      <c r="K193" s="41">
        <v>638.88333333333333</v>
      </c>
      <c r="L193" s="41">
        <v>653.21666666666647</v>
      </c>
      <c r="M193" s="31">
        <v>624.54999999999995</v>
      </c>
      <c r="N193" s="31">
        <v>602.4</v>
      </c>
      <c r="O193" s="42">
        <v>8925000</v>
      </c>
      <c r="P193" s="43">
        <v>4.8865069356872634E-3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1567.4</v>
      </c>
      <c r="F194" s="40">
        <v>1556.9000000000003</v>
      </c>
      <c r="G194" s="41">
        <v>1540.6000000000006</v>
      </c>
      <c r="H194" s="41">
        <v>1513.8000000000002</v>
      </c>
      <c r="I194" s="41">
        <v>1497.5000000000005</v>
      </c>
      <c r="J194" s="41">
        <v>1583.7000000000007</v>
      </c>
      <c r="K194" s="41">
        <v>1600.0000000000005</v>
      </c>
      <c r="L194" s="41">
        <v>1626.8000000000009</v>
      </c>
      <c r="M194" s="31">
        <v>1573.2</v>
      </c>
      <c r="N194" s="31">
        <v>1530.1</v>
      </c>
      <c r="O194" s="42">
        <v>1712550</v>
      </c>
      <c r="P194" s="43">
        <v>-4.9164399533618341E-2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7419.75</v>
      </c>
      <c r="F195" s="40">
        <v>7418.1500000000005</v>
      </c>
      <c r="G195" s="41">
        <v>7386.6000000000013</v>
      </c>
      <c r="H195" s="41">
        <v>7353.4500000000007</v>
      </c>
      <c r="I195" s="41">
        <v>7321.9000000000015</v>
      </c>
      <c r="J195" s="41">
        <v>7451.3000000000011</v>
      </c>
      <c r="K195" s="41">
        <v>7482.85</v>
      </c>
      <c r="L195" s="41">
        <v>7516.0000000000009</v>
      </c>
      <c r="M195" s="31">
        <v>7449.7</v>
      </c>
      <c r="N195" s="31">
        <v>7385</v>
      </c>
      <c r="O195" s="42">
        <v>1370700</v>
      </c>
      <c r="P195" s="43">
        <v>-2.1208226221079693E-2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759.05</v>
      </c>
      <c r="F196" s="40">
        <v>759.80000000000007</v>
      </c>
      <c r="G196" s="41">
        <v>751.40000000000009</v>
      </c>
      <c r="H196" s="41">
        <v>743.75</v>
      </c>
      <c r="I196" s="41">
        <v>735.35</v>
      </c>
      <c r="J196" s="41">
        <v>767.45000000000016</v>
      </c>
      <c r="K196" s="41">
        <v>775.85</v>
      </c>
      <c r="L196" s="41">
        <v>783.50000000000023</v>
      </c>
      <c r="M196" s="31">
        <v>768.2</v>
      </c>
      <c r="N196" s="31">
        <v>752.15</v>
      </c>
      <c r="O196" s="42">
        <v>24040900</v>
      </c>
      <c r="P196" s="43">
        <v>9.9393807001256079E-3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339.5</v>
      </c>
      <c r="F197" s="40">
        <v>340.8</v>
      </c>
      <c r="G197" s="41">
        <v>335.75</v>
      </c>
      <c r="H197" s="41">
        <v>332</v>
      </c>
      <c r="I197" s="41">
        <v>326.95</v>
      </c>
      <c r="J197" s="41">
        <v>344.55</v>
      </c>
      <c r="K197" s="41">
        <v>349.60000000000008</v>
      </c>
      <c r="L197" s="41">
        <v>353.35</v>
      </c>
      <c r="M197" s="31">
        <v>345.85</v>
      </c>
      <c r="N197" s="31">
        <v>337.05</v>
      </c>
      <c r="O197" s="42">
        <v>48487100</v>
      </c>
      <c r="P197" s="43">
        <v>1.0204740683330105E-2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1199</v>
      </c>
      <c r="F198" s="40">
        <v>1196.8999999999999</v>
      </c>
      <c r="G198" s="41">
        <v>1179.8499999999997</v>
      </c>
      <c r="H198" s="41">
        <v>1160.6999999999998</v>
      </c>
      <c r="I198" s="41">
        <v>1143.6499999999996</v>
      </c>
      <c r="J198" s="41">
        <v>1216.0499999999997</v>
      </c>
      <c r="K198" s="41">
        <v>1233.0999999999999</v>
      </c>
      <c r="L198" s="41">
        <v>1252.2499999999998</v>
      </c>
      <c r="M198" s="31">
        <v>1213.95</v>
      </c>
      <c r="N198" s="31">
        <v>1177.75</v>
      </c>
      <c r="O198" s="42">
        <v>2671500</v>
      </c>
      <c r="P198" s="43">
        <v>2.7895344363216622E-2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1750.1</v>
      </c>
      <c r="F199" s="40">
        <v>1758.2833333333331</v>
      </c>
      <c r="G199" s="41">
        <v>1736.7666666666662</v>
      </c>
      <c r="H199" s="41">
        <v>1723.4333333333332</v>
      </c>
      <c r="I199" s="41">
        <v>1701.9166666666663</v>
      </c>
      <c r="J199" s="41">
        <v>1771.6166666666661</v>
      </c>
      <c r="K199" s="41">
        <v>1793.133333333333</v>
      </c>
      <c r="L199" s="41">
        <v>1806.466666666666</v>
      </c>
      <c r="M199" s="31">
        <v>1779.8</v>
      </c>
      <c r="N199" s="31">
        <v>1744.95</v>
      </c>
      <c r="O199" s="42">
        <v>1194250</v>
      </c>
      <c r="P199" s="43">
        <v>-3.2604293236127985E-2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704.7</v>
      </c>
      <c r="F200" s="40">
        <v>705.93333333333339</v>
      </c>
      <c r="G200" s="41">
        <v>700.66666666666674</v>
      </c>
      <c r="H200" s="41">
        <v>696.63333333333333</v>
      </c>
      <c r="I200" s="41">
        <v>691.36666666666667</v>
      </c>
      <c r="J200" s="41">
        <v>709.96666666666681</v>
      </c>
      <c r="K200" s="41">
        <v>715.23333333333346</v>
      </c>
      <c r="L200" s="41">
        <v>719.26666666666688</v>
      </c>
      <c r="M200" s="31">
        <v>711.2</v>
      </c>
      <c r="N200" s="31">
        <v>701.9</v>
      </c>
      <c r="O200" s="42">
        <v>26158400</v>
      </c>
      <c r="P200" s="43">
        <v>7.6425269645608628E-3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317.85000000000002</v>
      </c>
      <c r="F201" s="40">
        <v>319.84999999999997</v>
      </c>
      <c r="G201" s="41">
        <v>314.69999999999993</v>
      </c>
      <c r="H201" s="41">
        <v>311.54999999999995</v>
      </c>
      <c r="I201" s="41">
        <v>306.39999999999992</v>
      </c>
      <c r="J201" s="41">
        <v>322.99999999999994</v>
      </c>
      <c r="K201" s="41">
        <v>328.14999999999992</v>
      </c>
      <c r="L201" s="41">
        <v>331.29999999999995</v>
      </c>
      <c r="M201" s="31">
        <v>325</v>
      </c>
      <c r="N201" s="31">
        <v>316.7</v>
      </c>
      <c r="O201" s="42">
        <v>78300000</v>
      </c>
      <c r="P201" s="43">
        <v>-3.1791371443409877E-2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21" t="s">
        <v>16</v>
      </c>
      <c r="B8" s="523"/>
      <c r="C8" s="527" t="s">
        <v>20</v>
      </c>
      <c r="D8" s="527" t="s">
        <v>21</v>
      </c>
      <c r="E8" s="518" t="s">
        <v>22</v>
      </c>
      <c r="F8" s="519"/>
      <c r="G8" s="520"/>
      <c r="H8" s="518" t="s">
        <v>23</v>
      </c>
      <c r="I8" s="519"/>
      <c r="J8" s="520"/>
      <c r="K8" s="26"/>
      <c r="L8" s="53"/>
      <c r="M8" s="53"/>
      <c r="N8" s="1"/>
      <c r="O8" s="1"/>
    </row>
    <row r="9" spans="1:15" ht="36" customHeight="1">
      <c r="A9" s="525"/>
      <c r="B9" s="526"/>
      <c r="C9" s="526"/>
      <c r="D9" s="52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17213.599999999999</v>
      </c>
      <c r="D10" s="35">
        <v>17225.400000000001</v>
      </c>
      <c r="E10" s="35">
        <v>17164.850000000002</v>
      </c>
      <c r="F10" s="35">
        <v>17116.100000000002</v>
      </c>
      <c r="G10" s="35">
        <v>17055.550000000003</v>
      </c>
      <c r="H10" s="35">
        <v>17274.150000000001</v>
      </c>
      <c r="I10" s="35">
        <v>17334.700000000004</v>
      </c>
      <c r="J10" s="35">
        <v>17383.45</v>
      </c>
      <c r="K10" s="37">
        <v>17285.95</v>
      </c>
      <c r="L10" s="37">
        <v>17176.650000000001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35045.4</v>
      </c>
      <c r="D11" s="40">
        <v>35104.833333333336</v>
      </c>
      <c r="E11" s="40">
        <v>34831.366666666669</v>
      </c>
      <c r="F11" s="40">
        <v>34617.333333333336</v>
      </c>
      <c r="G11" s="40">
        <v>34343.866666666669</v>
      </c>
      <c r="H11" s="40">
        <v>35318.866666666669</v>
      </c>
      <c r="I11" s="40">
        <v>35592.333333333328</v>
      </c>
      <c r="J11" s="40">
        <v>35806.366666666669</v>
      </c>
      <c r="K11" s="31">
        <v>35378.300000000003</v>
      </c>
      <c r="L11" s="31">
        <v>34890.800000000003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2240.1</v>
      </c>
      <c r="D12" s="40">
        <v>2243.7833333333333</v>
      </c>
      <c r="E12" s="40">
        <v>2230.2166666666667</v>
      </c>
      <c r="F12" s="40">
        <v>2220.3333333333335</v>
      </c>
      <c r="G12" s="40">
        <v>2206.7666666666669</v>
      </c>
      <c r="H12" s="40">
        <v>2253.6666666666665</v>
      </c>
      <c r="I12" s="40">
        <v>2267.2333333333331</v>
      </c>
      <c r="J12" s="40">
        <v>2277.1166666666663</v>
      </c>
      <c r="K12" s="31">
        <v>2257.35</v>
      </c>
      <c r="L12" s="31">
        <v>2233.9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4933.3</v>
      </c>
      <c r="D13" s="40">
        <v>4936.6833333333334</v>
      </c>
      <c r="E13" s="40">
        <v>4918.3166666666666</v>
      </c>
      <c r="F13" s="40">
        <v>4903.333333333333</v>
      </c>
      <c r="G13" s="40">
        <v>4884.9666666666662</v>
      </c>
      <c r="H13" s="40">
        <v>4951.666666666667</v>
      </c>
      <c r="I13" s="40">
        <v>4970.0333333333338</v>
      </c>
      <c r="J13" s="40">
        <v>4985.0166666666673</v>
      </c>
      <c r="K13" s="31">
        <v>4955.05</v>
      </c>
      <c r="L13" s="31">
        <v>4921.7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38274.65</v>
      </c>
      <c r="D14" s="40">
        <v>38313.816666666673</v>
      </c>
      <c r="E14" s="40">
        <v>38142.733333333344</v>
      </c>
      <c r="F14" s="40">
        <v>38010.816666666673</v>
      </c>
      <c r="G14" s="40">
        <v>37839.733333333344</v>
      </c>
      <c r="H14" s="40">
        <v>38445.733333333344</v>
      </c>
      <c r="I14" s="40">
        <v>38616.816666666673</v>
      </c>
      <c r="J14" s="40">
        <v>38748.733333333344</v>
      </c>
      <c r="K14" s="31">
        <v>38484.9</v>
      </c>
      <c r="L14" s="31">
        <v>38181.9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3816.2</v>
      </c>
      <c r="D15" s="40">
        <v>3824.25</v>
      </c>
      <c r="E15" s="40">
        <v>3800.15</v>
      </c>
      <c r="F15" s="40">
        <v>3784.1</v>
      </c>
      <c r="G15" s="40">
        <v>3760</v>
      </c>
      <c r="H15" s="40">
        <v>3840.3</v>
      </c>
      <c r="I15" s="40">
        <v>3864.4000000000005</v>
      </c>
      <c r="J15" s="40">
        <v>3880.4500000000003</v>
      </c>
      <c r="K15" s="31">
        <v>3848.35</v>
      </c>
      <c r="L15" s="31">
        <v>3808.2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8307.25</v>
      </c>
      <c r="D16" s="40">
        <v>8313.5</v>
      </c>
      <c r="E16" s="40">
        <v>8280.75</v>
      </c>
      <c r="F16" s="40">
        <v>8254.25</v>
      </c>
      <c r="G16" s="40">
        <v>8221.5</v>
      </c>
      <c r="H16" s="40">
        <v>8340</v>
      </c>
      <c r="I16" s="40">
        <v>8372.75</v>
      </c>
      <c r="J16" s="40">
        <v>8399.25</v>
      </c>
      <c r="K16" s="31">
        <v>8346.25</v>
      </c>
      <c r="L16" s="31">
        <v>8287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2162.65</v>
      </c>
      <c r="D17" s="40">
        <v>2155.5166666666669</v>
      </c>
      <c r="E17" s="40">
        <v>2144.1833333333338</v>
      </c>
      <c r="F17" s="40">
        <v>2125.7166666666672</v>
      </c>
      <c r="G17" s="40">
        <v>2114.3833333333341</v>
      </c>
      <c r="H17" s="40">
        <v>2173.9833333333336</v>
      </c>
      <c r="I17" s="40">
        <v>2185.3166666666666</v>
      </c>
      <c r="J17" s="40">
        <v>2203.7833333333333</v>
      </c>
      <c r="K17" s="31">
        <v>2166.85</v>
      </c>
      <c r="L17" s="31">
        <v>2137.0500000000002</v>
      </c>
      <c r="M17" s="31">
        <v>2.0382600000000002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1011.15</v>
      </c>
      <c r="D18" s="40">
        <v>1000.6333333333333</v>
      </c>
      <c r="E18" s="40">
        <v>984.86666666666667</v>
      </c>
      <c r="F18" s="40">
        <v>958.58333333333337</v>
      </c>
      <c r="G18" s="40">
        <v>942.81666666666672</v>
      </c>
      <c r="H18" s="40">
        <v>1026.9166666666665</v>
      </c>
      <c r="I18" s="40">
        <v>1042.6833333333334</v>
      </c>
      <c r="J18" s="40">
        <v>1068.9666666666667</v>
      </c>
      <c r="K18" s="31">
        <v>1016.4</v>
      </c>
      <c r="L18" s="31">
        <v>974.35</v>
      </c>
      <c r="M18" s="31">
        <v>12.865819999999999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994.15</v>
      </c>
      <c r="D19" s="40">
        <v>991.29999999999984</v>
      </c>
      <c r="E19" s="40">
        <v>984.89999999999964</v>
      </c>
      <c r="F19" s="40">
        <v>975.64999999999975</v>
      </c>
      <c r="G19" s="40">
        <v>969.24999999999955</v>
      </c>
      <c r="H19" s="40">
        <v>1000.5499999999997</v>
      </c>
      <c r="I19" s="40">
        <v>1006.95</v>
      </c>
      <c r="J19" s="40">
        <v>1016.1999999999998</v>
      </c>
      <c r="K19" s="31">
        <v>997.7</v>
      </c>
      <c r="L19" s="31">
        <v>982.05</v>
      </c>
      <c r="M19" s="31">
        <v>4.5336100000000004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1718.05</v>
      </c>
      <c r="D20" s="40">
        <v>1727.4833333333336</v>
      </c>
      <c r="E20" s="40">
        <v>1699.9666666666672</v>
      </c>
      <c r="F20" s="40">
        <v>1681.8833333333337</v>
      </c>
      <c r="G20" s="40">
        <v>1654.3666666666672</v>
      </c>
      <c r="H20" s="40">
        <v>1745.5666666666671</v>
      </c>
      <c r="I20" s="40">
        <v>1773.0833333333335</v>
      </c>
      <c r="J20" s="40">
        <v>1791.166666666667</v>
      </c>
      <c r="K20" s="31">
        <v>1755</v>
      </c>
      <c r="L20" s="31">
        <v>1709.4</v>
      </c>
      <c r="M20" s="31">
        <v>11.005789999999999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1392.65</v>
      </c>
      <c r="D21" s="40">
        <v>1394.2</v>
      </c>
      <c r="E21" s="40">
        <v>1381.0500000000002</v>
      </c>
      <c r="F21" s="40">
        <v>1369.45</v>
      </c>
      <c r="G21" s="40">
        <v>1356.3000000000002</v>
      </c>
      <c r="H21" s="40">
        <v>1405.8000000000002</v>
      </c>
      <c r="I21" s="40">
        <v>1418.9500000000003</v>
      </c>
      <c r="J21" s="40">
        <v>1430.5500000000002</v>
      </c>
      <c r="K21" s="31">
        <v>1407.35</v>
      </c>
      <c r="L21" s="31">
        <v>1382.6</v>
      </c>
      <c r="M21" s="31">
        <v>3.0419499999999999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722.75</v>
      </c>
      <c r="D22" s="40">
        <v>725.68333333333339</v>
      </c>
      <c r="E22" s="40">
        <v>717.16666666666674</v>
      </c>
      <c r="F22" s="40">
        <v>711.58333333333337</v>
      </c>
      <c r="G22" s="40">
        <v>703.06666666666672</v>
      </c>
      <c r="H22" s="40">
        <v>731.26666666666677</v>
      </c>
      <c r="I22" s="40">
        <v>739.78333333333342</v>
      </c>
      <c r="J22" s="40">
        <v>745.36666666666679</v>
      </c>
      <c r="K22" s="31">
        <v>734.2</v>
      </c>
      <c r="L22" s="31">
        <v>720.1</v>
      </c>
      <c r="M22" s="31">
        <v>23.96416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1749.2</v>
      </c>
      <c r="D23" s="40">
        <v>1750.3999999999999</v>
      </c>
      <c r="E23" s="40">
        <v>1728.7999999999997</v>
      </c>
      <c r="F23" s="40">
        <v>1708.3999999999999</v>
      </c>
      <c r="G23" s="40">
        <v>1686.7999999999997</v>
      </c>
      <c r="H23" s="40">
        <v>1770.7999999999997</v>
      </c>
      <c r="I23" s="40">
        <v>1792.3999999999996</v>
      </c>
      <c r="J23" s="40">
        <v>1812.7999999999997</v>
      </c>
      <c r="K23" s="31">
        <v>1772</v>
      </c>
      <c r="L23" s="31">
        <v>1730</v>
      </c>
      <c r="M23" s="31">
        <v>2.3921800000000002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1727.8</v>
      </c>
      <c r="D24" s="40">
        <v>1719.2666666666667</v>
      </c>
      <c r="E24" s="40">
        <v>1708.5333333333333</v>
      </c>
      <c r="F24" s="40">
        <v>1689.2666666666667</v>
      </c>
      <c r="G24" s="40">
        <v>1678.5333333333333</v>
      </c>
      <c r="H24" s="40">
        <v>1738.5333333333333</v>
      </c>
      <c r="I24" s="40">
        <v>1749.2666666666664</v>
      </c>
      <c r="J24" s="40">
        <v>1768.5333333333333</v>
      </c>
      <c r="K24" s="31">
        <v>1730</v>
      </c>
      <c r="L24" s="31">
        <v>1700</v>
      </c>
      <c r="M24" s="31">
        <v>0.27705999999999997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123.75</v>
      </c>
      <c r="D25" s="40">
        <v>122.96666666666665</v>
      </c>
      <c r="E25" s="40">
        <v>121.43333333333331</v>
      </c>
      <c r="F25" s="40">
        <v>119.11666666666666</v>
      </c>
      <c r="G25" s="40">
        <v>117.58333333333331</v>
      </c>
      <c r="H25" s="40">
        <v>125.2833333333333</v>
      </c>
      <c r="I25" s="40">
        <v>126.81666666666663</v>
      </c>
      <c r="J25" s="40">
        <v>129.1333333333333</v>
      </c>
      <c r="K25" s="31">
        <v>124.5</v>
      </c>
      <c r="L25" s="31">
        <v>120.65</v>
      </c>
      <c r="M25" s="31">
        <v>84.049180000000007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265.85000000000002</v>
      </c>
      <c r="D26" s="40">
        <v>267.60000000000002</v>
      </c>
      <c r="E26" s="40">
        <v>262.10000000000002</v>
      </c>
      <c r="F26" s="40">
        <v>258.35000000000002</v>
      </c>
      <c r="G26" s="40">
        <v>252.85000000000002</v>
      </c>
      <c r="H26" s="40">
        <v>271.35000000000002</v>
      </c>
      <c r="I26" s="40">
        <v>276.85000000000002</v>
      </c>
      <c r="J26" s="40">
        <v>280.60000000000002</v>
      </c>
      <c r="K26" s="31">
        <v>273.10000000000002</v>
      </c>
      <c r="L26" s="31">
        <v>263.85000000000002</v>
      </c>
      <c r="M26" s="31">
        <v>20.573350000000001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2264.6999999999998</v>
      </c>
      <c r="D27" s="40">
        <v>2257.4500000000003</v>
      </c>
      <c r="E27" s="40">
        <v>2244.9000000000005</v>
      </c>
      <c r="F27" s="40">
        <v>2225.1000000000004</v>
      </c>
      <c r="G27" s="40">
        <v>2212.5500000000006</v>
      </c>
      <c r="H27" s="40">
        <v>2277.2500000000005</v>
      </c>
      <c r="I27" s="40">
        <v>2289.8000000000006</v>
      </c>
      <c r="J27" s="40">
        <v>2309.6000000000004</v>
      </c>
      <c r="K27" s="31">
        <v>2270</v>
      </c>
      <c r="L27" s="31">
        <v>2237.65</v>
      </c>
      <c r="M27" s="31">
        <v>1.6958299999999999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804.8</v>
      </c>
      <c r="D28" s="40">
        <v>803</v>
      </c>
      <c r="E28" s="40">
        <v>796.1</v>
      </c>
      <c r="F28" s="40">
        <v>787.4</v>
      </c>
      <c r="G28" s="40">
        <v>780.5</v>
      </c>
      <c r="H28" s="40">
        <v>811.7</v>
      </c>
      <c r="I28" s="40">
        <v>818.60000000000014</v>
      </c>
      <c r="J28" s="40">
        <v>827.30000000000007</v>
      </c>
      <c r="K28" s="31">
        <v>809.9</v>
      </c>
      <c r="L28" s="31">
        <v>794.3</v>
      </c>
      <c r="M28" s="31">
        <v>2.09361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3517.75</v>
      </c>
      <c r="D29" s="40">
        <v>3508.25</v>
      </c>
      <c r="E29" s="40">
        <v>3461.9</v>
      </c>
      <c r="F29" s="40">
        <v>3406.05</v>
      </c>
      <c r="G29" s="40">
        <v>3359.7000000000003</v>
      </c>
      <c r="H29" s="40">
        <v>3564.1</v>
      </c>
      <c r="I29" s="40">
        <v>3610.4500000000003</v>
      </c>
      <c r="J29" s="40">
        <v>3666.2999999999997</v>
      </c>
      <c r="K29" s="31">
        <v>3554.6</v>
      </c>
      <c r="L29" s="31">
        <v>3452.4</v>
      </c>
      <c r="M29" s="31">
        <v>1.18262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623.35</v>
      </c>
      <c r="D30" s="40">
        <v>625.48333333333323</v>
      </c>
      <c r="E30" s="40">
        <v>618.96666666666647</v>
      </c>
      <c r="F30" s="40">
        <v>614.58333333333326</v>
      </c>
      <c r="G30" s="40">
        <v>608.06666666666649</v>
      </c>
      <c r="H30" s="40">
        <v>629.86666666666645</v>
      </c>
      <c r="I30" s="40">
        <v>636.3833333333331</v>
      </c>
      <c r="J30" s="40">
        <v>640.76666666666642</v>
      </c>
      <c r="K30" s="31">
        <v>632</v>
      </c>
      <c r="L30" s="31">
        <v>621.1</v>
      </c>
      <c r="M30" s="31">
        <v>20.96368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375.8</v>
      </c>
      <c r="D31" s="40">
        <v>377.48333333333335</v>
      </c>
      <c r="E31" s="40">
        <v>372.81666666666672</v>
      </c>
      <c r="F31" s="40">
        <v>369.83333333333337</v>
      </c>
      <c r="G31" s="40">
        <v>365.16666666666674</v>
      </c>
      <c r="H31" s="40">
        <v>380.4666666666667</v>
      </c>
      <c r="I31" s="40">
        <v>385.13333333333333</v>
      </c>
      <c r="J31" s="40">
        <v>388.11666666666667</v>
      </c>
      <c r="K31" s="31">
        <v>382.15</v>
      </c>
      <c r="L31" s="31">
        <v>374.5</v>
      </c>
      <c r="M31" s="31">
        <v>9.3575900000000001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4976.6000000000004</v>
      </c>
      <c r="D32" s="40">
        <v>4933.6333333333341</v>
      </c>
      <c r="E32" s="40">
        <v>4875.9666666666681</v>
      </c>
      <c r="F32" s="40">
        <v>4775.3333333333339</v>
      </c>
      <c r="G32" s="40">
        <v>4717.6666666666679</v>
      </c>
      <c r="H32" s="40">
        <v>5034.2666666666682</v>
      </c>
      <c r="I32" s="40">
        <v>5091.9333333333343</v>
      </c>
      <c r="J32" s="40">
        <v>5192.5666666666684</v>
      </c>
      <c r="K32" s="31">
        <v>4991.3</v>
      </c>
      <c r="L32" s="31">
        <v>4833</v>
      </c>
      <c r="M32" s="31">
        <v>8.6118299999999994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217.55</v>
      </c>
      <c r="D33" s="40">
        <v>216.18333333333331</v>
      </c>
      <c r="E33" s="40">
        <v>214.56666666666661</v>
      </c>
      <c r="F33" s="40">
        <v>211.58333333333329</v>
      </c>
      <c r="G33" s="40">
        <v>209.96666666666658</v>
      </c>
      <c r="H33" s="40">
        <v>219.16666666666663</v>
      </c>
      <c r="I33" s="40">
        <v>220.78333333333336</v>
      </c>
      <c r="J33" s="40">
        <v>223.76666666666665</v>
      </c>
      <c r="K33" s="31">
        <v>217.8</v>
      </c>
      <c r="L33" s="31">
        <v>213.2</v>
      </c>
      <c r="M33" s="31">
        <v>25.10455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121.25</v>
      </c>
      <c r="D34" s="40">
        <v>121.91666666666667</v>
      </c>
      <c r="E34" s="40">
        <v>120.33333333333334</v>
      </c>
      <c r="F34" s="40">
        <v>119.41666666666667</v>
      </c>
      <c r="G34" s="40">
        <v>117.83333333333334</v>
      </c>
      <c r="H34" s="40">
        <v>122.83333333333334</v>
      </c>
      <c r="I34" s="40">
        <v>124.41666666666669</v>
      </c>
      <c r="J34" s="40">
        <v>125.33333333333334</v>
      </c>
      <c r="K34" s="31">
        <v>123.5</v>
      </c>
      <c r="L34" s="31">
        <v>121</v>
      </c>
      <c r="M34" s="31">
        <v>83.964969999999994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3367.45</v>
      </c>
      <c r="D35" s="40">
        <v>3366.5499999999997</v>
      </c>
      <c r="E35" s="40">
        <v>3347.0999999999995</v>
      </c>
      <c r="F35" s="40">
        <v>3326.7499999999995</v>
      </c>
      <c r="G35" s="40">
        <v>3307.2999999999993</v>
      </c>
      <c r="H35" s="40">
        <v>3386.8999999999996</v>
      </c>
      <c r="I35" s="40">
        <v>3406.3499999999995</v>
      </c>
      <c r="J35" s="40">
        <v>3426.7</v>
      </c>
      <c r="K35" s="31">
        <v>3386</v>
      </c>
      <c r="L35" s="31">
        <v>3346.2</v>
      </c>
      <c r="M35" s="31">
        <v>5.98421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2276.0500000000002</v>
      </c>
      <c r="D36" s="40">
        <v>2268.6833333333334</v>
      </c>
      <c r="E36" s="40">
        <v>2227.3666666666668</v>
      </c>
      <c r="F36" s="40">
        <v>2178.6833333333334</v>
      </c>
      <c r="G36" s="40">
        <v>2137.3666666666668</v>
      </c>
      <c r="H36" s="40">
        <v>2317.3666666666668</v>
      </c>
      <c r="I36" s="40">
        <v>2358.6833333333334</v>
      </c>
      <c r="J36" s="40">
        <v>2407.3666666666668</v>
      </c>
      <c r="K36" s="31">
        <v>2310</v>
      </c>
      <c r="L36" s="31">
        <v>2220</v>
      </c>
      <c r="M36" s="31">
        <v>5.0223800000000001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727.05</v>
      </c>
      <c r="D37" s="40">
        <v>728.56666666666661</v>
      </c>
      <c r="E37" s="40">
        <v>721.48333333333323</v>
      </c>
      <c r="F37" s="40">
        <v>715.91666666666663</v>
      </c>
      <c r="G37" s="40">
        <v>708.83333333333326</v>
      </c>
      <c r="H37" s="40">
        <v>734.13333333333321</v>
      </c>
      <c r="I37" s="40">
        <v>741.2166666666667</v>
      </c>
      <c r="J37" s="40">
        <v>746.78333333333319</v>
      </c>
      <c r="K37" s="31">
        <v>735.65</v>
      </c>
      <c r="L37" s="31">
        <v>723</v>
      </c>
      <c r="M37" s="31">
        <v>18.60717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4683.95</v>
      </c>
      <c r="D38" s="40">
        <v>4702.55</v>
      </c>
      <c r="E38" s="40">
        <v>4656.4000000000005</v>
      </c>
      <c r="F38" s="40">
        <v>4628.8500000000004</v>
      </c>
      <c r="G38" s="40">
        <v>4582.7000000000007</v>
      </c>
      <c r="H38" s="40">
        <v>4730.1000000000004</v>
      </c>
      <c r="I38" s="40">
        <v>4776.25</v>
      </c>
      <c r="J38" s="40">
        <v>4803.8</v>
      </c>
      <c r="K38" s="31">
        <v>4748.7</v>
      </c>
      <c r="L38" s="31">
        <v>4675</v>
      </c>
      <c r="M38" s="31">
        <v>1.7672000000000001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670.5</v>
      </c>
      <c r="D39" s="40">
        <v>672.44999999999993</v>
      </c>
      <c r="E39" s="40">
        <v>665.29999999999984</v>
      </c>
      <c r="F39" s="40">
        <v>660.09999999999991</v>
      </c>
      <c r="G39" s="40">
        <v>652.94999999999982</v>
      </c>
      <c r="H39" s="40">
        <v>677.64999999999986</v>
      </c>
      <c r="I39" s="40">
        <v>684.8</v>
      </c>
      <c r="J39" s="40">
        <v>689.99999999999989</v>
      </c>
      <c r="K39" s="31">
        <v>679.6</v>
      </c>
      <c r="L39" s="31">
        <v>667.25</v>
      </c>
      <c r="M39" s="31">
        <v>39.69894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3262.5</v>
      </c>
      <c r="D40" s="40">
        <v>3227.85</v>
      </c>
      <c r="E40" s="40">
        <v>3186.7</v>
      </c>
      <c r="F40" s="40">
        <v>3110.9</v>
      </c>
      <c r="G40" s="40">
        <v>3069.75</v>
      </c>
      <c r="H40" s="40">
        <v>3303.6499999999996</v>
      </c>
      <c r="I40" s="40">
        <v>3344.8</v>
      </c>
      <c r="J40" s="40">
        <v>3420.5999999999995</v>
      </c>
      <c r="K40" s="31">
        <v>3269</v>
      </c>
      <c r="L40" s="31">
        <v>3152.05</v>
      </c>
      <c r="M40" s="31">
        <v>5.6370899999999997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6911.65</v>
      </c>
      <c r="D41" s="40">
        <v>6904.8833333333323</v>
      </c>
      <c r="E41" s="40">
        <v>6859.8166666666648</v>
      </c>
      <c r="F41" s="40">
        <v>6807.9833333333327</v>
      </c>
      <c r="G41" s="40">
        <v>6762.9166666666652</v>
      </c>
      <c r="H41" s="40">
        <v>6956.7166666666644</v>
      </c>
      <c r="I41" s="40">
        <v>7001.7833333333319</v>
      </c>
      <c r="J41" s="40">
        <v>7053.6166666666641</v>
      </c>
      <c r="K41" s="31">
        <v>6949.95</v>
      </c>
      <c r="L41" s="31">
        <v>6853.05</v>
      </c>
      <c r="M41" s="31">
        <v>5.3237899999999998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16249.05</v>
      </c>
      <c r="D42" s="40">
        <v>16181.683333333334</v>
      </c>
      <c r="E42" s="40">
        <v>16033.366666666669</v>
      </c>
      <c r="F42" s="40">
        <v>15817.683333333334</v>
      </c>
      <c r="G42" s="40">
        <v>15669.366666666669</v>
      </c>
      <c r="H42" s="40">
        <v>16397.366666666669</v>
      </c>
      <c r="I42" s="40">
        <v>16545.683333333334</v>
      </c>
      <c r="J42" s="40">
        <v>16761.366666666669</v>
      </c>
      <c r="K42" s="31">
        <v>16330</v>
      </c>
      <c r="L42" s="31">
        <v>15966</v>
      </c>
      <c r="M42" s="31">
        <v>1.72428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5032.55</v>
      </c>
      <c r="D43" s="40">
        <v>5059.3833333333341</v>
      </c>
      <c r="E43" s="40">
        <v>4993.1666666666679</v>
      </c>
      <c r="F43" s="40">
        <v>4953.7833333333338</v>
      </c>
      <c r="G43" s="40">
        <v>4887.5666666666675</v>
      </c>
      <c r="H43" s="40">
        <v>5098.7666666666682</v>
      </c>
      <c r="I43" s="40">
        <v>5164.9833333333336</v>
      </c>
      <c r="J43" s="40">
        <v>5204.3666666666686</v>
      </c>
      <c r="K43" s="31">
        <v>5125.6000000000004</v>
      </c>
      <c r="L43" s="31">
        <v>5020</v>
      </c>
      <c r="M43" s="31">
        <v>0.22220000000000001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2258.65</v>
      </c>
      <c r="D44" s="40">
        <v>2251.25</v>
      </c>
      <c r="E44" s="40">
        <v>2228.5</v>
      </c>
      <c r="F44" s="40">
        <v>2198.35</v>
      </c>
      <c r="G44" s="40">
        <v>2175.6</v>
      </c>
      <c r="H44" s="40">
        <v>2281.4</v>
      </c>
      <c r="I44" s="40">
        <v>2304.15</v>
      </c>
      <c r="J44" s="40">
        <v>2334.3000000000002</v>
      </c>
      <c r="K44" s="31">
        <v>2274</v>
      </c>
      <c r="L44" s="31">
        <v>2221.1</v>
      </c>
      <c r="M44" s="31">
        <v>4.6427800000000001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250.1</v>
      </c>
      <c r="D45" s="40">
        <v>252.51666666666665</v>
      </c>
      <c r="E45" s="40">
        <v>246.58333333333331</v>
      </c>
      <c r="F45" s="40">
        <v>243.06666666666666</v>
      </c>
      <c r="G45" s="40">
        <v>237.13333333333333</v>
      </c>
      <c r="H45" s="40">
        <v>256.0333333333333</v>
      </c>
      <c r="I45" s="40">
        <v>261.96666666666664</v>
      </c>
      <c r="J45" s="40">
        <v>265.48333333333329</v>
      </c>
      <c r="K45" s="31">
        <v>258.45</v>
      </c>
      <c r="L45" s="31">
        <v>249</v>
      </c>
      <c r="M45" s="31">
        <v>44.363460000000003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80.95</v>
      </c>
      <c r="D46" s="40">
        <v>80.916666666666671</v>
      </c>
      <c r="E46" s="40">
        <v>80.433333333333337</v>
      </c>
      <c r="F46" s="40">
        <v>79.916666666666671</v>
      </c>
      <c r="G46" s="40">
        <v>79.433333333333337</v>
      </c>
      <c r="H46" s="40">
        <v>81.433333333333337</v>
      </c>
      <c r="I46" s="40">
        <v>81.916666666666657</v>
      </c>
      <c r="J46" s="40">
        <v>82.433333333333337</v>
      </c>
      <c r="K46" s="31">
        <v>81.400000000000006</v>
      </c>
      <c r="L46" s="31">
        <v>80.400000000000006</v>
      </c>
      <c r="M46" s="31">
        <v>191.84063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51.35</v>
      </c>
      <c r="D47" s="40">
        <v>51.5</v>
      </c>
      <c r="E47" s="40">
        <v>51</v>
      </c>
      <c r="F47" s="40">
        <v>50.65</v>
      </c>
      <c r="G47" s="40">
        <v>50.15</v>
      </c>
      <c r="H47" s="40">
        <v>51.85</v>
      </c>
      <c r="I47" s="40">
        <v>52.35</v>
      </c>
      <c r="J47" s="40">
        <v>52.7</v>
      </c>
      <c r="K47" s="31">
        <v>52</v>
      </c>
      <c r="L47" s="31">
        <v>51.15</v>
      </c>
      <c r="M47" s="31">
        <v>30.53199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1810.5</v>
      </c>
      <c r="D48" s="40">
        <v>1813.6666666666667</v>
      </c>
      <c r="E48" s="40">
        <v>1791.8333333333335</v>
      </c>
      <c r="F48" s="40">
        <v>1773.1666666666667</v>
      </c>
      <c r="G48" s="40">
        <v>1751.3333333333335</v>
      </c>
      <c r="H48" s="40">
        <v>1832.3333333333335</v>
      </c>
      <c r="I48" s="40">
        <v>1854.166666666667</v>
      </c>
      <c r="J48" s="40">
        <v>1872.8333333333335</v>
      </c>
      <c r="K48" s="31">
        <v>1835.5</v>
      </c>
      <c r="L48" s="31">
        <v>1795</v>
      </c>
      <c r="M48" s="31">
        <v>4.4666600000000001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752.2</v>
      </c>
      <c r="D49" s="40">
        <v>754.01666666666677</v>
      </c>
      <c r="E49" s="40">
        <v>748.18333333333351</v>
      </c>
      <c r="F49" s="40">
        <v>744.16666666666674</v>
      </c>
      <c r="G49" s="40">
        <v>738.33333333333348</v>
      </c>
      <c r="H49" s="40">
        <v>758.03333333333353</v>
      </c>
      <c r="I49" s="40">
        <v>763.86666666666679</v>
      </c>
      <c r="J49" s="40">
        <v>767.88333333333355</v>
      </c>
      <c r="K49" s="31">
        <v>759.85</v>
      </c>
      <c r="L49" s="31">
        <v>750</v>
      </c>
      <c r="M49" s="31">
        <v>3.5160100000000001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209.7</v>
      </c>
      <c r="D50" s="40">
        <v>209.83333333333334</v>
      </c>
      <c r="E50" s="40">
        <v>206.76666666666668</v>
      </c>
      <c r="F50" s="40">
        <v>203.83333333333334</v>
      </c>
      <c r="G50" s="40">
        <v>200.76666666666668</v>
      </c>
      <c r="H50" s="40">
        <v>212.76666666666668</v>
      </c>
      <c r="I50" s="40">
        <v>215.83333333333334</v>
      </c>
      <c r="J50" s="40">
        <v>218.76666666666668</v>
      </c>
      <c r="K50" s="31">
        <v>212.9</v>
      </c>
      <c r="L50" s="31">
        <v>206.9</v>
      </c>
      <c r="M50" s="31">
        <v>83.21687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701.75</v>
      </c>
      <c r="D51" s="40">
        <v>701.15</v>
      </c>
      <c r="E51" s="40">
        <v>696.3</v>
      </c>
      <c r="F51" s="40">
        <v>690.85</v>
      </c>
      <c r="G51" s="40">
        <v>686</v>
      </c>
      <c r="H51" s="40">
        <v>706.59999999999991</v>
      </c>
      <c r="I51" s="40">
        <v>711.45</v>
      </c>
      <c r="J51" s="40">
        <v>716.89999999999986</v>
      </c>
      <c r="K51" s="31">
        <v>706</v>
      </c>
      <c r="L51" s="31">
        <v>695.7</v>
      </c>
      <c r="M51" s="31">
        <v>5.7809799999999996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58.1</v>
      </c>
      <c r="D52" s="40">
        <v>58.066666666666663</v>
      </c>
      <c r="E52" s="40">
        <v>57.533333333333324</v>
      </c>
      <c r="F52" s="40">
        <v>56.966666666666661</v>
      </c>
      <c r="G52" s="40">
        <v>56.433333333333323</v>
      </c>
      <c r="H52" s="40">
        <v>58.633333333333326</v>
      </c>
      <c r="I52" s="40">
        <v>59.166666666666657</v>
      </c>
      <c r="J52" s="40">
        <v>59.733333333333327</v>
      </c>
      <c r="K52" s="31">
        <v>58.6</v>
      </c>
      <c r="L52" s="31">
        <v>57.5</v>
      </c>
      <c r="M52" s="31">
        <v>156.59935999999999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381.1</v>
      </c>
      <c r="D53" s="40">
        <v>380.36666666666662</v>
      </c>
      <c r="E53" s="40">
        <v>377.88333333333321</v>
      </c>
      <c r="F53" s="40">
        <v>374.66666666666657</v>
      </c>
      <c r="G53" s="40">
        <v>372.18333333333317</v>
      </c>
      <c r="H53" s="40">
        <v>383.58333333333326</v>
      </c>
      <c r="I53" s="40">
        <v>386.06666666666672</v>
      </c>
      <c r="J53" s="40">
        <v>389.2833333333333</v>
      </c>
      <c r="K53" s="31">
        <v>382.85</v>
      </c>
      <c r="L53" s="31">
        <v>377.15</v>
      </c>
      <c r="M53" s="31">
        <v>41.303289999999997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676.85</v>
      </c>
      <c r="D54" s="40">
        <v>678.44999999999993</v>
      </c>
      <c r="E54" s="40">
        <v>673.39999999999986</v>
      </c>
      <c r="F54" s="40">
        <v>669.94999999999993</v>
      </c>
      <c r="G54" s="40">
        <v>664.89999999999986</v>
      </c>
      <c r="H54" s="40">
        <v>681.89999999999986</v>
      </c>
      <c r="I54" s="40">
        <v>686.94999999999982</v>
      </c>
      <c r="J54" s="40">
        <v>690.39999999999986</v>
      </c>
      <c r="K54" s="31">
        <v>683.5</v>
      </c>
      <c r="L54" s="31">
        <v>675</v>
      </c>
      <c r="M54" s="31">
        <v>38.475740000000002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361.65</v>
      </c>
      <c r="D55" s="40">
        <v>359.26666666666665</v>
      </c>
      <c r="E55" s="40">
        <v>356.18333333333328</v>
      </c>
      <c r="F55" s="40">
        <v>350.71666666666664</v>
      </c>
      <c r="G55" s="40">
        <v>347.63333333333327</v>
      </c>
      <c r="H55" s="40">
        <v>364.73333333333329</v>
      </c>
      <c r="I55" s="40">
        <v>367.81666666666666</v>
      </c>
      <c r="J55" s="40">
        <v>373.2833333333333</v>
      </c>
      <c r="K55" s="31">
        <v>362.35</v>
      </c>
      <c r="L55" s="31">
        <v>353.8</v>
      </c>
      <c r="M55" s="31">
        <v>19.612909999999999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16675.849999999999</v>
      </c>
      <c r="D56" s="40">
        <v>16680.2</v>
      </c>
      <c r="E56" s="40">
        <v>16565.650000000001</v>
      </c>
      <c r="F56" s="40">
        <v>16455.45</v>
      </c>
      <c r="G56" s="40">
        <v>16340.900000000001</v>
      </c>
      <c r="H56" s="40">
        <v>16790.400000000001</v>
      </c>
      <c r="I56" s="40">
        <v>16904.949999999997</v>
      </c>
      <c r="J56" s="40">
        <v>17015.150000000001</v>
      </c>
      <c r="K56" s="31">
        <v>16794.75</v>
      </c>
      <c r="L56" s="31">
        <v>16570</v>
      </c>
      <c r="M56" s="31">
        <v>0.17588999999999999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3559.6</v>
      </c>
      <c r="D57" s="40">
        <v>3551.5333333333328</v>
      </c>
      <c r="E57" s="40">
        <v>3533.2666666666655</v>
      </c>
      <c r="F57" s="40">
        <v>3506.9333333333325</v>
      </c>
      <c r="G57" s="40">
        <v>3488.6666666666652</v>
      </c>
      <c r="H57" s="40">
        <v>3577.8666666666659</v>
      </c>
      <c r="I57" s="40">
        <v>3596.1333333333332</v>
      </c>
      <c r="J57" s="40">
        <v>3622.4666666666662</v>
      </c>
      <c r="K57" s="31">
        <v>3569.8</v>
      </c>
      <c r="L57" s="31">
        <v>3525.2</v>
      </c>
      <c r="M57" s="31">
        <v>1.63737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469.25</v>
      </c>
      <c r="D58" s="40">
        <v>465.91666666666669</v>
      </c>
      <c r="E58" s="40">
        <v>461.33333333333337</v>
      </c>
      <c r="F58" s="40">
        <v>453.41666666666669</v>
      </c>
      <c r="G58" s="40">
        <v>448.83333333333337</v>
      </c>
      <c r="H58" s="40">
        <v>473.83333333333337</v>
      </c>
      <c r="I58" s="40">
        <v>478.41666666666674</v>
      </c>
      <c r="J58" s="40">
        <v>486.33333333333337</v>
      </c>
      <c r="K58" s="31">
        <v>470.5</v>
      </c>
      <c r="L58" s="31">
        <v>458</v>
      </c>
      <c r="M58" s="31">
        <v>19.11834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196.7</v>
      </c>
      <c r="D59" s="40">
        <v>197.2833333333333</v>
      </c>
      <c r="E59" s="40">
        <v>195.11666666666662</v>
      </c>
      <c r="F59" s="40">
        <v>193.5333333333333</v>
      </c>
      <c r="G59" s="40">
        <v>191.36666666666662</v>
      </c>
      <c r="H59" s="40">
        <v>198.86666666666662</v>
      </c>
      <c r="I59" s="40">
        <v>201.0333333333333</v>
      </c>
      <c r="J59" s="40">
        <v>202.61666666666662</v>
      </c>
      <c r="K59" s="31">
        <v>199.45</v>
      </c>
      <c r="L59" s="31">
        <v>195.7</v>
      </c>
      <c r="M59" s="31">
        <v>57.370950000000001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122.2</v>
      </c>
      <c r="D60" s="40">
        <v>122.56666666666668</v>
      </c>
      <c r="E60" s="40">
        <v>121.73333333333335</v>
      </c>
      <c r="F60" s="40">
        <v>121.26666666666667</v>
      </c>
      <c r="G60" s="40">
        <v>120.43333333333334</v>
      </c>
      <c r="H60" s="40">
        <v>123.03333333333336</v>
      </c>
      <c r="I60" s="40">
        <v>123.8666666666667</v>
      </c>
      <c r="J60" s="40">
        <v>124.33333333333337</v>
      </c>
      <c r="K60" s="31">
        <v>123.4</v>
      </c>
      <c r="L60" s="31">
        <v>122.1</v>
      </c>
      <c r="M60" s="31">
        <v>2.24932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517.29999999999995</v>
      </c>
      <c r="D61" s="40">
        <v>518.71666666666658</v>
      </c>
      <c r="E61" s="40">
        <v>512.03333333333319</v>
      </c>
      <c r="F61" s="40">
        <v>506.76666666666665</v>
      </c>
      <c r="G61" s="40">
        <v>500.08333333333326</v>
      </c>
      <c r="H61" s="40">
        <v>523.98333333333312</v>
      </c>
      <c r="I61" s="40">
        <v>530.66666666666652</v>
      </c>
      <c r="J61" s="40">
        <v>535.93333333333305</v>
      </c>
      <c r="K61" s="31">
        <v>525.4</v>
      </c>
      <c r="L61" s="31">
        <v>513.45000000000005</v>
      </c>
      <c r="M61" s="31">
        <v>11.90639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935.55</v>
      </c>
      <c r="D62" s="40">
        <v>938.80000000000007</v>
      </c>
      <c r="E62" s="40">
        <v>930.00000000000011</v>
      </c>
      <c r="F62" s="40">
        <v>924.45</v>
      </c>
      <c r="G62" s="40">
        <v>915.65000000000009</v>
      </c>
      <c r="H62" s="40">
        <v>944.35000000000014</v>
      </c>
      <c r="I62" s="40">
        <v>953.15000000000009</v>
      </c>
      <c r="J62" s="40">
        <v>958.70000000000016</v>
      </c>
      <c r="K62" s="31">
        <v>947.6</v>
      </c>
      <c r="L62" s="31">
        <v>933.25</v>
      </c>
      <c r="M62" s="31">
        <v>26.870139999999999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137.9</v>
      </c>
      <c r="D63" s="40">
        <v>136.70000000000002</v>
      </c>
      <c r="E63" s="40">
        <v>134.80000000000004</v>
      </c>
      <c r="F63" s="40">
        <v>131.70000000000002</v>
      </c>
      <c r="G63" s="40">
        <v>129.80000000000004</v>
      </c>
      <c r="H63" s="40">
        <v>139.80000000000004</v>
      </c>
      <c r="I63" s="40">
        <v>141.70000000000002</v>
      </c>
      <c r="J63" s="40">
        <v>144.80000000000004</v>
      </c>
      <c r="K63" s="31">
        <v>138.6</v>
      </c>
      <c r="L63" s="31">
        <v>133.6</v>
      </c>
      <c r="M63" s="31">
        <v>32.480170000000001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146.75</v>
      </c>
      <c r="D64" s="40">
        <v>147.43333333333334</v>
      </c>
      <c r="E64" s="40">
        <v>145.61666666666667</v>
      </c>
      <c r="F64" s="40">
        <v>144.48333333333335</v>
      </c>
      <c r="G64" s="40">
        <v>142.66666666666669</v>
      </c>
      <c r="H64" s="40">
        <v>148.56666666666666</v>
      </c>
      <c r="I64" s="40">
        <v>150.38333333333333</v>
      </c>
      <c r="J64" s="40">
        <v>151.51666666666665</v>
      </c>
      <c r="K64" s="31">
        <v>149.25</v>
      </c>
      <c r="L64" s="31">
        <v>146.30000000000001</v>
      </c>
      <c r="M64" s="31">
        <v>42.165680000000002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5649.1</v>
      </c>
      <c r="D65" s="40">
        <v>5649.7</v>
      </c>
      <c r="E65" s="40">
        <v>5604.4</v>
      </c>
      <c r="F65" s="40">
        <v>5559.7</v>
      </c>
      <c r="G65" s="40">
        <v>5514.4</v>
      </c>
      <c r="H65" s="40">
        <v>5694.4</v>
      </c>
      <c r="I65" s="40">
        <v>5739.7000000000007</v>
      </c>
      <c r="J65" s="40">
        <v>5784.4</v>
      </c>
      <c r="K65" s="31">
        <v>5695</v>
      </c>
      <c r="L65" s="31">
        <v>5605</v>
      </c>
      <c r="M65" s="31">
        <v>1.60761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1455.1</v>
      </c>
      <c r="D66" s="40">
        <v>1457.3999999999999</v>
      </c>
      <c r="E66" s="40">
        <v>1448.4999999999998</v>
      </c>
      <c r="F66" s="40">
        <v>1441.8999999999999</v>
      </c>
      <c r="G66" s="40">
        <v>1432.9999999999998</v>
      </c>
      <c r="H66" s="40">
        <v>1463.9999999999998</v>
      </c>
      <c r="I66" s="40">
        <v>1472.8999999999999</v>
      </c>
      <c r="J66" s="40">
        <v>1479.4999999999998</v>
      </c>
      <c r="K66" s="31">
        <v>1466.3</v>
      </c>
      <c r="L66" s="31">
        <v>1450.8</v>
      </c>
      <c r="M66" s="31">
        <v>3.1799599999999999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613.70000000000005</v>
      </c>
      <c r="D67" s="40">
        <v>613.2166666666667</v>
      </c>
      <c r="E67" s="40">
        <v>608.98333333333335</v>
      </c>
      <c r="F67" s="40">
        <v>604.26666666666665</v>
      </c>
      <c r="G67" s="40">
        <v>600.0333333333333</v>
      </c>
      <c r="H67" s="40">
        <v>617.93333333333339</v>
      </c>
      <c r="I67" s="40">
        <v>622.16666666666674</v>
      </c>
      <c r="J67" s="40">
        <v>626.88333333333344</v>
      </c>
      <c r="K67" s="31">
        <v>617.45000000000005</v>
      </c>
      <c r="L67" s="31">
        <v>608.5</v>
      </c>
      <c r="M67" s="31">
        <v>3.9528699999999999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749.15</v>
      </c>
      <c r="D68" s="40">
        <v>749.2166666666667</v>
      </c>
      <c r="E68" s="40">
        <v>744.93333333333339</v>
      </c>
      <c r="F68" s="40">
        <v>740.7166666666667</v>
      </c>
      <c r="G68" s="40">
        <v>736.43333333333339</v>
      </c>
      <c r="H68" s="40">
        <v>753.43333333333339</v>
      </c>
      <c r="I68" s="40">
        <v>757.7166666666667</v>
      </c>
      <c r="J68" s="40">
        <v>761.93333333333339</v>
      </c>
      <c r="K68" s="31">
        <v>753.5</v>
      </c>
      <c r="L68" s="31">
        <v>745</v>
      </c>
      <c r="M68" s="31">
        <v>0.86606000000000005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430.3</v>
      </c>
      <c r="D69" s="40">
        <v>430.63333333333338</v>
      </c>
      <c r="E69" s="40">
        <v>425.26666666666677</v>
      </c>
      <c r="F69" s="40">
        <v>420.23333333333341</v>
      </c>
      <c r="G69" s="40">
        <v>414.86666666666679</v>
      </c>
      <c r="H69" s="40">
        <v>435.66666666666674</v>
      </c>
      <c r="I69" s="40">
        <v>441.03333333333342</v>
      </c>
      <c r="J69" s="40">
        <v>446.06666666666672</v>
      </c>
      <c r="K69" s="31">
        <v>436</v>
      </c>
      <c r="L69" s="31">
        <v>425.6</v>
      </c>
      <c r="M69" s="31">
        <v>5.9876100000000001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938.95</v>
      </c>
      <c r="D70" s="40">
        <v>940.55000000000007</v>
      </c>
      <c r="E70" s="40">
        <v>933.65000000000009</v>
      </c>
      <c r="F70" s="40">
        <v>928.35</v>
      </c>
      <c r="G70" s="40">
        <v>921.45</v>
      </c>
      <c r="H70" s="40">
        <v>945.85000000000014</v>
      </c>
      <c r="I70" s="40">
        <v>952.75</v>
      </c>
      <c r="J70" s="40">
        <v>958.05000000000018</v>
      </c>
      <c r="K70" s="31">
        <v>947.45</v>
      </c>
      <c r="L70" s="31">
        <v>935.25</v>
      </c>
      <c r="M70" s="31">
        <v>2.51667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385.7</v>
      </c>
      <c r="D71" s="40">
        <v>385.3</v>
      </c>
      <c r="E71" s="40">
        <v>381.6</v>
      </c>
      <c r="F71" s="40">
        <v>377.5</v>
      </c>
      <c r="G71" s="40">
        <v>373.8</v>
      </c>
      <c r="H71" s="40">
        <v>389.40000000000003</v>
      </c>
      <c r="I71" s="40">
        <v>393.09999999999997</v>
      </c>
      <c r="J71" s="40">
        <v>397.20000000000005</v>
      </c>
      <c r="K71" s="31">
        <v>389</v>
      </c>
      <c r="L71" s="31">
        <v>381.2</v>
      </c>
      <c r="M71" s="31">
        <v>31.19708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566.6</v>
      </c>
      <c r="D72" s="40">
        <v>565.9666666666667</v>
      </c>
      <c r="E72" s="40">
        <v>561.63333333333344</v>
      </c>
      <c r="F72" s="40">
        <v>556.66666666666674</v>
      </c>
      <c r="G72" s="40">
        <v>552.33333333333348</v>
      </c>
      <c r="H72" s="40">
        <v>570.93333333333339</v>
      </c>
      <c r="I72" s="40">
        <v>575.26666666666665</v>
      </c>
      <c r="J72" s="40">
        <v>580.23333333333335</v>
      </c>
      <c r="K72" s="31">
        <v>570.29999999999995</v>
      </c>
      <c r="L72" s="31">
        <v>561</v>
      </c>
      <c r="M72" s="31">
        <v>13.54842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1819.7</v>
      </c>
      <c r="D73" s="40">
        <v>1830.25</v>
      </c>
      <c r="E73" s="40">
        <v>1800.45</v>
      </c>
      <c r="F73" s="40">
        <v>1781.2</v>
      </c>
      <c r="G73" s="40">
        <v>1751.4</v>
      </c>
      <c r="H73" s="40">
        <v>1849.5</v>
      </c>
      <c r="I73" s="40">
        <v>1879.3000000000002</v>
      </c>
      <c r="J73" s="40">
        <v>1898.55</v>
      </c>
      <c r="K73" s="31">
        <v>1860.05</v>
      </c>
      <c r="L73" s="31">
        <v>1811</v>
      </c>
      <c r="M73" s="31">
        <v>2.1860300000000001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2469.1</v>
      </c>
      <c r="D74" s="40">
        <v>2468.8666666666668</v>
      </c>
      <c r="E74" s="40">
        <v>2441.6333333333337</v>
      </c>
      <c r="F74" s="40">
        <v>2414.166666666667</v>
      </c>
      <c r="G74" s="40">
        <v>2386.9333333333338</v>
      </c>
      <c r="H74" s="40">
        <v>2496.3333333333335</v>
      </c>
      <c r="I74" s="40">
        <v>2523.5666666666671</v>
      </c>
      <c r="J74" s="40">
        <v>2551.0333333333333</v>
      </c>
      <c r="K74" s="31">
        <v>2496.1</v>
      </c>
      <c r="L74" s="31">
        <v>2441.4</v>
      </c>
      <c r="M74" s="31">
        <v>10.73448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150.30000000000001</v>
      </c>
      <c r="D75" s="40">
        <v>150.54999999999998</v>
      </c>
      <c r="E75" s="40">
        <v>148.39999999999998</v>
      </c>
      <c r="F75" s="40">
        <v>146.5</v>
      </c>
      <c r="G75" s="40">
        <v>144.35</v>
      </c>
      <c r="H75" s="40">
        <v>152.44999999999996</v>
      </c>
      <c r="I75" s="40">
        <v>154.6</v>
      </c>
      <c r="J75" s="40">
        <v>156.49999999999994</v>
      </c>
      <c r="K75" s="31">
        <v>152.69999999999999</v>
      </c>
      <c r="L75" s="31">
        <v>148.65</v>
      </c>
      <c r="M75" s="31">
        <v>9.1143699999999992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4621.6000000000004</v>
      </c>
      <c r="D76" s="40">
        <v>4588.2166666666672</v>
      </c>
      <c r="E76" s="40">
        <v>4550.6333333333341</v>
      </c>
      <c r="F76" s="40">
        <v>4479.666666666667</v>
      </c>
      <c r="G76" s="40">
        <v>4442.0833333333339</v>
      </c>
      <c r="H76" s="40">
        <v>4659.1833333333343</v>
      </c>
      <c r="I76" s="40">
        <v>4696.7666666666664</v>
      </c>
      <c r="J76" s="40">
        <v>4767.7333333333345</v>
      </c>
      <c r="K76" s="31">
        <v>4625.8</v>
      </c>
      <c r="L76" s="31">
        <v>4517.25</v>
      </c>
      <c r="M76" s="31">
        <v>7.0145900000000001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5554.8</v>
      </c>
      <c r="D77" s="40">
        <v>5575.8166666666666</v>
      </c>
      <c r="E77" s="40">
        <v>5518.9833333333336</v>
      </c>
      <c r="F77" s="40">
        <v>5483.166666666667</v>
      </c>
      <c r="G77" s="40">
        <v>5426.3333333333339</v>
      </c>
      <c r="H77" s="40">
        <v>5611.6333333333332</v>
      </c>
      <c r="I77" s="40">
        <v>5668.4666666666672</v>
      </c>
      <c r="J77" s="40">
        <v>5704.2833333333328</v>
      </c>
      <c r="K77" s="31">
        <v>5632.65</v>
      </c>
      <c r="L77" s="31">
        <v>5540</v>
      </c>
      <c r="M77" s="31">
        <v>1.8300099999999999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3663</v>
      </c>
      <c r="D78" s="40">
        <v>3628.9333333333329</v>
      </c>
      <c r="E78" s="40">
        <v>3587.0666666666657</v>
      </c>
      <c r="F78" s="40">
        <v>3511.1333333333328</v>
      </c>
      <c r="G78" s="40">
        <v>3469.2666666666655</v>
      </c>
      <c r="H78" s="40">
        <v>3704.8666666666659</v>
      </c>
      <c r="I78" s="40">
        <v>3746.7333333333336</v>
      </c>
      <c r="J78" s="40">
        <v>3822.6666666666661</v>
      </c>
      <c r="K78" s="31">
        <v>3670.8</v>
      </c>
      <c r="L78" s="31">
        <v>3553</v>
      </c>
      <c r="M78" s="31">
        <v>1.8814500000000001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4833.1499999999996</v>
      </c>
      <c r="D79" s="40">
        <v>4808.3666666666659</v>
      </c>
      <c r="E79" s="40">
        <v>4768.5833333333321</v>
      </c>
      <c r="F79" s="40">
        <v>4704.0166666666664</v>
      </c>
      <c r="G79" s="40">
        <v>4664.2333333333327</v>
      </c>
      <c r="H79" s="40">
        <v>4872.9333333333316</v>
      </c>
      <c r="I79" s="40">
        <v>4912.7166666666662</v>
      </c>
      <c r="J79" s="40">
        <v>4977.283333333331</v>
      </c>
      <c r="K79" s="31">
        <v>4848.1499999999996</v>
      </c>
      <c r="L79" s="31">
        <v>4743.8</v>
      </c>
      <c r="M79" s="31">
        <v>5.0560400000000003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2562.25</v>
      </c>
      <c r="D80" s="40">
        <v>2534.65</v>
      </c>
      <c r="E80" s="40">
        <v>2497.6000000000004</v>
      </c>
      <c r="F80" s="40">
        <v>2432.9500000000003</v>
      </c>
      <c r="G80" s="40">
        <v>2395.9000000000005</v>
      </c>
      <c r="H80" s="40">
        <v>2599.3000000000002</v>
      </c>
      <c r="I80" s="40">
        <v>2636.3500000000004</v>
      </c>
      <c r="J80" s="40">
        <v>2701</v>
      </c>
      <c r="K80" s="31">
        <v>2571.6999999999998</v>
      </c>
      <c r="L80" s="31">
        <v>2470</v>
      </c>
      <c r="M80" s="31">
        <v>6.9326299999999996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514.4</v>
      </c>
      <c r="D81" s="40">
        <v>516.01666666666665</v>
      </c>
      <c r="E81" s="40">
        <v>508.38333333333333</v>
      </c>
      <c r="F81" s="40">
        <v>502.36666666666667</v>
      </c>
      <c r="G81" s="40">
        <v>494.73333333333335</v>
      </c>
      <c r="H81" s="40">
        <v>522.0333333333333</v>
      </c>
      <c r="I81" s="40">
        <v>529.66666666666652</v>
      </c>
      <c r="J81" s="40">
        <v>535.68333333333328</v>
      </c>
      <c r="K81" s="31">
        <v>523.65</v>
      </c>
      <c r="L81" s="31">
        <v>510</v>
      </c>
      <c r="M81" s="31">
        <v>2.50848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1664.5</v>
      </c>
      <c r="D82" s="40">
        <v>1654.6166666666668</v>
      </c>
      <c r="E82" s="40">
        <v>1637.8833333333337</v>
      </c>
      <c r="F82" s="40">
        <v>1611.2666666666669</v>
      </c>
      <c r="G82" s="40">
        <v>1594.5333333333338</v>
      </c>
      <c r="H82" s="40">
        <v>1681.2333333333336</v>
      </c>
      <c r="I82" s="40">
        <v>1697.9666666666667</v>
      </c>
      <c r="J82" s="40">
        <v>1724.5833333333335</v>
      </c>
      <c r="K82" s="31">
        <v>1671.35</v>
      </c>
      <c r="L82" s="31">
        <v>1628</v>
      </c>
      <c r="M82" s="31">
        <v>0.39509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1896.5</v>
      </c>
      <c r="D83" s="40">
        <v>1893.5</v>
      </c>
      <c r="E83" s="40">
        <v>1877</v>
      </c>
      <c r="F83" s="40">
        <v>1857.5</v>
      </c>
      <c r="G83" s="40">
        <v>1841</v>
      </c>
      <c r="H83" s="40">
        <v>1913</v>
      </c>
      <c r="I83" s="40">
        <v>1929.5</v>
      </c>
      <c r="J83" s="40">
        <v>1949</v>
      </c>
      <c r="K83" s="31">
        <v>1910</v>
      </c>
      <c r="L83" s="31">
        <v>1874</v>
      </c>
      <c r="M83" s="31">
        <v>15.998519999999999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166.95</v>
      </c>
      <c r="D84" s="40">
        <v>167.71666666666667</v>
      </c>
      <c r="E84" s="40">
        <v>165.83333333333334</v>
      </c>
      <c r="F84" s="40">
        <v>164.71666666666667</v>
      </c>
      <c r="G84" s="40">
        <v>162.83333333333334</v>
      </c>
      <c r="H84" s="40">
        <v>168.83333333333334</v>
      </c>
      <c r="I84" s="40">
        <v>170.71666666666667</v>
      </c>
      <c r="J84" s="40">
        <v>171.83333333333334</v>
      </c>
      <c r="K84" s="31">
        <v>169.6</v>
      </c>
      <c r="L84" s="31">
        <v>166.6</v>
      </c>
      <c r="M84" s="31">
        <v>31.604430000000001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81.95</v>
      </c>
      <c r="D85" s="40">
        <v>81.95</v>
      </c>
      <c r="E85" s="40">
        <v>81.400000000000006</v>
      </c>
      <c r="F85" s="40">
        <v>80.850000000000009</v>
      </c>
      <c r="G85" s="40">
        <v>80.300000000000011</v>
      </c>
      <c r="H85" s="40">
        <v>82.5</v>
      </c>
      <c r="I85" s="40">
        <v>83.049999999999983</v>
      </c>
      <c r="J85" s="40">
        <v>83.6</v>
      </c>
      <c r="K85" s="31">
        <v>82.5</v>
      </c>
      <c r="L85" s="31">
        <v>81.400000000000006</v>
      </c>
      <c r="M85" s="31">
        <v>60.293619999999997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289.5</v>
      </c>
      <c r="D86" s="40">
        <v>287.75</v>
      </c>
      <c r="E86" s="40">
        <v>283.75</v>
      </c>
      <c r="F86" s="40">
        <v>278</v>
      </c>
      <c r="G86" s="40">
        <v>274</v>
      </c>
      <c r="H86" s="40">
        <v>293.5</v>
      </c>
      <c r="I86" s="40">
        <v>297.5</v>
      </c>
      <c r="J86" s="40">
        <v>303.25</v>
      </c>
      <c r="K86" s="31">
        <v>291.75</v>
      </c>
      <c r="L86" s="31">
        <v>282</v>
      </c>
      <c r="M86" s="31">
        <v>20.52365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132.25</v>
      </c>
      <c r="D87" s="40">
        <v>132.28333333333333</v>
      </c>
      <c r="E87" s="40">
        <v>131.06666666666666</v>
      </c>
      <c r="F87" s="40">
        <v>129.88333333333333</v>
      </c>
      <c r="G87" s="40">
        <v>128.66666666666666</v>
      </c>
      <c r="H87" s="40">
        <v>133.46666666666667</v>
      </c>
      <c r="I87" s="40">
        <v>134.68333333333331</v>
      </c>
      <c r="J87" s="40">
        <v>135.86666666666667</v>
      </c>
      <c r="K87" s="31">
        <v>133.5</v>
      </c>
      <c r="L87" s="31">
        <v>131.1</v>
      </c>
      <c r="M87" s="31">
        <v>67.710579999999993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47.15</v>
      </c>
      <c r="D88" s="40">
        <v>47.116666666666667</v>
      </c>
      <c r="E88" s="40">
        <v>46.083333333333336</v>
      </c>
      <c r="F88" s="40">
        <v>45.016666666666666</v>
      </c>
      <c r="G88" s="40">
        <v>43.983333333333334</v>
      </c>
      <c r="H88" s="40">
        <v>48.183333333333337</v>
      </c>
      <c r="I88" s="40">
        <v>49.216666666666669</v>
      </c>
      <c r="J88" s="40">
        <v>50.283333333333339</v>
      </c>
      <c r="K88" s="31">
        <v>48.15</v>
      </c>
      <c r="L88" s="31">
        <v>46.05</v>
      </c>
      <c r="M88" s="31">
        <v>449.15458000000001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3901.9</v>
      </c>
      <c r="D89" s="40">
        <v>3891.15</v>
      </c>
      <c r="E89" s="40">
        <v>3855.75</v>
      </c>
      <c r="F89" s="40">
        <v>3809.6</v>
      </c>
      <c r="G89" s="40">
        <v>3774.2</v>
      </c>
      <c r="H89" s="40">
        <v>3937.3</v>
      </c>
      <c r="I89" s="40">
        <v>3972.7000000000007</v>
      </c>
      <c r="J89" s="40">
        <v>4018.8500000000004</v>
      </c>
      <c r="K89" s="31">
        <v>3926.55</v>
      </c>
      <c r="L89" s="31">
        <v>3845</v>
      </c>
      <c r="M89" s="31">
        <v>0.68440000000000001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518.1</v>
      </c>
      <c r="D90" s="40">
        <v>517.08333333333337</v>
      </c>
      <c r="E90" s="40">
        <v>512.66666666666674</v>
      </c>
      <c r="F90" s="40">
        <v>507.23333333333335</v>
      </c>
      <c r="G90" s="40">
        <v>502.81666666666672</v>
      </c>
      <c r="H90" s="40">
        <v>522.51666666666677</v>
      </c>
      <c r="I90" s="40">
        <v>526.93333333333351</v>
      </c>
      <c r="J90" s="40">
        <v>532.36666666666679</v>
      </c>
      <c r="K90" s="31">
        <v>521.5</v>
      </c>
      <c r="L90" s="31">
        <v>511.65</v>
      </c>
      <c r="M90" s="31">
        <v>16.984559999999998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960.75</v>
      </c>
      <c r="D91" s="40">
        <v>963.98333333333323</v>
      </c>
      <c r="E91" s="40">
        <v>955.11666666666645</v>
      </c>
      <c r="F91" s="40">
        <v>949.48333333333323</v>
      </c>
      <c r="G91" s="40">
        <v>940.61666666666645</v>
      </c>
      <c r="H91" s="40">
        <v>969.61666666666645</v>
      </c>
      <c r="I91" s="40">
        <v>978.48333333333323</v>
      </c>
      <c r="J91" s="40">
        <v>984.11666666666645</v>
      </c>
      <c r="K91" s="31">
        <v>972.85</v>
      </c>
      <c r="L91" s="31">
        <v>958.35</v>
      </c>
      <c r="M91" s="31">
        <v>3.2991899999999998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640.75</v>
      </c>
      <c r="D92" s="40">
        <v>641.69999999999993</v>
      </c>
      <c r="E92" s="40">
        <v>635.04999999999984</v>
      </c>
      <c r="F92" s="40">
        <v>629.34999999999991</v>
      </c>
      <c r="G92" s="40">
        <v>622.69999999999982</v>
      </c>
      <c r="H92" s="40">
        <v>647.39999999999986</v>
      </c>
      <c r="I92" s="40">
        <v>654.04999999999995</v>
      </c>
      <c r="J92" s="40">
        <v>659.74999999999989</v>
      </c>
      <c r="K92" s="31">
        <v>648.35</v>
      </c>
      <c r="L92" s="31">
        <v>636</v>
      </c>
      <c r="M92" s="31">
        <v>3.75129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1858.35</v>
      </c>
      <c r="D93" s="40">
        <v>1857.25</v>
      </c>
      <c r="E93" s="40">
        <v>1846.5</v>
      </c>
      <c r="F93" s="40">
        <v>1834.65</v>
      </c>
      <c r="G93" s="40">
        <v>1823.9</v>
      </c>
      <c r="H93" s="40">
        <v>1869.1</v>
      </c>
      <c r="I93" s="40">
        <v>1879.85</v>
      </c>
      <c r="J93" s="40">
        <v>1891.6999999999998</v>
      </c>
      <c r="K93" s="31">
        <v>1868</v>
      </c>
      <c r="L93" s="31">
        <v>1845.4</v>
      </c>
      <c r="M93" s="31">
        <v>3.14229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1604.65</v>
      </c>
      <c r="D94" s="40">
        <v>1613.8500000000001</v>
      </c>
      <c r="E94" s="40">
        <v>1588.8000000000002</v>
      </c>
      <c r="F94" s="40">
        <v>1572.95</v>
      </c>
      <c r="G94" s="40">
        <v>1547.9</v>
      </c>
      <c r="H94" s="40">
        <v>1629.7000000000003</v>
      </c>
      <c r="I94" s="40">
        <v>1654.75</v>
      </c>
      <c r="J94" s="40">
        <v>1670.6000000000004</v>
      </c>
      <c r="K94" s="31">
        <v>1638.9</v>
      </c>
      <c r="L94" s="31">
        <v>1598</v>
      </c>
      <c r="M94" s="31">
        <v>7.5257500000000004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631.54999999999995</v>
      </c>
      <c r="D95" s="40">
        <v>632.83333333333337</v>
      </c>
      <c r="E95" s="40">
        <v>625.7166666666667</v>
      </c>
      <c r="F95" s="40">
        <v>619.88333333333333</v>
      </c>
      <c r="G95" s="40">
        <v>612.76666666666665</v>
      </c>
      <c r="H95" s="40">
        <v>638.66666666666674</v>
      </c>
      <c r="I95" s="40">
        <v>645.7833333333333</v>
      </c>
      <c r="J95" s="40">
        <v>651.61666666666679</v>
      </c>
      <c r="K95" s="31">
        <v>639.95000000000005</v>
      </c>
      <c r="L95" s="31">
        <v>627</v>
      </c>
      <c r="M95" s="31">
        <v>5.8041700000000001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294.3</v>
      </c>
      <c r="D96" s="40">
        <v>294.56666666666666</v>
      </c>
      <c r="E96" s="40">
        <v>292.33333333333331</v>
      </c>
      <c r="F96" s="40">
        <v>290.36666666666667</v>
      </c>
      <c r="G96" s="40">
        <v>288.13333333333333</v>
      </c>
      <c r="H96" s="40">
        <v>296.5333333333333</v>
      </c>
      <c r="I96" s="40">
        <v>298.76666666666665</v>
      </c>
      <c r="J96" s="40">
        <v>300.73333333333329</v>
      </c>
      <c r="K96" s="31">
        <v>296.8</v>
      </c>
      <c r="L96" s="31">
        <v>292.60000000000002</v>
      </c>
      <c r="M96" s="31">
        <v>1.8463400000000001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1291.9000000000001</v>
      </c>
      <c r="D97" s="40">
        <v>1289.3333333333333</v>
      </c>
      <c r="E97" s="40">
        <v>1279.6666666666665</v>
      </c>
      <c r="F97" s="40">
        <v>1267.4333333333332</v>
      </c>
      <c r="G97" s="40">
        <v>1257.7666666666664</v>
      </c>
      <c r="H97" s="40">
        <v>1301.5666666666666</v>
      </c>
      <c r="I97" s="40">
        <v>1311.2333333333331</v>
      </c>
      <c r="J97" s="40">
        <v>1323.4666666666667</v>
      </c>
      <c r="K97" s="31">
        <v>1299</v>
      </c>
      <c r="L97" s="31">
        <v>1277.0999999999999</v>
      </c>
      <c r="M97" s="31">
        <v>22.541620000000002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2418.8000000000002</v>
      </c>
      <c r="D98" s="40">
        <v>2419.6</v>
      </c>
      <c r="E98" s="40">
        <v>2405.25</v>
      </c>
      <c r="F98" s="40">
        <v>2391.7000000000003</v>
      </c>
      <c r="G98" s="40">
        <v>2377.3500000000004</v>
      </c>
      <c r="H98" s="40">
        <v>2433.1499999999996</v>
      </c>
      <c r="I98" s="40">
        <v>2447.4999999999991</v>
      </c>
      <c r="J98" s="40">
        <v>2461.0499999999993</v>
      </c>
      <c r="K98" s="31">
        <v>2433.9499999999998</v>
      </c>
      <c r="L98" s="31">
        <v>2406.0500000000002</v>
      </c>
      <c r="M98" s="31">
        <v>1.10745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1453.85</v>
      </c>
      <c r="D99" s="40">
        <v>1454.0833333333333</v>
      </c>
      <c r="E99" s="40">
        <v>1447.1666666666665</v>
      </c>
      <c r="F99" s="40">
        <v>1440.4833333333333</v>
      </c>
      <c r="G99" s="40">
        <v>1433.5666666666666</v>
      </c>
      <c r="H99" s="40">
        <v>1460.7666666666664</v>
      </c>
      <c r="I99" s="40">
        <v>1467.6833333333329</v>
      </c>
      <c r="J99" s="40">
        <v>1474.3666666666663</v>
      </c>
      <c r="K99" s="31">
        <v>1461</v>
      </c>
      <c r="L99" s="31">
        <v>1447.4</v>
      </c>
      <c r="M99" s="31">
        <v>38.343510000000002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644.75</v>
      </c>
      <c r="D100" s="40">
        <v>643.5333333333333</v>
      </c>
      <c r="E100" s="40">
        <v>640.31666666666661</v>
      </c>
      <c r="F100" s="40">
        <v>635.88333333333333</v>
      </c>
      <c r="G100" s="40">
        <v>632.66666666666663</v>
      </c>
      <c r="H100" s="40">
        <v>647.96666666666658</v>
      </c>
      <c r="I100" s="40">
        <v>651.18333333333328</v>
      </c>
      <c r="J100" s="40">
        <v>655.61666666666656</v>
      </c>
      <c r="K100" s="31">
        <v>646.75</v>
      </c>
      <c r="L100" s="31">
        <v>639.1</v>
      </c>
      <c r="M100" s="31">
        <v>15.05964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1393.8</v>
      </c>
      <c r="D101" s="40">
        <v>1395.7</v>
      </c>
      <c r="E101" s="40">
        <v>1386.1000000000001</v>
      </c>
      <c r="F101" s="40">
        <v>1378.4</v>
      </c>
      <c r="G101" s="40">
        <v>1368.8000000000002</v>
      </c>
      <c r="H101" s="40">
        <v>1403.4</v>
      </c>
      <c r="I101" s="40">
        <v>1413</v>
      </c>
      <c r="J101" s="40">
        <v>1420.7</v>
      </c>
      <c r="K101" s="31">
        <v>1405.3</v>
      </c>
      <c r="L101" s="31">
        <v>1388</v>
      </c>
      <c r="M101" s="31">
        <v>4.0587900000000001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2433.25</v>
      </c>
      <c r="D102" s="40">
        <v>2428.6833333333334</v>
      </c>
      <c r="E102" s="40">
        <v>2414.5666666666666</v>
      </c>
      <c r="F102" s="40">
        <v>2395.8833333333332</v>
      </c>
      <c r="G102" s="40">
        <v>2381.7666666666664</v>
      </c>
      <c r="H102" s="40">
        <v>2447.3666666666668</v>
      </c>
      <c r="I102" s="40">
        <v>2461.4833333333336</v>
      </c>
      <c r="J102" s="40">
        <v>2480.166666666667</v>
      </c>
      <c r="K102" s="31">
        <v>2442.8000000000002</v>
      </c>
      <c r="L102" s="31">
        <v>2410</v>
      </c>
      <c r="M102" s="31">
        <v>2.7040700000000002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454.25</v>
      </c>
      <c r="D103" s="40">
        <v>454.13333333333338</v>
      </c>
      <c r="E103" s="40">
        <v>450.61666666666679</v>
      </c>
      <c r="F103" s="40">
        <v>446.98333333333341</v>
      </c>
      <c r="G103" s="40">
        <v>443.46666666666681</v>
      </c>
      <c r="H103" s="40">
        <v>457.76666666666677</v>
      </c>
      <c r="I103" s="40">
        <v>461.2833333333333</v>
      </c>
      <c r="J103" s="40">
        <v>464.91666666666674</v>
      </c>
      <c r="K103" s="31">
        <v>457.65</v>
      </c>
      <c r="L103" s="31">
        <v>450.5</v>
      </c>
      <c r="M103" s="31">
        <v>30.50356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1228.3499999999999</v>
      </c>
      <c r="D104" s="40">
        <v>1233.0166666666667</v>
      </c>
      <c r="E104" s="40">
        <v>1221.3333333333333</v>
      </c>
      <c r="F104" s="40">
        <v>1214.3166666666666</v>
      </c>
      <c r="G104" s="40">
        <v>1202.6333333333332</v>
      </c>
      <c r="H104" s="40">
        <v>1240.0333333333333</v>
      </c>
      <c r="I104" s="40">
        <v>1251.7166666666667</v>
      </c>
      <c r="J104" s="40">
        <v>1258.7333333333333</v>
      </c>
      <c r="K104" s="31">
        <v>1244.7</v>
      </c>
      <c r="L104" s="31">
        <v>1226</v>
      </c>
      <c r="M104" s="31">
        <v>1.85866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125.95</v>
      </c>
      <c r="D105" s="40">
        <v>125.91666666666667</v>
      </c>
      <c r="E105" s="40">
        <v>122.83333333333334</v>
      </c>
      <c r="F105" s="40">
        <v>119.71666666666667</v>
      </c>
      <c r="G105" s="40">
        <v>116.63333333333334</v>
      </c>
      <c r="H105" s="40">
        <v>129.03333333333336</v>
      </c>
      <c r="I105" s="40">
        <v>132.11666666666667</v>
      </c>
      <c r="J105" s="40">
        <v>135.23333333333335</v>
      </c>
      <c r="K105" s="31">
        <v>129</v>
      </c>
      <c r="L105" s="31">
        <v>122.8</v>
      </c>
      <c r="M105" s="31">
        <v>70.532769999999999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292.39999999999998</v>
      </c>
      <c r="D106" s="40">
        <v>293.04999999999995</v>
      </c>
      <c r="E106" s="40">
        <v>289.64999999999992</v>
      </c>
      <c r="F106" s="40">
        <v>286.89999999999998</v>
      </c>
      <c r="G106" s="40">
        <v>283.49999999999994</v>
      </c>
      <c r="H106" s="40">
        <v>295.7999999999999</v>
      </c>
      <c r="I106" s="40">
        <v>299.2</v>
      </c>
      <c r="J106" s="40">
        <v>301.94999999999987</v>
      </c>
      <c r="K106" s="31">
        <v>296.45</v>
      </c>
      <c r="L106" s="31">
        <v>290.3</v>
      </c>
      <c r="M106" s="31">
        <v>17.978100000000001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2306.85</v>
      </c>
      <c r="D107" s="40">
        <v>2309.25</v>
      </c>
      <c r="E107" s="40">
        <v>2296.65</v>
      </c>
      <c r="F107" s="40">
        <v>2286.4500000000003</v>
      </c>
      <c r="G107" s="40">
        <v>2273.8500000000004</v>
      </c>
      <c r="H107" s="40">
        <v>2319.4499999999998</v>
      </c>
      <c r="I107" s="40">
        <v>2332.0500000000002</v>
      </c>
      <c r="J107" s="40">
        <v>2342.2499999999995</v>
      </c>
      <c r="K107" s="31">
        <v>2321.85</v>
      </c>
      <c r="L107" s="31">
        <v>2299.0500000000002</v>
      </c>
      <c r="M107" s="31">
        <v>14.102359999999999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315.7</v>
      </c>
      <c r="D108" s="40">
        <v>317.01666666666665</v>
      </c>
      <c r="E108" s="40">
        <v>313.73333333333329</v>
      </c>
      <c r="F108" s="40">
        <v>311.76666666666665</v>
      </c>
      <c r="G108" s="40">
        <v>308.48333333333329</v>
      </c>
      <c r="H108" s="40">
        <v>318.98333333333329</v>
      </c>
      <c r="I108" s="40">
        <v>322.26666666666659</v>
      </c>
      <c r="J108" s="40">
        <v>324.23333333333329</v>
      </c>
      <c r="K108" s="31">
        <v>320.3</v>
      </c>
      <c r="L108" s="31">
        <v>315.05</v>
      </c>
      <c r="M108" s="31">
        <v>3.62907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2563.5500000000002</v>
      </c>
      <c r="D109" s="40">
        <v>2565.1833333333334</v>
      </c>
      <c r="E109" s="40">
        <v>2549.3666666666668</v>
      </c>
      <c r="F109" s="40">
        <v>2535.1833333333334</v>
      </c>
      <c r="G109" s="40">
        <v>2519.3666666666668</v>
      </c>
      <c r="H109" s="40">
        <v>2579.3666666666668</v>
      </c>
      <c r="I109" s="40">
        <v>2595.1833333333334</v>
      </c>
      <c r="J109" s="40">
        <v>2609.3666666666668</v>
      </c>
      <c r="K109" s="31">
        <v>2581</v>
      </c>
      <c r="L109" s="31">
        <v>2551</v>
      </c>
      <c r="M109" s="31">
        <v>14.746560000000001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735.7</v>
      </c>
      <c r="D110" s="40">
        <v>737.51666666666677</v>
      </c>
      <c r="E110" s="40">
        <v>730.08333333333348</v>
      </c>
      <c r="F110" s="40">
        <v>724.4666666666667</v>
      </c>
      <c r="G110" s="40">
        <v>717.03333333333342</v>
      </c>
      <c r="H110" s="40">
        <v>743.13333333333355</v>
      </c>
      <c r="I110" s="40">
        <v>750.56666666666672</v>
      </c>
      <c r="J110" s="40">
        <v>756.18333333333362</v>
      </c>
      <c r="K110" s="31">
        <v>744.95</v>
      </c>
      <c r="L110" s="31">
        <v>731.9</v>
      </c>
      <c r="M110" s="31">
        <v>71.430729999999997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1380.2</v>
      </c>
      <c r="D111" s="40">
        <v>1387.6333333333332</v>
      </c>
      <c r="E111" s="40">
        <v>1368.0166666666664</v>
      </c>
      <c r="F111" s="40">
        <v>1355.8333333333333</v>
      </c>
      <c r="G111" s="40">
        <v>1336.2166666666665</v>
      </c>
      <c r="H111" s="40">
        <v>1399.8166666666664</v>
      </c>
      <c r="I111" s="40">
        <v>1419.4333333333332</v>
      </c>
      <c r="J111" s="40">
        <v>1431.6166666666663</v>
      </c>
      <c r="K111" s="31">
        <v>1407.25</v>
      </c>
      <c r="L111" s="31">
        <v>1375.45</v>
      </c>
      <c r="M111" s="31">
        <v>5.9561000000000002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554.85</v>
      </c>
      <c r="D112" s="40">
        <v>557.88333333333333</v>
      </c>
      <c r="E112" s="40">
        <v>549.9666666666667</v>
      </c>
      <c r="F112" s="40">
        <v>545.08333333333337</v>
      </c>
      <c r="G112" s="40">
        <v>537.16666666666674</v>
      </c>
      <c r="H112" s="40">
        <v>562.76666666666665</v>
      </c>
      <c r="I112" s="40">
        <v>570.68333333333339</v>
      </c>
      <c r="J112" s="40">
        <v>575.56666666666661</v>
      </c>
      <c r="K112" s="31">
        <v>565.79999999999995</v>
      </c>
      <c r="L112" s="31">
        <v>553</v>
      </c>
      <c r="M112" s="31">
        <v>3.9818899999999999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782.15</v>
      </c>
      <c r="D113" s="40">
        <v>784.55000000000007</v>
      </c>
      <c r="E113" s="40">
        <v>773.10000000000014</v>
      </c>
      <c r="F113" s="40">
        <v>764.05000000000007</v>
      </c>
      <c r="G113" s="40">
        <v>752.60000000000014</v>
      </c>
      <c r="H113" s="40">
        <v>793.60000000000014</v>
      </c>
      <c r="I113" s="40">
        <v>805.05000000000018</v>
      </c>
      <c r="J113" s="40">
        <v>814.10000000000014</v>
      </c>
      <c r="K113" s="31">
        <v>796</v>
      </c>
      <c r="L113" s="31">
        <v>775.5</v>
      </c>
      <c r="M113" s="31">
        <v>1.33572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47.4</v>
      </c>
      <c r="D114" s="40">
        <v>47.566666666666663</v>
      </c>
      <c r="E114" s="40">
        <v>46.983333333333327</v>
      </c>
      <c r="F114" s="40">
        <v>46.566666666666663</v>
      </c>
      <c r="G114" s="40">
        <v>45.983333333333327</v>
      </c>
      <c r="H114" s="40">
        <v>47.983333333333327</v>
      </c>
      <c r="I114" s="40">
        <v>48.56666666666667</v>
      </c>
      <c r="J114" s="40">
        <v>48.983333333333327</v>
      </c>
      <c r="K114" s="31">
        <v>48.15</v>
      </c>
      <c r="L114" s="31">
        <v>47.15</v>
      </c>
      <c r="M114" s="31">
        <v>228.42563999999999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216.75</v>
      </c>
      <c r="D115" s="40">
        <v>217.78333333333333</v>
      </c>
      <c r="E115" s="40">
        <v>215.26666666666665</v>
      </c>
      <c r="F115" s="40">
        <v>213.78333333333333</v>
      </c>
      <c r="G115" s="40">
        <v>211.26666666666665</v>
      </c>
      <c r="H115" s="40">
        <v>219.26666666666665</v>
      </c>
      <c r="I115" s="40">
        <v>221.78333333333336</v>
      </c>
      <c r="J115" s="40">
        <v>223.26666666666665</v>
      </c>
      <c r="K115" s="31">
        <v>220.3</v>
      </c>
      <c r="L115" s="31">
        <v>216.3</v>
      </c>
      <c r="M115" s="31">
        <v>114.80954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6336.3</v>
      </c>
      <c r="D116" s="40">
        <v>6358.0999999999995</v>
      </c>
      <c r="E116" s="40">
        <v>6268.1999999999989</v>
      </c>
      <c r="F116" s="40">
        <v>6200.0999999999995</v>
      </c>
      <c r="G116" s="40">
        <v>6110.1999999999989</v>
      </c>
      <c r="H116" s="40">
        <v>6426.1999999999989</v>
      </c>
      <c r="I116" s="40">
        <v>6516.0999999999985</v>
      </c>
      <c r="J116" s="40">
        <v>6584.1999999999989</v>
      </c>
      <c r="K116" s="31">
        <v>6448</v>
      </c>
      <c r="L116" s="31">
        <v>6290</v>
      </c>
      <c r="M116" s="31">
        <v>1.8899600000000001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139.65</v>
      </c>
      <c r="D117" s="40">
        <v>140.46666666666667</v>
      </c>
      <c r="E117" s="40">
        <v>138.03333333333333</v>
      </c>
      <c r="F117" s="40">
        <v>136.41666666666666</v>
      </c>
      <c r="G117" s="40">
        <v>133.98333333333332</v>
      </c>
      <c r="H117" s="40">
        <v>142.08333333333334</v>
      </c>
      <c r="I117" s="40">
        <v>144.51666666666668</v>
      </c>
      <c r="J117" s="40">
        <v>146.13333333333335</v>
      </c>
      <c r="K117" s="31">
        <v>142.9</v>
      </c>
      <c r="L117" s="31">
        <v>138.85</v>
      </c>
      <c r="M117" s="31">
        <v>22.75339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181.95</v>
      </c>
      <c r="D118" s="40">
        <v>182.33333333333334</v>
      </c>
      <c r="E118" s="40">
        <v>180.36666666666667</v>
      </c>
      <c r="F118" s="40">
        <v>178.78333333333333</v>
      </c>
      <c r="G118" s="40">
        <v>176.81666666666666</v>
      </c>
      <c r="H118" s="40">
        <v>183.91666666666669</v>
      </c>
      <c r="I118" s="40">
        <v>185.88333333333333</v>
      </c>
      <c r="J118" s="40">
        <v>187.4666666666667</v>
      </c>
      <c r="K118" s="31">
        <v>184.3</v>
      </c>
      <c r="L118" s="31">
        <v>180.75</v>
      </c>
      <c r="M118" s="31">
        <v>24.618449999999999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111.5</v>
      </c>
      <c r="D119" s="40">
        <v>111.66666666666667</v>
      </c>
      <c r="E119" s="40">
        <v>110.83333333333334</v>
      </c>
      <c r="F119" s="40">
        <v>110.16666666666667</v>
      </c>
      <c r="G119" s="40">
        <v>109.33333333333334</v>
      </c>
      <c r="H119" s="40">
        <v>112.33333333333334</v>
      </c>
      <c r="I119" s="40">
        <v>113.16666666666669</v>
      </c>
      <c r="J119" s="40">
        <v>113.83333333333334</v>
      </c>
      <c r="K119" s="31">
        <v>112.5</v>
      </c>
      <c r="L119" s="31">
        <v>111</v>
      </c>
      <c r="M119" s="31">
        <v>42.219560000000001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849.35</v>
      </c>
      <c r="D120" s="40">
        <v>853.44999999999993</v>
      </c>
      <c r="E120" s="40">
        <v>842.89999999999986</v>
      </c>
      <c r="F120" s="40">
        <v>836.44999999999993</v>
      </c>
      <c r="G120" s="40">
        <v>825.89999999999986</v>
      </c>
      <c r="H120" s="40">
        <v>859.89999999999986</v>
      </c>
      <c r="I120" s="40">
        <v>870.44999999999982</v>
      </c>
      <c r="J120" s="40">
        <v>876.89999999999986</v>
      </c>
      <c r="K120" s="31">
        <v>864</v>
      </c>
      <c r="L120" s="31">
        <v>847</v>
      </c>
      <c r="M120" s="31">
        <v>36.701169999999998</v>
      </c>
      <c r="N120" s="1"/>
      <c r="O120" s="1"/>
    </row>
    <row r="121" spans="1:15" ht="12.75" customHeight="1">
      <c r="A121" s="56">
        <v>112</v>
      </c>
      <c r="B121" s="31" t="s">
        <v>842</v>
      </c>
      <c r="C121" s="31">
        <v>22.85</v>
      </c>
      <c r="D121" s="40">
        <v>22.900000000000002</v>
      </c>
      <c r="E121" s="40">
        <v>22.750000000000004</v>
      </c>
      <c r="F121" s="40">
        <v>22.650000000000002</v>
      </c>
      <c r="G121" s="40">
        <v>22.500000000000004</v>
      </c>
      <c r="H121" s="40">
        <v>23.000000000000004</v>
      </c>
      <c r="I121" s="40">
        <v>23.150000000000002</v>
      </c>
      <c r="J121" s="40">
        <v>23.250000000000004</v>
      </c>
      <c r="K121" s="31">
        <v>23.05</v>
      </c>
      <c r="L121" s="31">
        <v>22.8</v>
      </c>
      <c r="M121" s="31">
        <v>35.738930000000003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479</v>
      </c>
      <c r="D122" s="40">
        <v>479.59999999999997</v>
      </c>
      <c r="E122" s="40">
        <v>476.39999999999992</v>
      </c>
      <c r="F122" s="40">
        <v>473.79999999999995</v>
      </c>
      <c r="G122" s="40">
        <v>470.59999999999991</v>
      </c>
      <c r="H122" s="40">
        <v>482.19999999999993</v>
      </c>
      <c r="I122" s="40">
        <v>485.4</v>
      </c>
      <c r="J122" s="40">
        <v>487.99999999999994</v>
      </c>
      <c r="K122" s="31">
        <v>482.8</v>
      </c>
      <c r="L122" s="31">
        <v>477</v>
      </c>
      <c r="M122" s="31">
        <v>10.695539999999999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244.95</v>
      </c>
      <c r="D123" s="40">
        <v>245.65</v>
      </c>
      <c r="E123" s="40">
        <v>242.9</v>
      </c>
      <c r="F123" s="40">
        <v>240.85</v>
      </c>
      <c r="G123" s="40">
        <v>238.1</v>
      </c>
      <c r="H123" s="40">
        <v>247.70000000000002</v>
      </c>
      <c r="I123" s="40">
        <v>250.45000000000002</v>
      </c>
      <c r="J123" s="40">
        <v>252.50000000000003</v>
      </c>
      <c r="K123" s="31">
        <v>248.4</v>
      </c>
      <c r="L123" s="31">
        <v>243.6</v>
      </c>
      <c r="M123" s="31">
        <v>13.96097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870</v>
      </c>
      <c r="D124" s="40">
        <v>866.30000000000007</v>
      </c>
      <c r="E124" s="40">
        <v>857.70000000000016</v>
      </c>
      <c r="F124" s="40">
        <v>845.40000000000009</v>
      </c>
      <c r="G124" s="40">
        <v>836.80000000000018</v>
      </c>
      <c r="H124" s="40">
        <v>878.60000000000014</v>
      </c>
      <c r="I124" s="40">
        <v>887.2</v>
      </c>
      <c r="J124" s="40">
        <v>899.50000000000011</v>
      </c>
      <c r="K124" s="31">
        <v>874.9</v>
      </c>
      <c r="L124" s="31">
        <v>854</v>
      </c>
      <c r="M124" s="31">
        <v>60.670540000000003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5463.3</v>
      </c>
      <c r="D125" s="40">
        <v>5459.55</v>
      </c>
      <c r="E125" s="40">
        <v>5426.3</v>
      </c>
      <c r="F125" s="40">
        <v>5389.3</v>
      </c>
      <c r="G125" s="40">
        <v>5356.05</v>
      </c>
      <c r="H125" s="40">
        <v>5496.55</v>
      </c>
      <c r="I125" s="40">
        <v>5529.8</v>
      </c>
      <c r="J125" s="40">
        <v>5566.8</v>
      </c>
      <c r="K125" s="31">
        <v>5492.8</v>
      </c>
      <c r="L125" s="31">
        <v>5422.55</v>
      </c>
      <c r="M125" s="31">
        <v>1.2602800000000001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1885.55</v>
      </c>
      <c r="D126" s="40">
        <v>1885.25</v>
      </c>
      <c r="E126" s="40">
        <v>1876.7</v>
      </c>
      <c r="F126" s="40">
        <v>1867.8500000000001</v>
      </c>
      <c r="G126" s="40">
        <v>1859.3000000000002</v>
      </c>
      <c r="H126" s="40">
        <v>1894.1</v>
      </c>
      <c r="I126" s="40">
        <v>1902.65</v>
      </c>
      <c r="J126" s="40">
        <v>1911.4999999999998</v>
      </c>
      <c r="K126" s="31">
        <v>1893.8</v>
      </c>
      <c r="L126" s="31">
        <v>1876.4</v>
      </c>
      <c r="M126" s="31">
        <v>32.366349999999997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2008.15</v>
      </c>
      <c r="D127" s="40">
        <v>1998.7166666666665</v>
      </c>
      <c r="E127" s="40">
        <v>1979.5333333333328</v>
      </c>
      <c r="F127" s="40">
        <v>1950.9166666666663</v>
      </c>
      <c r="G127" s="40">
        <v>1931.7333333333327</v>
      </c>
      <c r="H127" s="40">
        <v>2027.333333333333</v>
      </c>
      <c r="I127" s="40">
        <v>2046.5166666666669</v>
      </c>
      <c r="J127" s="40">
        <v>2075.1333333333332</v>
      </c>
      <c r="K127" s="31">
        <v>2017.9</v>
      </c>
      <c r="L127" s="31">
        <v>1970.1</v>
      </c>
      <c r="M127" s="31">
        <v>4.8361799999999997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2119.8000000000002</v>
      </c>
      <c r="D128" s="40">
        <v>2103.2666666666669</v>
      </c>
      <c r="E128" s="40">
        <v>2076.5333333333338</v>
      </c>
      <c r="F128" s="40">
        <v>2033.2666666666669</v>
      </c>
      <c r="G128" s="40">
        <v>2006.5333333333338</v>
      </c>
      <c r="H128" s="40">
        <v>2146.5333333333338</v>
      </c>
      <c r="I128" s="40">
        <v>2173.2666666666664</v>
      </c>
      <c r="J128" s="40">
        <v>2216.5333333333338</v>
      </c>
      <c r="K128" s="31">
        <v>2130</v>
      </c>
      <c r="L128" s="31">
        <v>2060</v>
      </c>
      <c r="M128" s="31">
        <v>4.0960400000000003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306.05</v>
      </c>
      <c r="D129" s="40">
        <v>307.5</v>
      </c>
      <c r="E129" s="40">
        <v>302.25</v>
      </c>
      <c r="F129" s="40">
        <v>298.45</v>
      </c>
      <c r="G129" s="40">
        <v>293.2</v>
      </c>
      <c r="H129" s="40">
        <v>311.3</v>
      </c>
      <c r="I129" s="40">
        <v>316.55</v>
      </c>
      <c r="J129" s="40">
        <v>320.35000000000002</v>
      </c>
      <c r="K129" s="31">
        <v>312.75</v>
      </c>
      <c r="L129" s="31">
        <v>303.7</v>
      </c>
      <c r="M129" s="31">
        <v>7.3692200000000003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655.9</v>
      </c>
      <c r="D130" s="40">
        <v>652.68333333333328</v>
      </c>
      <c r="E130" s="40">
        <v>648.16666666666652</v>
      </c>
      <c r="F130" s="40">
        <v>640.43333333333328</v>
      </c>
      <c r="G130" s="40">
        <v>635.91666666666652</v>
      </c>
      <c r="H130" s="40">
        <v>660.41666666666652</v>
      </c>
      <c r="I130" s="40">
        <v>664.93333333333317</v>
      </c>
      <c r="J130" s="40">
        <v>672.66666666666652</v>
      </c>
      <c r="K130" s="31">
        <v>657.2</v>
      </c>
      <c r="L130" s="31">
        <v>644.95000000000005</v>
      </c>
      <c r="M130" s="31">
        <v>30.148669999999999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376.15</v>
      </c>
      <c r="D131" s="40">
        <v>377.63333333333338</v>
      </c>
      <c r="E131" s="40">
        <v>371.51666666666677</v>
      </c>
      <c r="F131" s="40">
        <v>366.88333333333338</v>
      </c>
      <c r="G131" s="40">
        <v>360.76666666666677</v>
      </c>
      <c r="H131" s="40">
        <v>382.26666666666677</v>
      </c>
      <c r="I131" s="40">
        <v>388.38333333333344</v>
      </c>
      <c r="J131" s="40">
        <v>393.01666666666677</v>
      </c>
      <c r="K131" s="31">
        <v>383.75</v>
      </c>
      <c r="L131" s="31">
        <v>373</v>
      </c>
      <c r="M131" s="31">
        <v>33.477460000000001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3549</v>
      </c>
      <c r="D132" s="40">
        <v>3535</v>
      </c>
      <c r="E132" s="40">
        <v>3492.55</v>
      </c>
      <c r="F132" s="40">
        <v>3436.1000000000004</v>
      </c>
      <c r="G132" s="40">
        <v>3393.6500000000005</v>
      </c>
      <c r="H132" s="40">
        <v>3591.45</v>
      </c>
      <c r="I132" s="40">
        <v>3633.8999999999996</v>
      </c>
      <c r="J132" s="40">
        <v>3690.3499999999995</v>
      </c>
      <c r="K132" s="31">
        <v>3577.45</v>
      </c>
      <c r="L132" s="31">
        <v>3478.55</v>
      </c>
      <c r="M132" s="31">
        <v>3.86998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1764.2</v>
      </c>
      <c r="D133" s="40">
        <v>1766.0999999999997</v>
      </c>
      <c r="E133" s="40">
        <v>1752.1999999999994</v>
      </c>
      <c r="F133" s="40">
        <v>1740.1999999999996</v>
      </c>
      <c r="G133" s="40">
        <v>1726.2999999999993</v>
      </c>
      <c r="H133" s="40">
        <v>1778.0999999999995</v>
      </c>
      <c r="I133" s="40">
        <v>1791.9999999999995</v>
      </c>
      <c r="J133" s="40">
        <v>1803.9999999999995</v>
      </c>
      <c r="K133" s="31">
        <v>1780</v>
      </c>
      <c r="L133" s="31">
        <v>1754.1</v>
      </c>
      <c r="M133" s="31">
        <v>14.11908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77.95</v>
      </c>
      <c r="D134" s="40">
        <v>78.166666666666671</v>
      </c>
      <c r="E134" s="40">
        <v>77.38333333333334</v>
      </c>
      <c r="F134" s="40">
        <v>76.816666666666663</v>
      </c>
      <c r="G134" s="40">
        <v>76.033333333333331</v>
      </c>
      <c r="H134" s="40">
        <v>78.733333333333348</v>
      </c>
      <c r="I134" s="40">
        <v>79.51666666666668</v>
      </c>
      <c r="J134" s="40">
        <v>80.083333333333357</v>
      </c>
      <c r="K134" s="31">
        <v>78.95</v>
      </c>
      <c r="L134" s="31">
        <v>77.599999999999994</v>
      </c>
      <c r="M134" s="31">
        <v>44.92942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5555.25</v>
      </c>
      <c r="D135" s="40">
        <v>5524.5166666666664</v>
      </c>
      <c r="E135" s="40">
        <v>5466.0333333333328</v>
      </c>
      <c r="F135" s="40">
        <v>5376.8166666666666</v>
      </c>
      <c r="G135" s="40">
        <v>5318.333333333333</v>
      </c>
      <c r="H135" s="40">
        <v>5613.7333333333327</v>
      </c>
      <c r="I135" s="40">
        <v>5672.2166666666662</v>
      </c>
      <c r="J135" s="40">
        <v>5761.4333333333325</v>
      </c>
      <c r="K135" s="31">
        <v>5583</v>
      </c>
      <c r="L135" s="31">
        <v>5435.3</v>
      </c>
      <c r="M135" s="31">
        <v>2.00129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365.65</v>
      </c>
      <c r="D136" s="40">
        <v>367.45</v>
      </c>
      <c r="E136" s="40">
        <v>362.5</v>
      </c>
      <c r="F136" s="40">
        <v>359.35</v>
      </c>
      <c r="G136" s="40">
        <v>354.40000000000003</v>
      </c>
      <c r="H136" s="40">
        <v>370.59999999999997</v>
      </c>
      <c r="I136" s="40">
        <v>375.5499999999999</v>
      </c>
      <c r="J136" s="40">
        <v>378.69999999999993</v>
      </c>
      <c r="K136" s="31">
        <v>372.4</v>
      </c>
      <c r="L136" s="31">
        <v>364.3</v>
      </c>
      <c r="M136" s="31">
        <v>13.00953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7263.1</v>
      </c>
      <c r="D137" s="40">
        <v>7253.9333333333334</v>
      </c>
      <c r="E137" s="40">
        <v>7214.166666666667</v>
      </c>
      <c r="F137" s="40">
        <v>7165.2333333333336</v>
      </c>
      <c r="G137" s="40">
        <v>7125.4666666666672</v>
      </c>
      <c r="H137" s="40">
        <v>7302.8666666666668</v>
      </c>
      <c r="I137" s="40">
        <v>7342.6333333333332</v>
      </c>
      <c r="J137" s="40">
        <v>7391.5666666666666</v>
      </c>
      <c r="K137" s="31">
        <v>7293.7</v>
      </c>
      <c r="L137" s="31">
        <v>7205</v>
      </c>
      <c r="M137" s="31">
        <v>1.5594300000000001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1894.85</v>
      </c>
      <c r="D138" s="40">
        <v>1897.95</v>
      </c>
      <c r="E138" s="40">
        <v>1886.95</v>
      </c>
      <c r="F138" s="40">
        <v>1879.05</v>
      </c>
      <c r="G138" s="40">
        <v>1868.05</v>
      </c>
      <c r="H138" s="40">
        <v>1905.8500000000001</v>
      </c>
      <c r="I138" s="40">
        <v>1916.8500000000001</v>
      </c>
      <c r="J138" s="40">
        <v>1924.7500000000002</v>
      </c>
      <c r="K138" s="31">
        <v>1908.95</v>
      </c>
      <c r="L138" s="31">
        <v>1890.05</v>
      </c>
      <c r="M138" s="31">
        <v>12.87946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548.25</v>
      </c>
      <c r="D139" s="40">
        <v>543.86666666666667</v>
      </c>
      <c r="E139" s="40">
        <v>532.73333333333335</v>
      </c>
      <c r="F139" s="40">
        <v>517.2166666666667</v>
      </c>
      <c r="G139" s="40">
        <v>506.08333333333337</v>
      </c>
      <c r="H139" s="40">
        <v>559.38333333333333</v>
      </c>
      <c r="I139" s="40">
        <v>570.51666666666677</v>
      </c>
      <c r="J139" s="40">
        <v>586.0333333333333</v>
      </c>
      <c r="K139" s="31">
        <v>555</v>
      </c>
      <c r="L139" s="31">
        <v>528.35</v>
      </c>
      <c r="M139" s="31">
        <v>49.202210000000001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929.6</v>
      </c>
      <c r="D140" s="40">
        <v>927.5</v>
      </c>
      <c r="E140" s="40">
        <v>920.1</v>
      </c>
      <c r="F140" s="40">
        <v>910.6</v>
      </c>
      <c r="G140" s="40">
        <v>903.2</v>
      </c>
      <c r="H140" s="40">
        <v>937</v>
      </c>
      <c r="I140" s="40">
        <v>944.40000000000009</v>
      </c>
      <c r="J140" s="40">
        <v>953.9</v>
      </c>
      <c r="K140" s="31">
        <v>934.9</v>
      </c>
      <c r="L140" s="31">
        <v>918</v>
      </c>
      <c r="M140" s="31">
        <v>12.060980000000001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72559.05</v>
      </c>
      <c r="D141" s="40">
        <v>72218.966666666674</v>
      </c>
      <c r="E141" s="40">
        <v>71740.083333333343</v>
      </c>
      <c r="F141" s="40">
        <v>70921.116666666669</v>
      </c>
      <c r="G141" s="40">
        <v>70442.233333333337</v>
      </c>
      <c r="H141" s="40">
        <v>73037.933333333349</v>
      </c>
      <c r="I141" s="40">
        <v>73516.81666666668</v>
      </c>
      <c r="J141" s="40">
        <v>74335.783333333355</v>
      </c>
      <c r="K141" s="31">
        <v>72697.850000000006</v>
      </c>
      <c r="L141" s="31">
        <v>71400</v>
      </c>
      <c r="M141" s="31">
        <v>9.4490000000000005E-2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857.35</v>
      </c>
      <c r="D142" s="40">
        <v>858.26666666666677</v>
      </c>
      <c r="E142" s="40">
        <v>851.73333333333358</v>
      </c>
      <c r="F142" s="40">
        <v>846.11666666666679</v>
      </c>
      <c r="G142" s="40">
        <v>839.5833333333336</v>
      </c>
      <c r="H142" s="40">
        <v>863.88333333333355</v>
      </c>
      <c r="I142" s="40">
        <v>870.41666666666663</v>
      </c>
      <c r="J142" s="40">
        <v>876.03333333333353</v>
      </c>
      <c r="K142" s="31">
        <v>864.8</v>
      </c>
      <c r="L142" s="31">
        <v>852.65</v>
      </c>
      <c r="M142" s="31">
        <v>3.4377300000000002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147.05000000000001</v>
      </c>
      <c r="D143" s="40">
        <v>147.75</v>
      </c>
      <c r="E143" s="40">
        <v>145.55000000000001</v>
      </c>
      <c r="F143" s="40">
        <v>144.05000000000001</v>
      </c>
      <c r="G143" s="40">
        <v>141.85000000000002</v>
      </c>
      <c r="H143" s="40">
        <v>149.25</v>
      </c>
      <c r="I143" s="40">
        <v>151.44999999999999</v>
      </c>
      <c r="J143" s="40">
        <v>152.94999999999999</v>
      </c>
      <c r="K143" s="31">
        <v>149.94999999999999</v>
      </c>
      <c r="L143" s="31">
        <v>146.25</v>
      </c>
      <c r="M143" s="31">
        <v>30.569949999999999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832.7</v>
      </c>
      <c r="D144" s="40">
        <v>835.66666666666663</v>
      </c>
      <c r="E144" s="40">
        <v>827.88333333333321</v>
      </c>
      <c r="F144" s="40">
        <v>823.06666666666661</v>
      </c>
      <c r="G144" s="40">
        <v>815.28333333333319</v>
      </c>
      <c r="H144" s="40">
        <v>840.48333333333323</v>
      </c>
      <c r="I144" s="40">
        <v>848.26666666666677</v>
      </c>
      <c r="J144" s="40">
        <v>853.08333333333326</v>
      </c>
      <c r="K144" s="31">
        <v>843.45</v>
      </c>
      <c r="L144" s="31">
        <v>830.85</v>
      </c>
      <c r="M144" s="31">
        <v>15.75343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164.35</v>
      </c>
      <c r="D145" s="40">
        <v>165.6</v>
      </c>
      <c r="E145" s="40">
        <v>162.85</v>
      </c>
      <c r="F145" s="40">
        <v>161.35</v>
      </c>
      <c r="G145" s="40">
        <v>158.6</v>
      </c>
      <c r="H145" s="40">
        <v>167.1</v>
      </c>
      <c r="I145" s="40">
        <v>169.85</v>
      </c>
      <c r="J145" s="40">
        <v>171.35</v>
      </c>
      <c r="K145" s="31">
        <v>168.35</v>
      </c>
      <c r="L145" s="31">
        <v>164.1</v>
      </c>
      <c r="M145" s="31">
        <v>17.406649999999999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502</v>
      </c>
      <c r="D146" s="40">
        <v>503.31666666666666</v>
      </c>
      <c r="E146" s="40">
        <v>499.13333333333333</v>
      </c>
      <c r="F146" s="40">
        <v>496.26666666666665</v>
      </c>
      <c r="G146" s="40">
        <v>492.08333333333331</v>
      </c>
      <c r="H146" s="40">
        <v>506.18333333333334</v>
      </c>
      <c r="I146" s="40">
        <v>510.36666666666662</v>
      </c>
      <c r="J146" s="40">
        <v>513.23333333333335</v>
      </c>
      <c r="K146" s="31">
        <v>507.5</v>
      </c>
      <c r="L146" s="31">
        <v>500.45</v>
      </c>
      <c r="M146" s="31">
        <v>5.0586200000000003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7350.05</v>
      </c>
      <c r="D147" s="40">
        <v>7318.5</v>
      </c>
      <c r="E147" s="40">
        <v>7272</v>
      </c>
      <c r="F147" s="40">
        <v>7193.95</v>
      </c>
      <c r="G147" s="40">
        <v>7147.45</v>
      </c>
      <c r="H147" s="40">
        <v>7396.55</v>
      </c>
      <c r="I147" s="40">
        <v>7443.05</v>
      </c>
      <c r="J147" s="40">
        <v>7521.1</v>
      </c>
      <c r="K147" s="31">
        <v>7365</v>
      </c>
      <c r="L147" s="31">
        <v>7240.45</v>
      </c>
      <c r="M147" s="31">
        <v>2.8777599999999999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960.9</v>
      </c>
      <c r="D148" s="40">
        <v>969.06666666666661</v>
      </c>
      <c r="E148" s="40">
        <v>949.83333333333326</v>
      </c>
      <c r="F148" s="40">
        <v>938.76666666666665</v>
      </c>
      <c r="G148" s="40">
        <v>919.5333333333333</v>
      </c>
      <c r="H148" s="40">
        <v>980.13333333333321</v>
      </c>
      <c r="I148" s="40">
        <v>999.36666666666656</v>
      </c>
      <c r="J148" s="40">
        <v>1010.4333333333332</v>
      </c>
      <c r="K148" s="31">
        <v>988.3</v>
      </c>
      <c r="L148" s="31">
        <v>958</v>
      </c>
      <c r="M148" s="31">
        <v>4.2669300000000003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4649.8500000000004</v>
      </c>
      <c r="D149" s="40">
        <v>4652.7166666666662</v>
      </c>
      <c r="E149" s="40">
        <v>4617.2333333333327</v>
      </c>
      <c r="F149" s="40">
        <v>4584.6166666666668</v>
      </c>
      <c r="G149" s="40">
        <v>4549.1333333333332</v>
      </c>
      <c r="H149" s="40">
        <v>4685.3333333333321</v>
      </c>
      <c r="I149" s="40">
        <v>4720.8166666666657</v>
      </c>
      <c r="J149" s="40">
        <v>4753.4333333333316</v>
      </c>
      <c r="K149" s="31">
        <v>4688.2</v>
      </c>
      <c r="L149" s="31">
        <v>4620.1000000000004</v>
      </c>
      <c r="M149" s="31">
        <v>3.1225399999999999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3310.05</v>
      </c>
      <c r="D150" s="40">
        <v>3316.1833333333329</v>
      </c>
      <c r="E150" s="40">
        <v>3287.4166666666661</v>
      </c>
      <c r="F150" s="40">
        <v>3264.7833333333333</v>
      </c>
      <c r="G150" s="40">
        <v>3236.0166666666664</v>
      </c>
      <c r="H150" s="40">
        <v>3338.8166666666657</v>
      </c>
      <c r="I150" s="40">
        <v>3367.583333333333</v>
      </c>
      <c r="J150" s="40">
        <v>3390.2166666666653</v>
      </c>
      <c r="K150" s="31">
        <v>3344.95</v>
      </c>
      <c r="L150" s="31">
        <v>3293.55</v>
      </c>
      <c r="M150" s="31">
        <v>5.3462399999999999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1493.3</v>
      </c>
      <c r="D151" s="40">
        <v>1497.7833333333335</v>
      </c>
      <c r="E151" s="40">
        <v>1483.616666666667</v>
      </c>
      <c r="F151" s="40">
        <v>1473.9333333333334</v>
      </c>
      <c r="G151" s="40">
        <v>1459.7666666666669</v>
      </c>
      <c r="H151" s="40">
        <v>1507.4666666666672</v>
      </c>
      <c r="I151" s="40">
        <v>1521.6333333333337</v>
      </c>
      <c r="J151" s="40">
        <v>1531.3166666666673</v>
      </c>
      <c r="K151" s="31">
        <v>1511.95</v>
      </c>
      <c r="L151" s="31">
        <v>1488.1</v>
      </c>
      <c r="M151" s="31">
        <v>3.1429299999999998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900.15</v>
      </c>
      <c r="D152" s="40">
        <v>903.04999999999984</v>
      </c>
      <c r="E152" s="40">
        <v>892.29999999999973</v>
      </c>
      <c r="F152" s="40">
        <v>884.44999999999993</v>
      </c>
      <c r="G152" s="40">
        <v>873.69999999999982</v>
      </c>
      <c r="H152" s="40">
        <v>910.89999999999964</v>
      </c>
      <c r="I152" s="40">
        <v>921.64999999999986</v>
      </c>
      <c r="J152" s="40">
        <v>929.49999999999955</v>
      </c>
      <c r="K152" s="31">
        <v>913.8</v>
      </c>
      <c r="L152" s="31">
        <v>895.2</v>
      </c>
      <c r="M152" s="31">
        <v>5.3064999999999998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131.4</v>
      </c>
      <c r="D153" s="40">
        <v>131.85</v>
      </c>
      <c r="E153" s="40">
        <v>130.25</v>
      </c>
      <c r="F153" s="40">
        <v>129.1</v>
      </c>
      <c r="G153" s="40">
        <v>127.5</v>
      </c>
      <c r="H153" s="40">
        <v>133</v>
      </c>
      <c r="I153" s="40">
        <v>134.59999999999997</v>
      </c>
      <c r="J153" s="40">
        <v>135.75</v>
      </c>
      <c r="K153" s="31">
        <v>133.44999999999999</v>
      </c>
      <c r="L153" s="31">
        <v>130.69999999999999</v>
      </c>
      <c r="M153" s="31">
        <v>47.087949999999999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123.15</v>
      </c>
      <c r="D154" s="40">
        <v>123.36666666666667</v>
      </c>
      <c r="E154" s="40">
        <v>121.98333333333335</v>
      </c>
      <c r="F154" s="40">
        <v>120.81666666666668</v>
      </c>
      <c r="G154" s="40">
        <v>119.43333333333335</v>
      </c>
      <c r="H154" s="40">
        <v>124.53333333333335</v>
      </c>
      <c r="I154" s="40">
        <v>125.91666666666667</v>
      </c>
      <c r="J154" s="40">
        <v>127.08333333333334</v>
      </c>
      <c r="K154" s="31">
        <v>124.75</v>
      </c>
      <c r="L154" s="31">
        <v>122.2</v>
      </c>
      <c r="M154" s="31">
        <v>89.607699999999994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98.65</v>
      </c>
      <c r="D155" s="40">
        <v>98.95</v>
      </c>
      <c r="E155" s="40">
        <v>97.5</v>
      </c>
      <c r="F155" s="40">
        <v>96.35</v>
      </c>
      <c r="G155" s="40">
        <v>94.899999999999991</v>
      </c>
      <c r="H155" s="40">
        <v>100.10000000000001</v>
      </c>
      <c r="I155" s="40">
        <v>101.55000000000003</v>
      </c>
      <c r="J155" s="40">
        <v>102.70000000000002</v>
      </c>
      <c r="K155" s="31">
        <v>100.4</v>
      </c>
      <c r="L155" s="31">
        <v>97.8</v>
      </c>
      <c r="M155" s="31">
        <v>142.0771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4209.8500000000004</v>
      </c>
      <c r="D156" s="40">
        <v>4235.9333333333334</v>
      </c>
      <c r="E156" s="40">
        <v>4171.916666666667</v>
      </c>
      <c r="F156" s="40">
        <v>4133.9833333333336</v>
      </c>
      <c r="G156" s="40">
        <v>4069.9666666666672</v>
      </c>
      <c r="H156" s="40">
        <v>4273.8666666666668</v>
      </c>
      <c r="I156" s="40">
        <v>4337.8833333333332</v>
      </c>
      <c r="J156" s="40">
        <v>4375.8166666666666</v>
      </c>
      <c r="K156" s="31">
        <v>4299.95</v>
      </c>
      <c r="L156" s="31">
        <v>4198</v>
      </c>
      <c r="M156" s="31">
        <v>1.73749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19399.650000000001</v>
      </c>
      <c r="D157" s="40">
        <v>19367.399999999998</v>
      </c>
      <c r="E157" s="40">
        <v>19283.799999999996</v>
      </c>
      <c r="F157" s="40">
        <v>19167.949999999997</v>
      </c>
      <c r="G157" s="40">
        <v>19084.349999999995</v>
      </c>
      <c r="H157" s="40">
        <v>19483.249999999996</v>
      </c>
      <c r="I157" s="40">
        <v>19566.849999999995</v>
      </c>
      <c r="J157" s="40">
        <v>19682.699999999997</v>
      </c>
      <c r="K157" s="31">
        <v>19451</v>
      </c>
      <c r="L157" s="31">
        <v>19251.55</v>
      </c>
      <c r="M157" s="31">
        <v>0.29269000000000001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345.05</v>
      </c>
      <c r="D158" s="40">
        <v>344.16666666666669</v>
      </c>
      <c r="E158" s="40">
        <v>340.98333333333335</v>
      </c>
      <c r="F158" s="40">
        <v>336.91666666666669</v>
      </c>
      <c r="G158" s="40">
        <v>333.73333333333335</v>
      </c>
      <c r="H158" s="40">
        <v>348.23333333333335</v>
      </c>
      <c r="I158" s="40">
        <v>351.41666666666663</v>
      </c>
      <c r="J158" s="40">
        <v>355.48333333333335</v>
      </c>
      <c r="K158" s="31">
        <v>347.35</v>
      </c>
      <c r="L158" s="31">
        <v>340.1</v>
      </c>
      <c r="M158" s="31">
        <v>5.1111899999999997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866.25</v>
      </c>
      <c r="D159" s="40">
        <v>866.83333333333337</v>
      </c>
      <c r="E159" s="40">
        <v>858.16666666666674</v>
      </c>
      <c r="F159" s="40">
        <v>850.08333333333337</v>
      </c>
      <c r="G159" s="40">
        <v>841.41666666666674</v>
      </c>
      <c r="H159" s="40">
        <v>874.91666666666674</v>
      </c>
      <c r="I159" s="40">
        <v>883.58333333333348</v>
      </c>
      <c r="J159" s="40">
        <v>891.66666666666674</v>
      </c>
      <c r="K159" s="31">
        <v>875.5</v>
      </c>
      <c r="L159" s="31">
        <v>858.75</v>
      </c>
      <c r="M159" s="31">
        <v>4.0220099999999999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138.9</v>
      </c>
      <c r="D160" s="40">
        <v>139.06666666666666</v>
      </c>
      <c r="E160" s="40">
        <v>137.28333333333333</v>
      </c>
      <c r="F160" s="40">
        <v>135.66666666666666</v>
      </c>
      <c r="G160" s="40">
        <v>133.88333333333333</v>
      </c>
      <c r="H160" s="40">
        <v>140.68333333333334</v>
      </c>
      <c r="I160" s="40">
        <v>142.46666666666664</v>
      </c>
      <c r="J160" s="40">
        <v>144.08333333333334</v>
      </c>
      <c r="K160" s="31">
        <v>140.85</v>
      </c>
      <c r="L160" s="31">
        <v>137.44999999999999</v>
      </c>
      <c r="M160" s="31">
        <v>65.712860000000006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185</v>
      </c>
      <c r="D161" s="40">
        <v>186.5333333333333</v>
      </c>
      <c r="E161" s="40">
        <v>181.6666666666666</v>
      </c>
      <c r="F161" s="40">
        <v>178.33333333333329</v>
      </c>
      <c r="G161" s="40">
        <v>173.46666666666658</v>
      </c>
      <c r="H161" s="40">
        <v>189.86666666666662</v>
      </c>
      <c r="I161" s="40">
        <v>194.73333333333329</v>
      </c>
      <c r="J161" s="40">
        <v>198.06666666666663</v>
      </c>
      <c r="K161" s="31">
        <v>191.4</v>
      </c>
      <c r="L161" s="31">
        <v>183.2</v>
      </c>
      <c r="M161" s="31">
        <v>13.0047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3000.8</v>
      </c>
      <c r="D162" s="40">
        <v>2999.5333333333333</v>
      </c>
      <c r="E162" s="40">
        <v>2978.7666666666664</v>
      </c>
      <c r="F162" s="40">
        <v>2956.7333333333331</v>
      </c>
      <c r="G162" s="40">
        <v>2935.9666666666662</v>
      </c>
      <c r="H162" s="40">
        <v>3021.5666666666666</v>
      </c>
      <c r="I162" s="40">
        <v>3042.3333333333339</v>
      </c>
      <c r="J162" s="40">
        <v>3064.3666666666668</v>
      </c>
      <c r="K162" s="31">
        <v>3020.3</v>
      </c>
      <c r="L162" s="31">
        <v>2977.5</v>
      </c>
      <c r="M162" s="31">
        <v>1.23288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39935.449999999997</v>
      </c>
      <c r="D163" s="40">
        <v>39905.15</v>
      </c>
      <c r="E163" s="40">
        <v>39760.300000000003</v>
      </c>
      <c r="F163" s="40">
        <v>39585.15</v>
      </c>
      <c r="G163" s="40">
        <v>39440.300000000003</v>
      </c>
      <c r="H163" s="40">
        <v>40080.300000000003</v>
      </c>
      <c r="I163" s="40">
        <v>40225.149999999994</v>
      </c>
      <c r="J163" s="40">
        <v>40400.300000000003</v>
      </c>
      <c r="K163" s="31">
        <v>40050</v>
      </c>
      <c r="L163" s="31">
        <v>39730</v>
      </c>
      <c r="M163" s="31">
        <v>0.14951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217.05</v>
      </c>
      <c r="D164" s="40">
        <v>217.51666666666665</v>
      </c>
      <c r="E164" s="40">
        <v>215.58333333333331</v>
      </c>
      <c r="F164" s="40">
        <v>214.11666666666667</v>
      </c>
      <c r="G164" s="40">
        <v>212.18333333333334</v>
      </c>
      <c r="H164" s="40">
        <v>218.98333333333329</v>
      </c>
      <c r="I164" s="40">
        <v>220.91666666666663</v>
      </c>
      <c r="J164" s="40">
        <v>222.38333333333327</v>
      </c>
      <c r="K164" s="31">
        <v>219.45</v>
      </c>
      <c r="L164" s="31">
        <v>216.05</v>
      </c>
      <c r="M164" s="31">
        <v>6.18804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5046.8500000000004</v>
      </c>
      <c r="D165" s="40">
        <v>5050.6166666666668</v>
      </c>
      <c r="E165" s="40">
        <v>5011.2333333333336</v>
      </c>
      <c r="F165" s="40">
        <v>4975.6166666666668</v>
      </c>
      <c r="G165" s="40">
        <v>4936.2333333333336</v>
      </c>
      <c r="H165" s="40">
        <v>5086.2333333333336</v>
      </c>
      <c r="I165" s="40">
        <v>5125.6166666666668</v>
      </c>
      <c r="J165" s="40">
        <v>5161.2333333333336</v>
      </c>
      <c r="K165" s="31">
        <v>5090</v>
      </c>
      <c r="L165" s="31">
        <v>5015</v>
      </c>
      <c r="M165" s="31">
        <v>0.21676999999999999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2450.25</v>
      </c>
      <c r="D166" s="40">
        <v>2462.4166666666665</v>
      </c>
      <c r="E166" s="40">
        <v>2435.833333333333</v>
      </c>
      <c r="F166" s="40">
        <v>2421.4166666666665</v>
      </c>
      <c r="G166" s="40">
        <v>2394.833333333333</v>
      </c>
      <c r="H166" s="40">
        <v>2476.833333333333</v>
      </c>
      <c r="I166" s="40">
        <v>2503.4166666666661</v>
      </c>
      <c r="J166" s="40">
        <v>2517.833333333333</v>
      </c>
      <c r="K166" s="31">
        <v>2489</v>
      </c>
      <c r="L166" s="31">
        <v>2448</v>
      </c>
      <c r="M166" s="31">
        <v>2.66073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2615.6999999999998</v>
      </c>
      <c r="D167" s="40">
        <v>2620.0666666666666</v>
      </c>
      <c r="E167" s="40">
        <v>2585.6333333333332</v>
      </c>
      <c r="F167" s="40">
        <v>2555.5666666666666</v>
      </c>
      <c r="G167" s="40">
        <v>2521.1333333333332</v>
      </c>
      <c r="H167" s="40">
        <v>2650.1333333333332</v>
      </c>
      <c r="I167" s="40">
        <v>2684.5666666666666</v>
      </c>
      <c r="J167" s="40">
        <v>2714.6333333333332</v>
      </c>
      <c r="K167" s="31">
        <v>2654.5</v>
      </c>
      <c r="L167" s="31">
        <v>2590</v>
      </c>
      <c r="M167" s="31">
        <v>4.87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2402.4499999999998</v>
      </c>
      <c r="D168" s="40">
        <v>2400.1166666666668</v>
      </c>
      <c r="E168" s="40">
        <v>2376.9333333333334</v>
      </c>
      <c r="F168" s="40">
        <v>2351.4166666666665</v>
      </c>
      <c r="G168" s="40">
        <v>2328.2333333333331</v>
      </c>
      <c r="H168" s="40">
        <v>2425.6333333333337</v>
      </c>
      <c r="I168" s="40">
        <v>2448.8166666666671</v>
      </c>
      <c r="J168" s="40">
        <v>2474.3333333333339</v>
      </c>
      <c r="K168" s="31">
        <v>2423.3000000000002</v>
      </c>
      <c r="L168" s="31">
        <v>2374.6</v>
      </c>
      <c r="M168" s="31">
        <v>1.8418699999999999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119.35</v>
      </c>
      <c r="D169" s="40">
        <v>119.71666666666665</v>
      </c>
      <c r="E169" s="40">
        <v>118.58333333333331</v>
      </c>
      <c r="F169" s="40">
        <v>117.81666666666666</v>
      </c>
      <c r="G169" s="40">
        <v>116.68333333333332</v>
      </c>
      <c r="H169" s="40">
        <v>120.48333333333331</v>
      </c>
      <c r="I169" s="40">
        <v>121.61666666666666</v>
      </c>
      <c r="J169" s="40">
        <v>122.3833333333333</v>
      </c>
      <c r="K169" s="31">
        <v>120.85</v>
      </c>
      <c r="L169" s="31">
        <v>118.95</v>
      </c>
      <c r="M169" s="31">
        <v>10.40873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204.6</v>
      </c>
      <c r="D170" s="40">
        <v>204.4</v>
      </c>
      <c r="E170" s="40">
        <v>202.9</v>
      </c>
      <c r="F170" s="40">
        <v>201.2</v>
      </c>
      <c r="G170" s="40">
        <v>199.7</v>
      </c>
      <c r="H170" s="40">
        <v>206.10000000000002</v>
      </c>
      <c r="I170" s="40">
        <v>207.60000000000002</v>
      </c>
      <c r="J170" s="40">
        <v>209.30000000000004</v>
      </c>
      <c r="K170" s="31">
        <v>205.9</v>
      </c>
      <c r="L170" s="31">
        <v>202.7</v>
      </c>
      <c r="M170" s="31">
        <v>128.79707999999999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474.2</v>
      </c>
      <c r="D171" s="40">
        <v>476.05</v>
      </c>
      <c r="E171" s="40">
        <v>467.65000000000003</v>
      </c>
      <c r="F171" s="40">
        <v>461.1</v>
      </c>
      <c r="G171" s="40">
        <v>452.70000000000005</v>
      </c>
      <c r="H171" s="40">
        <v>482.6</v>
      </c>
      <c r="I171" s="40">
        <v>491</v>
      </c>
      <c r="J171" s="40">
        <v>497.55</v>
      </c>
      <c r="K171" s="31">
        <v>484.45</v>
      </c>
      <c r="L171" s="31">
        <v>469.5</v>
      </c>
      <c r="M171" s="31">
        <v>3.69089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15169</v>
      </c>
      <c r="D172" s="40">
        <v>15257.316666666666</v>
      </c>
      <c r="E172" s="40">
        <v>14667.683333333331</v>
      </c>
      <c r="F172" s="40">
        <v>14166.366666666665</v>
      </c>
      <c r="G172" s="40">
        <v>13576.73333333333</v>
      </c>
      <c r="H172" s="40">
        <v>15758.633333333331</v>
      </c>
      <c r="I172" s="40">
        <v>16348.266666666666</v>
      </c>
      <c r="J172" s="40">
        <v>16849.583333333332</v>
      </c>
      <c r="K172" s="31">
        <v>15846.95</v>
      </c>
      <c r="L172" s="31">
        <v>14756</v>
      </c>
      <c r="M172" s="31">
        <v>0.24943000000000001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37.15</v>
      </c>
      <c r="D173" s="40">
        <v>37.216666666666669</v>
      </c>
      <c r="E173" s="40">
        <v>36.933333333333337</v>
      </c>
      <c r="F173" s="40">
        <v>36.716666666666669</v>
      </c>
      <c r="G173" s="40">
        <v>36.433333333333337</v>
      </c>
      <c r="H173" s="40">
        <v>37.433333333333337</v>
      </c>
      <c r="I173" s="40">
        <v>37.716666666666669</v>
      </c>
      <c r="J173" s="40">
        <v>37.933333333333337</v>
      </c>
      <c r="K173" s="31">
        <v>37.5</v>
      </c>
      <c r="L173" s="31">
        <v>37</v>
      </c>
      <c r="M173" s="31">
        <v>321.02071999999998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144.30000000000001</v>
      </c>
      <c r="D174" s="40">
        <v>144.70000000000002</v>
      </c>
      <c r="E174" s="40">
        <v>142.60000000000002</v>
      </c>
      <c r="F174" s="40">
        <v>140.9</v>
      </c>
      <c r="G174" s="40">
        <v>138.80000000000001</v>
      </c>
      <c r="H174" s="40">
        <v>146.40000000000003</v>
      </c>
      <c r="I174" s="40">
        <v>148.5</v>
      </c>
      <c r="J174" s="40">
        <v>150.20000000000005</v>
      </c>
      <c r="K174" s="31">
        <v>146.80000000000001</v>
      </c>
      <c r="L174" s="31">
        <v>143</v>
      </c>
      <c r="M174" s="31">
        <v>216.42321999999999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131.94999999999999</v>
      </c>
      <c r="D175" s="40">
        <v>132.33333333333334</v>
      </c>
      <c r="E175" s="40">
        <v>131.16666666666669</v>
      </c>
      <c r="F175" s="40">
        <v>130.38333333333335</v>
      </c>
      <c r="G175" s="40">
        <v>129.2166666666667</v>
      </c>
      <c r="H175" s="40">
        <v>133.11666666666667</v>
      </c>
      <c r="I175" s="40">
        <v>134.28333333333336</v>
      </c>
      <c r="J175" s="40">
        <v>135.06666666666666</v>
      </c>
      <c r="K175" s="31">
        <v>133.5</v>
      </c>
      <c r="L175" s="31">
        <v>131.55000000000001</v>
      </c>
      <c r="M175" s="31">
        <v>24.37303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2402.5</v>
      </c>
      <c r="D176" s="40">
        <v>2401.2000000000003</v>
      </c>
      <c r="E176" s="40">
        <v>2383.4000000000005</v>
      </c>
      <c r="F176" s="40">
        <v>2364.3000000000002</v>
      </c>
      <c r="G176" s="40">
        <v>2346.5000000000005</v>
      </c>
      <c r="H176" s="40">
        <v>2420.3000000000006</v>
      </c>
      <c r="I176" s="40">
        <v>2438.1000000000008</v>
      </c>
      <c r="J176" s="40">
        <v>2457.2000000000007</v>
      </c>
      <c r="K176" s="31">
        <v>2419</v>
      </c>
      <c r="L176" s="31">
        <v>2382.1</v>
      </c>
      <c r="M176" s="31">
        <v>71.187790000000007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920.7</v>
      </c>
      <c r="D177" s="40">
        <v>920.41666666666663</v>
      </c>
      <c r="E177" s="40">
        <v>913.33333333333326</v>
      </c>
      <c r="F177" s="40">
        <v>905.96666666666658</v>
      </c>
      <c r="G177" s="40">
        <v>898.88333333333321</v>
      </c>
      <c r="H177" s="40">
        <v>927.7833333333333</v>
      </c>
      <c r="I177" s="40">
        <v>934.86666666666656</v>
      </c>
      <c r="J177" s="40">
        <v>942.23333333333335</v>
      </c>
      <c r="K177" s="31">
        <v>927.5</v>
      </c>
      <c r="L177" s="31">
        <v>913.05</v>
      </c>
      <c r="M177" s="31">
        <v>12.43862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1185.6500000000001</v>
      </c>
      <c r="D178" s="40">
        <v>1181.6166666666668</v>
      </c>
      <c r="E178" s="40">
        <v>1171.0333333333335</v>
      </c>
      <c r="F178" s="40">
        <v>1156.4166666666667</v>
      </c>
      <c r="G178" s="40">
        <v>1145.8333333333335</v>
      </c>
      <c r="H178" s="40">
        <v>1196.2333333333336</v>
      </c>
      <c r="I178" s="40">
        <v>1206.8166666666666</v>
      </c>
      <c r="J178" s="40">
        <v>1221.4333333333336</v>
      </c>
      <c r="K178" s="31">
        <v>1192.2</v>
      </c>
      <c r="L178" s="31">
        <v>1167</v>
      </c>
      <c r="M178" s="31">
        <v>14.006679999999999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2391.6999999999998</v>
      </c>
      <c r="D179" s="40">
        <v>2392.8833333333332</v>
      </c>
      <c r="E179" s="40">
        <v>2375.8166666666666</v>
      </c>
      <c r="F179" s="40">
        <v>2359.9333333333334</v>
      </c>
      <c r="G179" s="40">
        <v>2342.8666666666668</v>
      </c>
      <c r="H179" s="40">
        <v>2408.7666666666664</v>
      </c>
      <c r="I179" s="40">
        <v>2425.833333333333</v>
      </c>
      <c r="J179" s="40">
        <v>2441.7166666666662</v>
      </c>
      <c r="K179" s="31">
        <v>2409.9499999999998</v>
      </c>
      <c r="L179" s="31">
        <v>2377</v>
      </c>
      <c r="M179" s="31">
        <v>5.1609299999999996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7782.45</v>
      </c>
      <c r="D180" s="40">
        <v>7765.4666666666672</v>
      </c>
      <c r="E180" s="40">
        <v>7696.1333333333341</v>
      </c>
      <c r="F180" s="40">
        <v>7609.8166666666666</v>
      </c>
      <c r="G180" s="40">
        <v>7540.4833333333336</v>
      </c>
      <c r="H180" s="40">
        <v>7851.7833333333347</v>
      </c>
      <c r="I180" s="40">
        <v>7921.1166666666668</v>
      </c>
      <c r="J180" s="40">
        <v>8007.4333333333352</v>
      </c>
      <c r="K180" s="31">
        <v>7834.8</v>
      </c>
      <c r="L180" s="31">
        <v>7679.15</v>
      </c>
      <c r="M180" s="31">
        <v>0.13769999999999999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26615.35</v>
      </c>
      <c r="D181" s="40">
        <v>26606.866666666669</v>
      </c>
      <c r="E181" s="40">
        <v>26468.583333333336</v>
      </c>
      <c r="F181" s="40">
        <v>26321.816666666666</v>
      </c>
      <c r="G181" s="40">
        <v>26183.533333333333</v>
      </c>
      <c r="H181" s="40">
        <v>26753.633333333339</v>
      </c>
      <c r="I181" s="40">
        <v>26891.916666666672</v>
      </c>
      <c r="J181" s="40">
        <v>27038.683333333342</v>
      </c>
      <c r="K181" s="31">
        <v>26745.15</v>
      </c>
      <c r="L181" s="31">
        <v>26460.1</v>
      </c>
      <c r="M181" s="31">
        <v>0.25991999999999998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1211.6500000000001</v>
      </c>
      <c r="D182" s="40">
        <v>1212.95</v>
      </c>
      <c r="E182" s="40">
        <v>1200.95</v>
      </c>
      <c r="F182" s="40">
        <v>1190.25</v>
      </c>
      <c r="G182" s="40">
        <v>1178.25</v>
      </c>
      <c r="H182" s="40">
        <v>1223.6500000000001</v>
      </c>
      <c r="I182" s="40">
        <v>1235.6500000000001</v>
      </c>
      <c r="J182" s="40">
        <v>1246.3500000000001</v>
      </c>
      <c r="K182" s="31">
        <v>1224.95</v>
      </c>
      <c r="L182" s="31">
        <v>1202.25</v>
      </c>
      <c r="M182" s="31">
        <v>10.727320000000001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2380.35</v>
      </c>
      <c r="D183" s="40">
        <v>2388.4666666666667</v>
      </c>
      <c r="E183" s="40">
        <v>2364.9333333333334</v>
      </c>
      <c r="F183" s="40">
        <v>2349.5166666666669</v>
      </c>
      <c r="G183" s="40">
        <v>2325.9833333333336</v>
      </c>
      <c r="H183" s="40">
        <v>2403.8833333333332</v>
      </c>
      <c r="I183" s="40">
        <v>2427.416666666667</v>
      </c>
      <c r="J183" s="40">
        <v>2442.833333333333</v>
      </c>
      <c r="K183" s="31">
        <v>2412</v>
      </c>
      <c r="L183" s="31">
        <v>2373.0500000000002</v>
      </c>
      <c r="M183" s="31">
        <v>2.61164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454.4</v>
      </c>
      <c r="D184" s="40">
        <v>455.98333333333329</v>
      </c>
      <c r="E184" s="40">
        <v>449.81666666666661</v>
      </c>
      <c r="F184" s="40">
        <v>445.23333333333329</v>
      </c>
      <c r="G184" s="40">
        <v>439.06666666666661</v>
      </c>
      <c r="H184" s="40">
        <v>460.56666666666661</v>
      </c>
      <c r="I184" s="40">
        <v>466.73333333333323</v>
      </c>
      <c r="J184" s="40">
        <v>471.31666666666661</v>
      </c>
      <c r="K184" s="31">
        <v>462.15</v>
      </c>
      <c r="L184" s="31">
        <v>451.4</v>
      </c>
      <c r="M184" s="31">
        <v>117.57303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106.4</v>
      </c>
      <c r="D185" s="40">
        <v>106.89999999999999</v>
      </c>
      <c r="E185" s="40">
        <v>105.19999999999999</v>
      </c>
      <c r="F185" s="40">
        <v>104</v>
      </c>
      <c r="G185" s="40">
        <v>102.3</v>
      </c>
      <c r="H185" s="40">
        <v>108.09999999999998</v>
      </c>
      <c r="I185" s="40">
        <v>109.8</v>
      </c>
      <c r="J185" s="40">
        <v>110.99999999999997</v>
      </c>
      <c r="K185" s="31">
        <v>108.6</v>
      </c>
      <c r="L185" s="31">
        <v>105.7</v>
      </c>
      <c r="M185" s="31">
        <v>258.65807999999998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838.8</v>
      </c>
      <c r="D186" s="40">
        <v>832.98333333333323</v>
      </c>
      <c r="E186" s="40">
        <v>822.31666666666649</v>
      </c>
      <c r="F186" s="40">
        <v>805.83333333333326</v>
      </c>
      <c r="G186" s="40">
        <v>795.16666666666652</v>
      </c>
      <c r="H186" s="40">
        <v>849.46666666666647</v>
      </c>
      <c r="I186" s="40">
        <v>860.13333333333321</v>
      </c>
      <c r="J186" s="40">
        <v>876.61666666666645</v>
      </c>
      <c r="K186" s="31">
        <v>843.65</v>
      </c>
      <c r="L186" s="31">
        <v>816.5</v>
      </c>
      <c r="M186" s="31">
        <v>87.488560000000007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490.1</v>
      </c>
      <c r="D187" s="40">
        <v>490.36666666666662</v>
      </c>
      <c r="E187" s="40">
        <v>486.78333333333325</v>
      </c>
      <c r="F187" s="40">
        <v>483.46666666666664</v>
      </c>
      <c r="G187" s="40">
        <v>479.88333333333327</v>
      </c>
      <c r="H187" s="40">
        <v>493.68333333333322</v>
      </c>
      <c r="I187" s="40">
        <v>497.26666666666659</v>
      </c>
      <c r="J187" s="40">
        <v>500.5833333333332</v>
      </c>
      <c r="K187" s="31">
        <v>493.95</v>
      </c>
      <c r="L187" s="31">
        <v>487.05</v>
      </c>
      <c r="M187" s="31">
        <v>8.0777199999999993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606.1</v>
      </c>
      <c r="D188" s="40">
        <v>603.26666666666677</v>
      </c>
      <c r="E188" s="40">
        <v>596.98333333333358</v>
      </c>
      <c r="F188" s="40">
        <v>587.86666666666679</v>
      </c>
      <c r="G188" s="40">
        <v>581.5833333333336</v>
      </c>
      <c r="H188" s="40">
        <v>612.38333333333355</v>
      </c>
      <c r="I188" s="40">
        <v>618.66666666666663</v>
      </c>
      <c r="J188" s="40">
        <v>627.78333333333353</v>
      </c>
      <c r="K188" s="31">
        <v>609.54999999999995</v>
      </c>
      <c r="L188" s="31">
        <v>594.15</v>
      </c>
      <c r="M188" s="31">
        <v>5.5755699999999999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623.25</v>
      </c>
      <c r="D189" s="40">
        <v>616.91666666666663</v>
      </c>
      <c r="E189" s="40">
        <v>609.18333333333328</v>
      </c>
      <c r="F189" s="40">
        <v>595.11666666666667</v>
      </c>
      <c r="G189" s="40">
        <v>587.38333333333333</v>
      </c>
      <c r="H189" s="40">
        <v>630.98333333333323</v>
      </c>
      <c r="I189" s="40">
        <v>638.71666666666658</v>
      </c>
      <c r="J189" s="40">
        <v>652.78333333333319</v>
      </c>
      <c r="K189" s="31">
        <v>624.65</v>
      </c>
      <c r="L189" s="31">
        <v>602.85</v>
      </c>
      <c r="M189" s="31">
        <v>11.650309999999999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901</v>
      </c>
      <c r="D190" s="40">
        <v>904.48333333333323</v>
      </c>
      <c r="E190" s="40">
        <v>894.56666666666649</v>
      </c>
      <c r="F190" s="40">
        <v>888.13333333333321</v>
      </c>
      <c r="G190" s="40">
        <v>878.21666666666647</v>
      </c>
      <c r="H190" s="40">
        <v>910.91666666666652</v>
      </c>
      <c r="I190" s="40">
        <v>920.83333333333326</v>
      </c>
      <c r="J190" s="40">
        <v>927.26666666666654</v>
      </c>
      <c r="K190" s="31">
        <v>914.4</v>
      </c>
      <c r="L190" s="31">
        <v>898.05</v>
      </c>
      <c r="M190" s="31">
        <v>10.37054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1400.8</v>
      </c>
      <c r="D191" s="40">
        <v>1396.3333333333333</v>
      </c>
      <c r="E191" s="40">
        <v>1375.6666666666665</v>
      </c>
      <c r="F191" s="40">
        <v>1350.5333333333333</v>
      </c>
      <c r="G191" s="40">
        <v>1329.8666666666666</v>
      </c>
      <c r="H191" s="40">
        <v>1421.4666666666665</v>
      </c>
      <c r="I191" s="40">
        <v>1442.133333333333</v>
      </c>
      <c r="J191" s="40">
        <v>1467.2666666666664</v>
      </c>
      <c r="K191" s="31">
        <v>1417</v>
      </c>
      <c r="L191" s="31">
        <v>1371.2</v>
      </c>
      <c r="M191" s="31">
        <v>3.8083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3694.7</v>
      </c>
      <c r="D192" s="40">
        <v>3699.8833333333332</v>
      </c>
      <c r="E192" s="40">
        <v>3679.8166666666666</v>
      </c>
      <c r="F192" s="40">
        <v>3664.9333333333334</v>
      </c>
      <c r="G192" s="40">
        <v>3644.8666666666668</v>
      </c>
      <c r="H192" s="40">
        <v>3714.7666666666664</v>
      </c>
      <c r="I192" s="40">
        <v>3734.833333333333</v>
      </c>
      <c r="J192" s="40">
        <v>3749.7166666666662</v>
      </c>
      <c r="K192" s="31">
        <v>3719.95</v>
      </c>
      <c r="L192" s="31">
        <v>3685</v>
      </c>
      <c r="M192" s="31">
        <v>14.569229999999999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726.65</v>
      </c>
      <c r="D193" s="40">
        <v>725.18333333333339</v>
      </c>
      <c r="E193" s="40">
        <v>721.46666666666681</v>
      </c>
      <c r="F193" s="40">
        <v>716.28333333333342</v>
      </c>
      <c r="G193" s="40">
        <v>712.56666666666683</v>
      </c>
      <c r="H193" s="40">
        <v>730.36666666666679</v>
      </c>
      <c r="I193" s="40">
        <v>734.08333333333348</v>
      </c>
      <c r="J193" s="40">
        <v>739.26666666666677</v>
      </c>
      <c r="K193" s="31">
        <v>728.9</v>
      </c>
      <c r="L193" s="31">
        <v>720</v>
      </c>
      <c r="M193" s="31">
        <v>7.8394000000000004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5707.1</v>
      </c>
      <c r="D194" s="40">
        <v>5650.6833333333334</v>
      </c>
      <c r="E194" s="40">
        <v>5576.3666666666668</v>
      </c>
      <c r="F194" s="40">
        <v>5445.6333333333332</v>
      </c>
      <c r="G194" s="40">
        <v>5371.3166666666666</v>
      </c>
      <c r="H194" s="40">
        <v>5781.416666666667</v>
      </c>
      <c r="I194" s="40">
        <v>5855.7333333333345</v>
      </c>
      <c r="J194" s="40">
        <v>5986.4666666666672</v>
      </c>
      <c r="K194" s="31">
        <v>5725</v>
      </c>
      <c r="L194" s="31">
        <v>5519.95</v>
      </c>
      <c r="M194" s="31">
        <v>1.9919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476</v>
      </c>
      <c r="D195" s="40">
        <v>477.2833333333333</v>
      </c>
      <c r="E195" s="40">
        <v>472.96666666666658</v>
      </c>
      <c r="F195" s="40">
        <v>469.93333333333328</v>
      </c>
      <c r="G195" s="40">
        <v>465.61666666666656</v>
      </c>
      <c r="H195" s="40">
        <v>480.31666666666661</v>
      </c>
      <c r="I195" s="40">
        <v>484.63333333333333</v>
      </c>
      <c r="J195" s="40">
        <v>487.66666666666663</v>
      </c>
      <c r="K195" s="31">
        <v>481.6</v>
      </c>
      <c r="L195" s="31">
        <v>474.25</v>
      </c>
      <c r="M195" s="31">
        <v>102.63884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219.45</v>
      </c>
      <c r="D196" s="40">
        <v>220.51666666666665</v>
      </c>
      <c r="E196" s="40">
        <v>217.7833333333333</v>
      </c>
      <c r="F196" s="40">
        <v>216.11666666666665</v>
      </c>
      <c r="G196" s="40">
        <v>213.3833333333333</v>
      </c>
      <c r="H196" s="40">
        <v>222.18333333333331</v>
      </c>
      <c r="I196" s="40">
        <v>224.91666666666666</v>
      </c>
      <c r="J196" s="40">
        <v>226.58333333333331</v>
      </c>
      <c r="K196" s="31">
        <v>223.25</v>
      </c>
      <c r="L196" s="31">
        <v>218.85</v>
      </c>
      <c r="M196" s="31">
        <v>145.04319000000001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1116.25</v>
      </c>
      <c r="D197" s="40">
        <v>1116.9666666666667</v>
      </c>
      <c r="E197" s="40">
        <v>1107.2833333333333</v>
      </c>
      <c r="F197" s="40">
        <v>1098.3166666666666</v>
      </c>
      <c r="G197" s="40">
        <v>1088.6333333333332</v>
      </c>
      <c r="H197" s="40">
        <v>1125.9333333333334</v>
      </c>
      <c r="I197" s="40">
        <v>1135.6166666666668</v>
      </c>
      <c r="J197" s="40">
        <v>1144.5833333333335</v>
      </c>
      <c r="K197" s="31">
        <v>1126.6500000000001</v>
      </c>
      <c r="L197" s="31">
        <v>1108</v>
      </c>
      <c r="M197" s="31">
        <v>41.935200000000002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1786.85</v>
      </c>
      <c r="D198" s="40">
        <v>1796.8666666666668</v>
      </c>
      <c r="E198" s="40">
        <v>1772.7333333333336</v>
      </c>
      <c r="F198" s="40">
        <v>1758.6166666666668</v>
      </c>
      <c r="G198" s="40">
        <v>1734.4833333333336</v>
      </c>
      <c r="H198" s="40">
        <v>1810.9833333333336</v>
      </c>
      <c r="I198" s="40">
        <v>1835.1166666666668</v>
      </c>
      <c r="J198" s="40">
        <v>1849.2333333333336</v>
      </c>
      <c r="K198" s="31">
        <v>1821</v>
      </c>
      <c r="L198" s="31">
        <v>1782.75</v>
      </c>
      <c r="M198" s="31">
        <v>19.029209999999999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988.85</v>
      </c>
      <c r="D199" s="40">
        <v>989.90000000000009</v>
      </c>
      <c r="E199" s="40">
        <v>981.85000000000014</v>
      </c>
      <c r="F199" s="40">
        <v>974.85</v>
      </c>
      <c r="G199" s="40">
        <v>966.80000000000007</v>
      </c>
      <c r="H199" s="40">
        <v>996.9000000000002</v>
      </c>
      <c r="I199" s="40">
        <v>1004.9500000000002</v>
      </c>
      <c r="J199" s="40">
        <v>1011.9500000000003</v>
      </c>
      <c r="K199" s="31">
        <v>997.95</v>
      </c>
      <c r="L199" s="31">
        <v>982.9</v>
      </c>
      <c r="M199" s="31">
        <v>1.2107600000000001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2402.15</v>
      </c>
      <c r="D200" s="40">
        <v>2396.3166666666671</v>
      </c>
      <c r="E200" s="40">
        <v>2376.1833333333343</v>
      </c>
      <c r="F200" s="40">
        <v>2350.2166666666672</v>
      </c>
      <c r="G200" s="40">
        <v>2330.0833333333344</v>
      </c>
      <c r="H200" s="40">
        <v>2422.2833333333342</v>
      </c>
      <c r="I200" s="40">
        <v>2442.4166666666665</v>
      </c>
      <c r="J200" s="40">
        <v>2468.3833333333341</v>
      </c>
      <c r="K200" s="31">
        <v>2416.4499999999998</v>
      </c>
      <c r="L200" s="31">
        <v>2370.35</v>
      </c>
      <c r="M200" s="31">
        <v>7.6464400000000001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3185.7</v>
      </c>
      <c r="D201" s="40">
        <v>3176.9</v>
      </c>
      <c r="E201" s="40">
        <v>3128.8</v>
      </c>
      <c r="F201" s="40">
        <v>3071.9</v>
      </c>
      <c r="G201" s="40">
        <v>3023.8</v>
      </c>
      <c r="H201" s="40">
        <v>3233.8</v>
      </c>
      <c r="I201" s="40">
        <v>3281.8999999999996</v>
      </c>
      <c r="J201" s="40">
        <v>3338.8</v>
      </c>
      <c r="K201" s="31">
        <v>3225</v>
      </c>
      <c r="L201" s="31">
        <v>3120</v>
      </c>
      <c r="M201" s="31">
        <v>2.6844100000000002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540.9</v>
      </c>
      <c r="D202" s="40">
        <v>542.84999999999991</v>
      </c>
      <c r="E202" s="40">
        <v>536.89999999999986</v>
      </c>
      <c r="F202" s="40">
        <v>532.9</v>
      </c>
      <c r="G202" s="40">
        <v>526.94999999999993</v>
      </c>
      <c r="H202" s="40">
        <v>546.8499999999998</v>
      </c>
      <c r="I202" s="40">
        <v>552.79999999999984</v>
      </c>
      <c r="J202" s="40">
        <v>556.79999999999973</v>
      </c>
      <c r="K202" s="31">
        <v>548.79999999999995</v>
      </c>
      <c r="L202" s="31">
        <v>538.85</v>
      </c>
      <c r="M202" s="31">
        <v>3.8218000000000001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1038.45</v>
      </c>
      <c r="D203" s="40">
        <v>1038.7833333333335</v>
      </c>
      <c r="E203" s="40">
        <v>1026.666666666667</v>
      </c>
      <c r="F203" s="40">
        <v>1014.8833333333334</v>
      </c>
      <c r="G203" s="40">
        <v>1002.7666666666669</v>
      </c>
      <c r="H203" s="40">
        <v>1050.5666666666671</v>
      </c>
      <c r="I203" s="40">
        <v>1062.6833333333334</v>
      </c>
      <c r="J203" s="40">
        <v>1074.4666666666672</v>
      </c>
      <c r="K203" s="31">
        <v>1050.9000000000001</v>
      </c>
      <c r="L203" s="31">
        <v>1027</v>
      </c>
      <c r="M203" s="31">
        <v>2.5241899999999999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758.35</v>
      </c>
      <c r="D204" s="40">
        <v>760.2166666666667</v>
      </c>
      <c r="E204" s="40">
        <v>752.73333333333335</v>
      </c>
      <c r="F204" s="40">
        <v>747.11666666666667</v>
      </c>
      <c r="G204" s="40">
        <v>739.63333333333333</v>
      </c>
      <c r="H204" s="40">
        <v>765.83333333333337</v>
      </c>
      <c r="I204" s="40">
        <v>773.31666666666672</v>
      </c>
      <c r="J204" s="40">
        <v>778.93333333333339</v>
      </c>
      <c r="K204" s="31">
        <v>767.7</v>
      </c>
      <c r="L204" s="31">
        <v>754.6</v>
      </c>
      <c r="M204" s="31">
        <v>11.928369999999999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7420.95</v>
      </c>
      <c r="D205" s="40">
        <v>7418.2166666666672</v>
      </c>
      <c r="E205" s="40">
        <v>7376.4333333333343</v>
      </c>
      <c r="F205" s="40">
        <v>7331.916666666667</v>
      </c>
      <c r="G205" s="40">
        <v>7290.1333333333341</v>
      </c>
      <c r="H205" s="40">
        <v>7462.7333333333345</v>
      </c>
      <c r="I205" s="40">
        <v>7504.5166666666673</v>
      </c>
      <c r="J205" s="40">
        <v>7549.0333333333347</v>
      </c>
      <c r="K205" s="31">
        <v>7460</v>
      </c>
      <c r="L205" s="31">
        <v>7373.7</v>
      </c>
      <c r="M205" s="31">
        <v>2.1990099999999999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43.55</v>
      </c>
      <c r="D206" s="40">
        <v>43.816666666666663</v>
      </c>
      <c r="E206" s="40">
        <v>42.983333333333327</v>
      </c>
      <c r="F206" s="40">
        <v>42.416666666666664</v>
      </c>
      <c r="G206" s="40">
        <v>41.583333333333329</v>
      </c>
      <c r="H206" s="40">
        <v>44.383333333333326</v>
      </c>
      <c r="I206" s="40">
        <v>45.216666666666669</v>
      </c>
      <c r="J206" s="40">
        <v>45.783333333333324</v>
      </c>
      <c r="K206" s="31">
        <v>44.65</v>
      </c>
      <c r="L206" s="31">
        <v>43.25</v>
      </c>
      <c r="M206" s="31">
        <v>97.628969999999995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1569.05</v>
      </c>
      <c r="D207" s="40">
        <v>1560.3500000000001</v>
      </c>
      <c r="E207" s="40">
        <v>1543.7000000000003</v>
      </c>
      <c r="F207" s="40">
        <v>1518.3500000000001</v>
      </c>
      <c r="G207" s="40">
        <v>1501.7000000000003</v>
      </c>
      <c r="H207" s="40">
        <v>1585.7000000000003</v>
      </c>
      <c r="I207" s="40">
        <v>1602.3500000000004</v>
      </c>
      <c r="J207" s="40">
        <v>1627.7000000000003</v>
      </c>
      <c r="K207" s="31">
        <v>1577</v>
      </c>
      <c r="L207" s="31">
        <v>1535</v>
      </c>
      <c r="M207" s="31">
        <v>2.3446400000000001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891.65</v>
      </c>
      <c r="D208" s="40">
        <v>894.0333333333333</v>
      </c>
      <c r="E208" s="40">
        <v>885.26666666666665</v>
      </c>
      <c r="F208" s="40">
        <v>878.88333333333333</v>
      </c>
      <c r="G208" s="40">
        <v>870.11666666666667</v>
      </c>
      <c r="H208" s="40">
        <v>900.41666666666663</v>
      </c>
      <c r="I208" s="40">
        <v>909.18333333333328</v>
      </c>
      <c r="J208" s="40">
        <v>915.56666666666661</v>
      </c>
      <c r="K208" s="31">
        <v>902.8</v>
      </c>
      <c r="L208" s="31">
        <v>887.65</v>
      </c>
      <c r="M208" s="31">
        <v>4.9535099999999996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885.65</v>
      </c>
      <c r="D209" s="40">
        <v>879.05000000000007</v>
      </c>
      <c r="E209" s="40">
        <v>868.50000000000011</v>
      </c>
      <c r="F209" s="40">
        <v>851.35</v>
      </c>
      <c r="G209" s="40">
        <v>840.80000000000007</v>
      </c>
      <c r="H209" s="40">
        <v>896.20000000000016</v>
      </c>
      <c r="I209" s="40">
        <v>906.75000000000011</v>
      </c>
      <c r="J209" s="40">
        <v>923.9000000000002</v>
      </c>
      <c r="K209" s="31">
        <v>889.6</v>
      </c>
      <c r="L209" s="31">
        <v>861.9</v>
      </c>
      <c r="M209" s="31">
        <v>1.73275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339.45</v>
      </c>
      <c r="D210" s="40">
        <v>340.91666666666669</v>
      </c>
      <c r="E210" s="40">
        <v>336.03333333333336</v>
      </c>
      <c r="F210" s="40">
        <v>332.61666666666667</v>
      </c>
      <c r="G210" s="40">
        <v>327.73333333333335</v>
      </c>
      <c r="H210" s="40">
        <v>344.33333333333337</v>
      </c>
      <c r="I210" s="40">
        <v>349.2166666666667</v>
      </c>
      <c r="J210" s="40">
        <v>352.63333333333338</v>
      </c>
      <c r="K210" s="31">
        <v>345.8</v>
      </c>
      <c r="L210" s="31">
        <v>337.5</v>
      </c>
      <c r="M210" s="31">
        <v>45.10924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14.45</v>
      </c>
      <c r="D211" s="40">
        <v>14.316666666666668</v>
      </c>
      <c r="E211" s="40">
        <v>13.833333333333336</v>
      </c>
      <c r="F211" s="40">
        <v>13.216666666666667</v>
      </c>
      <c r="G211" s="40">
        <v>12.733333333333334</v>
      </c>
      <c r="H211" s="40">
        <v>14.933333333333337</v>
      </c>
      <c r="I211" s="40">
        <v>15.416666666666668</v>
      </c>
      <c r="J211" s="40">
        <v>16.033333333333339</v>
      </c>
      <c r="K211" s="31">
        <v>14.8</v>
      </c>
      <c r="L211" s="31">
        <v>13.7</v>
      </c>
      <c r="M211" s="31">
        <v>3485.32953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1201.25</v>
      </c>
      <c r="D212" s="40">
        <v>1198.8333333333333</v>
      </c>
      <c r="E212" s="40">
        <v>1180.8666666666666</v>
      </c>
      <c r="F212" s="40">
        <v>1160.4833333333333</v>
      </c>
      <c r="G212" s="40">
        <v>1142.5166666666667</v>
      </c>
      <c r="H212" s="40">
        <v>1219.2166666666665</v>
      </c>
      <c r="I212" s="40">
        <v>1237.1833333333332</v>
      </c>
      <c r="J212" s="40">
        <v>1257.5666666666664</v>
      </c>
      <c r="K212" s="31">
        <v>1216.8</v>
      </c>
      <c r="L212" s="31">
        <v>1178.45</v>
      </c>
      <c r="M212" s="31">
        <v>7.7137900000000004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1748.1</v>
      </c>
      <c r="D213" s="40">
        <v>1757.2166666666665</v>
      </c>
      <c r="E213" s="40">
        <v>1733.883333333333</v>
      </c>
      <c r="F213" s="40">
        <v>1719.6666666666665</v>
      </c>
      <c r="G213" s="40">
        <v>1696.333333333333</v>
      </c>
      <c r="H213" s="40">
        <v>1771.4333333333329</v>
      </c>
      <c r="I213" s="40">
        <v>1794.7666666666664</v>
      </c>
      <c r="J213" s="40">
        <v>1808.9833333333329</v>
      </c>
      <c r="K213" s="31">
        <v>1780.55</v>
      </c>
      <c r="L213" s="31">
        <v>1743</v>
      </c>
      <c r="M213" s="31">
        <v>1.59378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703.7</v>
      </c>
      <c r="D214" s="40">
        <v>704.58333333333337</v>
      </c>
      <c r="E214" s="40">
        <v>699.16666666666674</v>
      </c>
      <c r="F214" s="40">
        <v>694.63333333333333</v>
      </c>
      <c r="G214" s="40">
        <v>689.2166666666667</v>
      </c>
      <c r="H214" s="40">
        <v>709.11666666666679</v>
      </c>
      <c r="I214" s="40">
        <v>714.53333333333353</v>
      </c>
      <c r="J214" s="40">
        <v>719.06666666666683</v>
      </c>
      <c r="K214" s="40">
        <v>710</v>
      </c>
      <c r="L214" s="40">
        <v>700.05</v>
      </c>
      <c r="M214" s="40">
        <v>39.492080000000001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13.9</v>
      </c>
      <c r="D215" s="40">
        <v>13.833333333333334</v>
      </c>
      <c r="E215" s="40">
        <v>13.516666666666667</v>
      </c>
      <c r="F215" s="40">
        <v>13.133333333333333</v>
      </c>
      <c r="G215" s="40">
        <v>12.816666666666666</v>
      </c>
      <c r="H215" s="40">
        <v>14.216666666666669</v>
      </c>
      <c r="I215" s="40">
        <v>14.533333333333335</v>
      </c>
      <c r="J215" s="40">
        <v>14.91666666666667</v>
      </c>
      <c r="K215" s="40">
        <v>14.15</v>
      </c>
      <c r="L215" s="40">
        <v>13.45</v>
      </c>
      <c r="M215" s="40">
        <v>1259.6320800000001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317.95</v>
      </c>
      <c r="D216" s="40">
        <v>319.83333333333331</v>
      </c>
      <c r="E216" s="40">
        <v>314.81666666666661</v>
      </c>
      <c r="F216" s="40">
        <v>311.68333333333328</v>
      </c>
      <c r="G216" s="40">
        <v>306.66666666666657</v>
      </c>
      <c r="H216" s="40">
        <v>322.96666666666664</v>
      </c>
      <c r="I216" s="40">
        <v>327.98333333333341</v>
      </c>
      <c r="J216" s="40">
        <v>331.11666666666667</v>
      </c>
      <c r="K216" s="40">
        <v>324.85000000000002</v>
      </c>
      <c r="L216" s="40">
        <v>316.7</v>
      </c>
      <c r="M216" s="40">
        <v>107.49681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7" sqref="B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8"/>
      <c r="B1" s="529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44560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21" t="s">
        <v>16</v>
      </c>
      <c r="B9" s="523" t="s">
        <v>18</v>
      </c>
      <c r="C9" s="527" t="s">
        <v>20</v>
      </c>
      <c r="D9" s="527" t="s">
        <v>21</v>
      </c>
      <c r="E9" s="518" t="s">
        <v>22</v>
      </c>
      <c r="F9" s="519"/>
      <c r="G9" s="520"/>
      <c r="H9" s="518" t="s">
        <v>23</v>
      </c>
      <c r="I9" s="519"/>
      <c r="J9" s="520"/>
      <c r="K9" s="26"/>
      <c r="L9" s="27"/>
      <c r="M9" s="53"/>
      <c r="N9" s="1"/>
      <c r="O9" s="1"/>
    </row>
    <row r="10" spans="1:15" ht="42.75" customHeight="1">
      <c r="A10" s="525"/>
      <c r="B10" s="526"/>
      <c r="C10" s="526"/>
      <c r="D10" s="52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3">
        <v>1</v>
      </c>
      <c r="B11" s="531" t="s">
        <v>289</v>
      </c>
      <c r="C11" s="503">
        <v>24950.05</v>
      </c>
      <c r="D11" s="504">
        <v>24937.683333333334</v>
      </c>
      <c r="E11" s="504">
        <v>24712.366666666669</v>
      </c>
      <c r="F11" s="504">
        <v>24474.683333333334</v>
      </c>
      <c r="G11" s="504">
        <v>24249.366666666669</v>
      </c>
      <c r="H11" s="504">
        <v>25175.366666666669</v>
      </c>
      <c r="I11" s="504">
        <v>25400.683333333334</v>
      </c>
      <c r="J11" s="504">
        <v>25638.366666666669</v>
      </c>
      <c r="K11" s="503">
        <v>25163</v>
      </c>
      <c r="L11" s="503">
        <v>24700</v>
      </c>
      <c r="M11" s="503">
        <v>1.47E-2</v>
      </c>
      <c r="N11" s="1"/>
      <c r="O11" s="1"/>
    </row>
    <row r="12" spans="1:15" ht="12" customHeight="1">
      <c r="A12" s="33">
        <v>2</v>
      </c>
      <c r="B12" s="531" t="s">
        <v>294</v>
      </c>
      <c r="C12" s="503">
        <v>528.75</v>
      </c>
      <c r="D12" s="504">
        <v>526.44999999999993</v>
      </c>
      <c r="E12" s="504">
        <v>521.44999999999982</v>
      </c>
      <c r="F12" s="504">
        <v>514.14999999999986</v>
      </c>
      <c r="G12" s="504">
        <v>509.14999999999975</v>
      </c>
      <c r="H12" s="504">
        <v>533.74999999999989</v>
      </c>
      <c r="I12" s="504">
        <v>538.75000000000011</v>
      </c>
      <c r="J12" s="504">
        <v>546.04999999999995</v>
      </c>
      <c r="K12" s="503">
        <v>531.45000000000005</v>
      </c>
      <c r="L12" s="503">
        <v>519.15</v>
      </c>
      <c r="M12" s="503">
        <v>2.1954600000000002</v>
      </c>
      <c r="N12" s="1"/>
      <c r="O12" s="1"/>
    </row>
    <row r="13" spans="1:15" ht="12" customHeight="1">
      <c r="A13" s="33">
        <v>3</v>
      </c>
      <c r="B13" s="531" t="s">
        <v>39</v>
      </c>
      <c r="C13" s="503">
        <v>994.15</v>
      </c>
      <c r="D13" s="504">
        <v>991.29999999999984</v>
      </c>
      <c r="E13" s="504">
        <v>984.89999999999964</v>
      </c>
      <c r="F13" s="504">
        <v>975.64999999999975</v>
      </c>
      <c r="G13" s="504">
        <v>969.24999999999955</v>
      </c>
      <c r="H13" s="504">
        <v>1000.5499999999997</v>
      </c>
      <c r="I13" s="504">
        <v>1006.95</v>
      </c>
      <c r="J13" s="504">
        <v>1016.1999999999998</v>
      </c>
      <c r="K13" s="503">
        <v>997.7</v>
      </c>
      <c r="L13" s="503">
        <v>982.05</v>
      </c>
      <c r="M13" s="503">
        <v>4.5336100000000004</v>
      </c>
      <c r="N13" s="1"/>
      <c r="O13" s="1"/>
    </row>
    <row r="14" spans="1:15" ht="12" customHeight="1">
      <c r="A14" s="33">
        <v>4</v>
      </c>
      <c r="B14" s="531" t="s">
        <v>295</v>
      </c>
      <c r="C14" s="503">
        <v>2551.0500000000002</v>
      </c>
      <c r="D14" s="504">
        <v>2528.85</v>
      </c>
      <c r="E14" s="504">
        <v>2495.85</v>
      </c>
      <c r="F14" s="504">
        <v>2440.65</v>
      </c>
      <c r="G14" s="504">
        <v>2407.65</v>
      </c>
      <c r="H14" s="504">
        <v>2584.0499999999997</v>
      </c>
      <c r="I14" s="504">
        <v>2617.0499999999997</v>
      </c>
      <c r="J14" s="504">
        <v>2672.2499999999995</v>
      </c>
      <c r="K14" s="503">
        <v>2561.85</v>
      </c>
      <c r="L14" s="503">
        <v>2473.65</v>
      </c>
      <c r="M14" s="503">
        <v>0.22286</v>
      </c>
      <c r="N14" s="1"/>
      <c r="O14" s="1"/>
    </row>
    <row r="15" spans="1:15" ht="12" customHeight="1">
      <c r="A15" s="33">
        <v>5</v>
      </c>
      <c r="B15" s="531" t="s">
        <v>290</v>
      </c>
      <c r="C15" s="503">
        <v>2226.6</v>
      </c>
      <c r="D15" s="504">
        <v>2223.15</v>
      </c>
      <c r="E15" s="504">
        <v>2195.75</v>
      </c>
      <c r="F15" s="504">
        <v>2164.9</v>
      </c>
      <c r="G15" s="504">
        <v>2137.5</v>
      </c>
      <c r="H15" s="504">
        <v>2254</v>
      </c>
      <c r="I15" s="504">
        <v>2281.4000000000005</v>
      </c>
      <c r="J15" s="504">
        <v>2312.25</v>
      </c>
      <c r="K15" s="503">
        <v>2250.5500000000002</v>
      </c>
      <c r="L15" s="503">
        <v>2192.3000000000002</v>
      </c>
      <c r="M15" s="503">
        <v>1.8234900000000001</v>
      </c>
      <c r="N15" s="1"/>
      <c r="O15" s="1"/>
    </row>
    <row r="16" spans="1:15" ht="12" customHeight="1">
      <c r="A16" s="33">
        <v>6</v>
      </c>
      <c r="B16" s="531" t="s">
        <v>239</v>
      </c>
      <c r="C16" s="503">
        <v>19316.650000000001</v>
      </c>
      <c r="D16" s="504">
        <v>19223.416666666668</v>
      </c>
      <c r="E16" s="504">
        <v>19048.883333333335</v>
      </c>
      <c r="F16" s="504">
        <v>18781.116666666669</v>
      </c>
      <c r="G16" s="504">
        <v>18606.583333333336</v>
      </c>
      <c r="H16" s="504">
        <v>19491.183333333334</v>
      </c>
      <c r="I16" s="504">
        <v>19665.716666666667</v>
      </c>
      <c r="J16" s="504">
        <v>19933.483333333334</v>
      </c>
      <c r="K16" s="503">
        <v>19397.95</v>
      </c>
      <c r="L16" s="503">
        <v>18955.650000000001</v>
      </c>
      <c r="M16" s="503">
        <v>0.11006000000000001</v>
      </c>
      <c r="N16" s="1"/>
      <c r="O16" s="1"/>
    </row>
    <row r="17" spans="1:15" ht="12" customHeight="1">
      <c r="A17" s="33">
        <v>7</v>
      </c>
      <c r="B17" s="531" t="s">
        <v>243</v>
      </c>
      <c r="C17" s="503">
        <v>123.75</v>
      </c>
      <c r="D17" s="504">
        <v>122.96666666666665</v>
      </c>
      <c r="E17" s="504">
        <v>121.43333333333331</v>
      </c>
      <c r="F17" s="504">
        <v>119.11666666666666</v>
      </c>
      <c r="G17" s="504">
        <v>117.58333333333331</v>
      </c>
      <c r="H17" s="504">
        <v>125.2833333333333</v>
      </c>
      <c r="I17" s="504">
        <v>126.81666666666663</v>
      </c>
      <c r="J17" s="504">
        <v>129.1333333333333</v>
      </c>
      <c r="K17" s="503">
        <v>124.5</v>
      </c>
      <c r="L17" s="503">
        <v>120.65</v>
      </c>
      <c r="M17" s="503">
        <v>84.049180000000007</v>
      </c>
      <c r="N17" s="1"/>
      <c r="O17" s="1"/>
    </row>
    <row r="18" spans="1:15" ht="12" customHeight="1">
      <c r="A18" s="33">
        <v>8</v>
      </c>
      <c r="B18" s="531" t="s">
        <v>41</v>
      </c>
      <c r="C18" s="503">
        <v>265.85000000000002</v>
      </c>
      <c r="D18" s="504">
        <v>267.60000000000002</v>
      </c>
      <c r="E18" s="504">
        <v>262.10000000000002</v>
      </c>
      <c r="F18" s="504">
        <v>258.35000000000002</v>
      </c>
      <c r="G18" s="504">
        <v>252.85000000000002</v>
      </c>
      <c r="H18" s="504">
        <v>271.35000000000002</v>
      </c>
      <c r="I18" s="504">
        <v>276.85000000000002</v>
      </c>
      <c r="J18" s="504">
        <v>280.60000000000002</v>
      </c>
      <c r="K18" s="503">
        <v>273.10000000000002</v>
      </c>
      <c r="L18" s="503">
        <v>263.85000000000002</v>
      </c>
      <c r="M18" s="503">
        <v>20.573350000000001</v>
      </c>
      <c r="N18" s="1"/>
      <c r="O18" s="1"/>
    </row>
    <row r="19" spans="1:15" ht="12" customHeight="1">
      <c r="A19" s="33">
        <v>9</v>
      </c>
      <c r="B19" s="531" t="s">
        <v>43</v>
      </c>
      <c r="C19" s="503">
        <v>2162.65</v>
      </c>
      <c r="D19" s="504">
        <v>2155.5166666666669</v>
      </c>
      <c r="E19" s="504">
        <v>2144.1833333333338</v>
      </c>
      <c r="F19" s="504">
        <v>2125.7166666666672</v>
      </c>
      <c r="G19" s="504">
        <v>2114.3833333333341</v>
      </c>
      <c r="H19" s="504">
        <v>2173.9833333333336</v>
      </c>
      <c r="I19" s="504">
        <v>2185.3166666666666</v>
      </c>
      <c r="J19" s="504">
        <v>2203.7833333333333</v>
      </c>
      <c r="K19" s="503">
        <v>2166.85</v>
      </c>
      <c r="L19" s="503">
        <v>2137.0500000000002</v>
      </c>
      <c r="M19" s="503">
        <v>2.0382600000000002</v>
      </c>
      <c r="N19" s="1"/>
      <c r="O19" s="1"/>
    </row>
    <row r="20" spans="1:15" ht="12" customHeight="1">
      <c r="A20" s="33">
        <v>10</v>
      </c>
      <c r="B20" s="531" t="s">
        <v>45</v>
      </c>
      <c r="C20" s="503">
        <v>1718.05</v>
      </c>
      <c r="D20" s="504">
        <v>1727.4833333333336</v>
      </c>
      <c r="E20" s="504">
        <v>1699.9666666666672</v>
      </c>
      <c r="F20" s="504">
        <v>1681.8833333333337</v>
      </c>
      <c r="G20" s="504">
        <v>1654.3666666666672</v>
      </c>
      <c r="H20" s="504">
        <v>1745.5666666666671</v>
      </c>
      <c r="I20" s="504">
        <v>1773.0833333333335</v>
      </c>
      <c r="J20" s="504">
        <v>1791.166666666667</v>
      </c>
      <c r="K20" s="503">
        <v>1755</v>
      </c>
      <c r="L20" s="503">
        <v>1709.4</v>
      </c>
      <c r="M20" s="503">
        <v>11.005789999999999</v>
      </c>
      <c r="N20" s="1"/>
      <c r="O20" s="1"/>
    </row>
    <row r="21" spans="1:15" ht="12" customHeight="1">
      <c r="A21" s="33">
        <v>11</v>
      </c>
      <c r="B21" s="531" t="s">
        <v>240</v>
      </c>
      <c r="C21" s="503">
        <v>1392.65</v>
      </c>
      <c r="D21" s="504">
        <v>1394.2</v>
      </c>
      <c r="E21" s="504">
        <v>1381.0500000000002</v>
      </c>
      <c r="F21" s="504">
        <v>1369.45</v>
      </c>
      <c r="G21" s="504">
        <v>1356.3000000000002</v>
      </c>
      <c r="H21" s="504">
        <v>1405.8000000000002</v>
      </c>
      <c r="I21" s="504">
        <v>1418.9500000000003</v>
      </c>
      <c r="J21" s="504">
        <v>1430.5500000000002</v>
      </c>
      <c r="K21" s="503">
        <v>1407.35</v>
      </c>
      <c r="L21" s="503">
        <v>1382.6</v>
      </c>
      <c r="M21" s="503">
        <v>3.0419499999999999</v>
      </c>
      <c r="N21" s="1"/>
      <c r="O21" s="1"/>
    </row>
    <row r="22" spans="1:15" ht="12" customHeight="1">
      <c r="A22" s="33">
        <v>12</v>
      </c>
      <c r="B22" s="531" t="s">
        <v>46</v>
      </c>
      <c r="C22" s="503">
        <v>722.75</v>
      </c>
      <c r="D22" s="504">
        <v>725.68333333333339</v>
      </c>
      <c r="E22" s="504">
        <v>717.16666666666674</v>
      </c>
      <c r="F22" s="504">
        <v>711.58333333333337</v>
      </c>
      <c r="G22" s="504">
        <v>703.06666666666672</v>
      </c>
      <c r="H22" s="504">
        <v>731.26666666666677</v>
      </c>
      <c r="I22" s="504">
        <v>739.78333333333342</v>
      </c>
      <c r="J22" s="504">
        <v>745.36666666666679</v>
      </c>
      <c r="K22" s="503">
        <v>734.2</v>
      </c>
      <c r="L22" s="503">
        <v>720.1</v>
      </c>
      <c r="M22" s="503">
        <v>23.96416</v>
      </c>
      <c r="N22" s="1"/>
      <c r="O22" s="1"/>
    </row>
    <row r="23" spans="1:15" ht="12.75" customHeight="1">
      <c r="A23" s="33">
        <v>13</v>
      </c>
      <c r="B23" s="531" t="s">
        <v>242</v>
      </c>
      <c r="C23" s="503">
        <v>1727.8</v>
      </c>
      <c r="D23" s="504">
        <v>1719.2666666666667</v>
      </c>
      <c r="E23" s="504">
        <v>1708.5333333333333</v>
      </c>
      <c r="F23" s="504">
        <v>1689.2666666666667</v>
      </c>
      <c r="G23" s="504">
        <v>1678.5333333333333</v>
      </c>
      <c r="H23" s="504">
        <v>1738.5333333333333</v>
      </c>
      <c r="I23" s="504">
        <v>1749.2666666666664</v>
      </c>
      <c r="J23" s="504">
        <v>1768.5333333333333</v>
      </c>
      <c r="K23" s="503">
        <v>1730</v>
      </c>
      <c r="L23" s="503">
        <v>1700</v>
      </c>
      <c r="M23" s="503">
        <v>0.27705999999999997</v>
      </c>
      <c r="N23" s="1"/>
      <c r="O23" s="1"/>
    </row>
    <row r="24" spans="1:15" ht="12.75" customHeight="1">
      <c r="A24" s="33">
        <v>14</v>
      </c>
      <c r="B24" s="531" t="s">
        <v>296</v>
      </c>
      <c r="C24" s="503">
        <v>321.89999999999998</v>
      </c>
      <c r="D24" s="504">
        <v>323.59999999999997</v>
      </c>
      <c r="E24" s="504">
        <v>319.29999999999995</v>
      </c>
      <c r="F24" s="504">
        <v>316.7</v>
      </c>
      <c r="G24" s="504">
        <v>312.39999999999998</v>
      </c>
      <c r="H24" s="504">
        <v>326.19999999999993</v>
      </c>
      <c r="I24" s="504">
        <v>330.5</v>
      </c>
      <c r="J24" s="504">
        <v>333.09999999999991</v>
      </c>
      <c r="K24" s="503">
        <v>327.9</v>
      </c>
      <c r="L24" s="503">
        <v>321</v>
      </c>
      <c r="M24" s="503">
        <v>0.82252999999999998</v>
      </c>
      <c r="N24" s="1"/>
      <c r="O24" s="1"/>
    </row>
    <row r="25" spans="1:15" ht="12.75" customHeight="1">
      <c r="A25" s="33">
        <v>15</v>
      </c>
      <c r="B25" s="531" t="s">
        <v>297</v>
      </c>
      <c r="C25" s="503">
        <v>217.85</v>
      </c>
      <c r="D25" s="504">
        <v>218.86666666666667</v>
      </c>
      <c r="E25" s="504">
        <v>215.88333333333335</v>
      </c>
      <c r="F25" s="504">
        <v>213.91666666666669</v>
      </c>
      <c r="G25" s="504">
        <v>210.93333333333337</v>
      </c>
      <c r="H25" s="504">
        <v>220.83333333333334</v>
      </c>
      <c r="I25" s="504">
        <v>223.81666666666669</v>
      </c>
      <c r="J25" s="504">
        <v>225.78333333333333</v>
      </c>
      <c r="K25" s="503">
        <v>221.85</v>
      </c>
      <c r="L25" s="503">
        <v>216.9</v>
      </c>
      <c r="M25" s="503">
        <v>5.7892700000000001</v>
      </c>
      <c r="N25" s="1"/>
      <c r="O25" s="1"/>
    </row>
    <row r="26" spans="1:15" ht="12.75" customHeight="1">
      <c r="A26" s="33">
        <v>16</v>
      </c>
      <c r="B26" s="531" t="s">
        <v>298</v>
      </c>
      <c r="C26" s="503">
        <v>1103.5999999999999</v>
      </c>
      <c r="D26" s="504">
        <v>1098.8999999999999</v>
      </c>
      <c r="E26" s="504">
        <v>1075.7999999999997</v>
      </c>
      <c r="F26" s="504">
        <v>1047.9999999999998</v>
      </c>
      <c r="G26" s="504">
        <v>1024.8999999999996</v>
      </c>
      <c r="H26" s="504">
        <v>1126.6999999999998</v>
      </c>
      <c r="I26" s="504">
        <v>1149.7999999999997</v>
      </c>
      <c r="J26" s="504">
        <v>1177.5999999999999</v>
      </c>
      <c r="K26" s="503">
        <v>1122</v>
      </c>
      <c r="L26" s="503">
        <v>1071.0999999999999</v>
      </c>
      <c r="M26" s="503">
        <v>2.0145300000000002</v>
      </c>
      <c r="N26" s="1"/>
      <c r="O26" s="1"/>
    </row>
    <row r="27" spans="1:15" ht="12.75" customHeight="1">
      <c r="A27" s="33">
        <v>17</v>
      </c>
      <c r="B27" s="531" t="s">
        <v>292</v>
      </c>
      <c r="C27" s="503">
        <v>1804.25</v>
      </c>
      <c r="D27" s="504">
        <v>1809.6499999999999</v>
      </c>
      <c r="E27" s="504">
        <v>1790.5999999999997</v>
      </c>
      <c r="F27" s="504">
        <v>1776.9499999999998</v>
      </c>
      <c r="G27" s="504">
        <v>1757.8999999999996</v>
      </c>
      <c r="H27" s="504">
        <v>1823.2999999999997</v>
      </c>
      <c r="I27" s="504">
        <v>1842.35</v>
      </c>
      <c r="J27" s="504">
        <v>1855.9999999999998</v>
      </c>
      <c r="K27" s="503">
        <v>1828.7</v>
      </c>
      <c r="L27" s="503">
        <v>1796</v>
      </c>
      <c r="M27" s="503">
        <v>0.10927000000000001</v>
      </c>
      <c r="N27" s="1"/>
      <c r="O27" s="1"/>
    </row>
    <row r="28" spans="1:15" ht="12.75" customHeight="1">
      <c r="A28" s="33">
        <v>18</v>
      </c>
      <c r="B28" s="531" t="s">
        <v>244</v>
      </c>
      <c r="C28" s="503">
        <v>2264.6999999999998</v>
      </c>
      <c r="D28" s="504">
        <v>2257.4500000000003</v>
      </c>
      <c r="E28" s="504">
        <v>2244.9000000000005</v>
      </c>
      <c r="F28" s="504">
        <v>2225.1000000000004</v>
      </c>
      <c r="G28" s="504">
        <v>2212.5500000000006</v>
      </c>
      <c r="H28" s="504">
        <v>2277.2500000000005</v>
      </c>
      <c r="I28" s="504">
        <v>2289.8000000000006</v>
      </c>
      <c r="J28" s="504">
        <v>2309.6000000000004</v>
      </c>
      <c r="K28" s="503">
        <v>2270</v>
      </c>
      <c r="L28" s="503">
        <v>2237.65</v>
      </c>
      <c r="M28" s="503">
        <v>1.6958299999999999</v>
      </c>
      <c r="N28" s="1"/>
      <c r="O28" s="1"/>
    </row>
    <row r="29" spans="1:15" ht="12.75" customHeight="1">
      <c r="A29" s="33">
        <v>19</v>
      </c>
      <c r="B29" s="531" t="s">
        <v>299</v>
      </c>
      <c r="C29" s="503">
        <v>105</v>
      </c>
      <c r="D29" s="504">
        <v>105.39999999999999</v>
      </c>
      <c r="E29" s="504">
        <v>103.84999999999998</v>
      </c>
      <c r="F29" s="504">
        <v>102.69999999999999</v>
      </c>
      <c r="G29" s="504">
        <v>101.14999999999998</v>
      </c>
      <c r="H29" s="504">
        <v>106.54999999999998</v>
      </c>
      <c r="I29" s="504">
        <v>108.1</v>
      </c>
      <c r="J29" s="504">
        <v>109.24999999999999</v>
      </c>
      <c r="K29" s="503">
        <v>106.95</v>
      </c>
      <c r="L29" s="503">
        <v>104.25</v>
      </c>
      <c r="M29" s="503">
        <v>2.3142499999999999</v>
      </c>
      <c r="N29" s="1"/>
      <c r="O29" s="1"/>
    </row>
    <row r="30" spans="1:15" ht="12.75" customHeight="1">
      <c r="A30" s="33">
        <v>20</v>
      </c>
      <c r="B30" s="531" t="s">
        <v>48</v>
      </c>
      <c r="C30" s="503">
        <v>3517.75</v>
      </c>
      <c r="D30" s="504">
        <v>3508.25</v>
      </c>
      <c r="E30" s="504">
        <v>3461.9</v>
      </c>
      <c r="F30" s="504">
        <v>3406.05</v>
      </c>
      <c r="G30" s="504">
        <v>3359.7000000000003</v>
      </c>
      <c r="H30" s="504">
        <v>3564.1</v>
      </c>
      <c r="I30" s="504">
        <v>3610.4500000000003</v>
      </c>
      <c r="J30" s="504">
        <v>3666.2999999999997</v>
      </c>
      <c r="K30" s="503">
        <v>3554.6</v>
      </c>
      <c r="L30" s="503">
        <v>3452.4</v>
      </c>
      <c r="M30" s="503">
        <v>1.18262</v>
      </c>
      <c r="N30" s="1"/>
      <c r="O30" s="1"/>
    </row>
    <row r="31" spans="1:15" ht="12.75" customHeight="1">
      <c r="A31" s="33">
        <v>21</v>
      </c>
      <c r="B31" s="531" t="s">
        <v>300</v>
      </c>
      <c r="C31" s="503">
        <v>3323.95</v>
      </c>
      <c r="D31" s="504">
        <v>3324.4166666666665</v>
      </c>
      <c r="E31" s="504">
        <v>3300.333333333333</v>
      </c>
      <c r="F31" s="504">
        <v>3276.7166666666667</v>
      </c>
      <c r="G31" s="504">
        <v>3252.6333333333332</v>
      </c>
      <c r="H31" s="504">
        <v>3348.0333333333328</v>
      </c>
      <c r="I31" s="504">
        <v>3372.1166666666659</v>
      </c>
      <c r="J31" s="504">
        <v>3395.7333333333327</v>
      </c>
      <c r="K31" s="503">
        <v>3348.5</v>
      </c>
      <c r="L31" s="503">
        <v>3300.8</v>
      </c>
      <c r="M31" s="503">
        <v>0.38047999999999998</v>
      </c>
      <c r="N31" s="1"/>
      <c r="O31" s="1"/>
    </row>
    <row r="32" spans="1:15" ht="12.75" customHeight="1">
      <c r="A32" s="33">
        <v>22</v>
      </c>
      <c r="B32" s="531" t="s">
        <v>301</v>
      </c>
      <c r="C32" s="503">
        <v>25.85</v>
      </c>
      <c r="D32" s="504">
        <v>26.083333333333332</v>
      </c>
      <c r="E32" s="504">
        <v>25.366666666666664</v>
      </c>
      <c r="F32" s="504">
        <v>24.883333333333333</v>
      </c>
      <c r="G32" s="504">
        <v>24.166666666666664</v>
      </c>
      <c r="H32" s="504">
        <v>26.566666666666663</v>
      </c>
      <c r="I32" s="504">
        <v>27.283333333333331</v>
      </c>
      <c r="J32" s="504">
        <v>27.766666666666662</v>
      </c>
      <c r="K32" s="503">
        <v>26.8</v>
      </c>
      <c r="L32" s="503">
        <v>25.6</v>
      </c>
      <c r="M32" s="503">
        <v>231.56549000000001</v>
      </c>
      <c r="N32" s="1"/>
      <c r="O32" s="1"/>
    </row>
    <row r="33" spans="1:15" ht="12.75" customHeight="1">
      <c r="A33" s="33">
        <v>23</v>
      </c>
      <c r="B33" s="531" t="s">
        <v>50</v>
      </c>
      <c r="C33" s="503">
        <v>623.35</v>
      </c>
      <c r="D33" s="504">
        <v>625.48333333333323</v>
      </c>
      <c r="E33" s="504">
        <v>618.96666666666647</v>
      </c>
      <c r="F33" s="504">
        <v>614.58333333333326</v>
      </c>
      <c r="G33" s="504">
        <v>608.06666666666649</v>
      </c>
      <c r="H33" s="504">
        <v>629.86666666666645</v>
      </c>
      <c r="I33" s="504">
        <v>636.3833333333331</v>
      </c>
      <c r="J33" s="504">
        <v>640.76666666666642</v>
      </c>
      <c r="K33" s="503">
        <v>632</v>
      </c>
      <c r="L33" s="503">
        <v>621.1</v>
      </c>
      <c r="M33" s="503">
        <v>20.96368</v>
      </c>
      <c r="N33" s="1"/>
      <c r="O33" s="1"/>
    </row>
    <row r="34" spans="1:15" ht="12.75" customHeight="1">
      <c r="A34" s="33">
        <v>24</v>
      </c>
      <c r="B34" s="531" t="s">
        <v>302</v>
      </c>
      <c r="C34" s="503">
        <v>3342.05</v>
      </c>
      <c r="D34" s="504">
        <v>3350.0166666666664</v>
      </c>
      <c r="E34" s="504">
        <v>3322.0333333333328</v>
      </c>
      <c r="F34" s="504">
        <v>3302.0166666666664</v>
      </c>
      <c r="G34" s="504">
        <v>3274.0333333333328</v>
      </c>
      <c r="H34" s="504">
        <v>3370.0333333333328</v>
      </c>
      <c r="I34" s="504">
        <v>3398.0166666666664</v>
      </c>
      <c r="J34" s="504">
        <v>3418.0333333333328</v>
      </c>
      <c r="K34" s="503">
        <v>3378</v>
      </c>
      <c r="L34" s="503">
        <v>3330</v>
      </c>
      <c r="M34" s="503">
        <v>0.10911999999999999</v>
      </c>
      <c r="N34" s="1"/>
      <c r="O34" s="1"/>
    </row>
    <row r="35" spans="1:15" ht="12.75" customHeight="1">
      <c r="A35" s="33">
        <v>25</v>
      </c>
      <c r="B35" s="531" t="s">
        <v>51</v>
      </c>
      <c r="C35" s="503">
        <v>375.8</v>
      </c>
      <c r="D35" s="504">
        <v>377.48333333333335</v>
      </c>
      <c r="E35" s="504">
        <v>372.81666666666672</v>
      </c>
      <c r="F35" s="504">
        <v>369.83333333333337</v>
      </c>
      <c r="G35" s="504">
        <v>365.16666666666674</v>
      </c>
      <c r="H35" s="504">
        <v>380.4666666666667</v>
      </c>
      <c r="I35" s="504">
        <v>385.13333333333333</v>
      </c>
      <c r="J35" s="504">
        <v>388.11666666666667</v>
      </c>
      <c r="K35" s="503">
        <v>382.15</v>
      </c>
      <c r="L35" s="503">
        <v>374.5</v>
      </c>
      <c r="M35" s="503">
        <v>9.3575900000000001</v>
      </c>
      <c r="N35" s="1"/>
      <c r="O35" s="1"/>
    </row>
    <row r="36" spans="1:15" ht="12.75" customHeight="1">
      <c r="A36" s="33">
        <v>26</v>
      </c>
      <c r="B36" s="531" t="s">
        <v>865</v>
      </c>
      <c r="C36" s="503">
        <v>1193.3</v>
      </c>
      <c r="D36" s="504">
        <v>1185.8166666666668</v>
      </c>
      <c r="E36" s="504">
        <v>1168.6333333333337</v>
      </c>
      <c r="F36" s="504">
        <v>1143.9666666666669</v>
      </c>
      <c r="G36" s="504">
        <v>1126.7833333333338</v>
      </c>
      <c r="H36" s="504">
        <v>1210.4833333333336</v>
      </c>
      <c r="I36" s="504">
        <v>1227.6666666666665</v>
      </c>
      <c r="J36" s="504">
        <v>1252.3333333333335</v>
      </c>
      <c r="K36" s="503">
        <v>1203</v>
      </c>
      <c r="L36" s="503">
        <v>1161.1500000000001</v>
      </c>
      <c r="M36" s="503">
        <v>2.9572600000000002</v>
      </c>
      <c r="N36" s="1"/>
      <c r="O36" s="1"/>
    </row>
    <row r="37" spans="1:15" ht="12.75" customHeight="1">
      <c r="A37" s="33">
        <v>27</v>
      </c>
      <c r="B37" s="531" t="s">
        <v>817</v>
      </c>
      <c r="C37" s="503">
        <v>906.95</v>
      </c>
      <c r="D37" s="504">
        <v>907.94999999999993</v>
      </c>
      <c r="E37" s="504">
        <v>896.89999999999986</v>
      </c>
      <c r="F37" s="504">
        <v>886.84999999999991</v>
      </c>
      <c r="G37" s="504">
        <v>875.79999999999984</v>
      </c>
      <c r="H37" s="504">
        <v>917.99999999999989</v>
      </c>
      <c r="I37" s="504">
        <v>929.04999999999984</v>
      </c>
      <c r="J37" s="504">
        <v>939.09999999999991</v>
      </c>
      <c r="K37" s="503">
        <v>919</v>
      </c>
      <c r="L37" s="503">
        <v>897.9</v>
      </c>
      <c r="M37" s="503">
        <v>1.1141000000000001</v>
      </c>
      <c r="N37" s="1"/>
      <c r="O37" s="1"/>
    </row>
    <row r="38" spans="1:15" ht="12.75" customHeight="1">
      <c r="A38" s="33">
        <v>28</v>
      </c>
      <c r="B38" s="531" t="s">
        <v>293</v>
      </c>
      <c r="C38" s="503">
        <v>996.75</v>
      </c>
      <c r="D38" s="504">
        <v>998.65</v>
      </c>
      <c r="E38" s="504">
        <v>991.3</v>
      </c>
      <c r="F38" s="504">
        <v>985.85</v>
      </c>
      <c r="G38" s="504">
        <v>978.5</v>
      </c>
      <c r="H38" s="504">
        <v>1004.0999999999999</v>
      </c>
      <c r="I38" s="504">
        <v>1011.45</v>
      </c>
      <c r="J38" s="504">
        <v>1016.8999999999999</v>
      </c>
      <c r="K38" s="503">
        <v>1006</v>
      </c>
      <c r="L38" s="503">
        <v>993.2</v>
      </c>
      <c r="M38" s="503">
        <v>1.45834</v>
      </c>
      <c r="N38" s="1"/>
      <c r="O38" s="1"/>
    </row>
    <row r="39" spans="1:15" ht="12.75" customHeight="1">
      <c r="A39" s="33">
        <v>29</v>
      </c>
      <c r="B39" s="531" t="s">
        <v>52</v>
      </c>
      <c r="C39" s="503">
        <v>804.8</v>
      </c>
      <c r="D39" s="504">
        <v>803</v>
      </c>
      <c r="E39" s="504">
        <v>796.1</v>
      </c>
      <c r="F39" s="504">
        <v>787.4</v>
      </c>
      <c r="G39" s="504">
        <v>780.5</v>
      </c>
      <c r="H39" s="504">
        <v>811.7</v>
      </c>
      <c r="I39" s="504">
        <v>818.60000000000014</v>
      </c>
      <c r="J39" s="504">
        <v>827.30000000000007</v>
      </c>
      <c r="K39" s="503">
        <v>809.9</v>
      </c>
      <c r="L39" s="503">
        <v>794.3</v>
      </c>
      <c r="M39" s="503">
        <v>2.09361</v>
      </c>
      <c r="N39" s="1"/>
      <c r="O39" s="1"/>
    </row>
    <row r="40" spans="1:15" ht="12.75" customHeight="1">
      <c r="A40" s="33">
        <v>30</v>
      </c>
      <c r="B40" s="531" t="s">
        <v>53</v>
      </c>
      <c r="C40" s="503">
        <v>4976.6000000000004</v>
      </c>
      <c r="D40" s="504">
        <v>4933.6333333333341</v>
      </c>
      <c r="E40" s="504">
        <v>4875.9666666666681</v>
      </c>
      <c r="F40" s="504">
        <v>4775.3333333333339</v>
      </c>
      <c r="G40" s="504">
        <v>4717.6666666666679</v>
      </c>
      <c r="H40" s="504">
        <v>5034.2666666666682</v>
      </c>
      <c r="I40" s="504">
        <v>5091.9333333333343</v>
      </c>
      <c r="J40" s="504">
        <v>5192.5666666666684</v>
      </c>
      <c r="K40" s="503">
        <v>4991.3</v>
      </c>
      <c r="L40" s="503">
        <v>4833</v>
      </c>
      <c r="M40" s="503">
        <v>8.6118299999999994</v>
      </c>
      <c r="N40" s="1"/>
      <c r="O40" s="1"/>
    </row>
    <row r="41" spans="1:15" ht="12.75" customHeight="1">
      <c r="A41" s="33">
        <v>31</v>
      </c>
      <c r="B41" s="531" t="s">
        <v>54</v>
      </c>
      <c r="C41" s="503">
        <v>217.55</v>
      </c>
      <c r="D41" s="504">
        <v>216.18333333333331</v>
      </c>
      <c r="E41" s="504">
        <v>214.56666666666661</v>
      </c>
      <c r="F41" s="504">
        <v>211.58333333333329</v>
      </c>
      <c r="G41" s="504">
        <v>209.96666666666658</v>
      </c>
      <c r="H41" s="504">
        <v>219.16666666666663</v>
      </c>
      <c r="I41" s="504">
        <v>220.78333333333336</v>
      </c>
      <c r="J41" s="504">
        <v>223.76666666666665</v>
      </c>
      <c r="K41" s="503">
        <v>217.8</v>
      </c>
      <c r="L41" s="503">
        <v>213.2</v>
      </c>
      <c r="M41" s="503">
        <v>25.10455</v>
      </c>
      <c r="N41" s="1"/>
      <c r="O41" s="1"/>
    </row>
    <row r="42" spans="1:15" ht="12.75" customHeight="1">
      <c r="A42" s="33">
        <v>32</v>
      </c>
      <c r="B42" s="531" t="s">
        <v>303</v>
      </c>
      <c r="C42" s="503">
        <v>476.1</v>
      </c>
      <c r="D42" s="504">
        <v>474.7</v>
      </c>
      <c r="E42" s="504">
        <v>464.4</v>
      </c>
      <c r="F42" s="504">
        <v>452.7</v>
      </c>
      <c r="G42" s="504">
        <v>442.4</v>
      </c>
      <c r="H42" s="504">
        <v>486.4</v>
      </c>
      <c r="I42" s="504">
        <v>496.70000000000005</v>
      </c>
      <c r="J42" s="504">
        <v>508.4</v>
      </c>
      <c r="K42" s="503">
        <v>485</v>
      </c>
      <c r="L42" s="503">
        <v>463</v>
      </c>
      <c r="M42" s="503">
        <v>1.5613900000000001</v>
      </c>
      <c r="N42" s="1"/>
      <c r="O42" s="1"/>
    </row>
    <row r="43" spans="1:15" ht="12.75" customHeight="1">
      <c r="A43" s="33">
        <v>33</v>
      </c>
      <c r="B43" s="531" t="s">
        <v>304</v>
      </c>
      <c r="C43" s="503">
        <v>99.55</v>
      </c>
      <c r="D43" s="504">
        <v>99.716666666666654</v>
      </c>
      <c r="E43" s="504">
        <v>98.483333333333306</v>
      </c>
      <c r="F43" s="504">
        <v>97.416666666666657</v>
      </c>
      <c r="G43" s="504">
        <v>96.183333333333309</v>
      </c>
      <c r="H43" s="504">
        <v>100.7833333333333</v>
      </c>
      <c r="I43" s="504">
        <v>102.01666666666665</v>
      </c>
      <c r="J43" s="504">
        <v>103.0833333333333</v>
      </c>
      <c r="K43" s="503">
        <v>100.95</v>
      </c>
      <c r="L43" s="503">
        <v>98.65</v>
      </c>
      <c r="M43" s="503">
        <v>25.251180000000002</v>
      </c>
      <c r="N43" s="1"/>
      <c r="O43" s="1"/>
    </row>
    <row r="44" spans="1:15" ht="12.75" customHeight="1">
      <c r="A44" s="33">
        <v>34</v>
      </c>
      <c r="B44" s="531" t="s">
        <v>55</v>
      </c>
      <c r="C44" s="503">
        <v>121.25</v>
      </c>
      <c r="D44" s="504">
        <v>121.91666666666667</v>
      </c>
      <c r="E44" s="504">
        <v>120.33333333333334</v>
      </c>
      <c r="F44" s="504">
        <v>119.41666666666667</v>
      </c>
      <c r="G44" s="504">
        <v>117.83333333333334</v>
      </c>
      <c r="H44" s="504">
        <v>122.83333333333334</v>
      </c>
      <c r="I44" s="504">
        <v>124.41666666666669</v>
      </c>
      <c r="J44" s="504">
        <v>125.33333333333334</v>
      </c>
      <c r="K44" s="503">
        <v>123.5</v>
      </c>
      <c r="L44" s="503">
        <v>121</v>
      </c>
      <c r="M44" s="503">
        <v>83.964969999999994</v>
      </c>
      <c r="N44" s="1"/>
      <c r="O44" s="1"/>
    </row>
    <row r="45" spans="1:15" ht="12.75" customHeight="1">
      <c r="A45" s="33">
        <v>35</v>
      </c>
      <c r="B45" s="531" t="s">
        <v>57</v>
      </c>
      <c r="C45" s="503">
        <v>3367.45</v>
      </c>
      <c r="D45" s="504">
        <v>3366.5499999999997</v>
      </c>
      <c r="E45" s="504">
        <v>3347.0999999999995</v>
      </c>
      <c r="F45" s="504">
        <v>3326.7499999999995</v>
      </c>
      <c r="G45" s="504">
        <v>3307.2999999999993</v>
      </c>
      <c r="H45" s="504">
        <v>3386.8999999999996</v>
      </c>
      <c r="I45" s="504">
        <v>3406.3499999999995</v>
      </c>
      <c r="J45" s="504">
        <v>3426.7</v>
      </c>
      <c r="K45" s="503">
        <v>3386</v>
      </c>
      <c r="L45" s="503">
        <v>3346.2</v>
      </c>
      <c r="M45" s="503">
        <v>5.98421</v>
      </c>
      <c r="N45" s="1"/>
      <c r="O45" s="1"/>
    </row>
    <row r="46" spans="1:15" ht="12.75" customHeight="1">
      <c r="A46" s="33">
        <v>36</v>
      </c>
      <c r="B46" s="531" t="s">
        <v>305</v>
      </c>
      <c r="C46" s="503">
        <v>175.5</v>
      </c>
      <c r="D46" s="504">
        <v>177.35</v>
      </c>
      <c r="E46" s="504">
        <v>172.39999999999998</v>
      </c>
      <c r="F46" s="504">
        <v>169.29999999999998</v>
      </c>
      <c r="G46" s="504">
        <v>164.34999999999997</v>
      </c>
      <c r="H46" s="504">
        <v>180.45</v>
      </c>
      <c r="I46" s="504">
        <v>185.39999999999998</v>
      </c>
      <c r="J46" s="504">
        <v>188.5</v>
      </c>
      <c r="K46" s="503">
        <v>182.3</v>
      </c>
      <c r="L46" s="503">
        <v>174.25</v>
      </c>
      <c r="M46" s="503">
        <v>8.4965600000000006</v>
      </c>
      <c r="N46" s="1"/>
      <c r="O46" s="1"/>
    </row>
    <row r="47" spans="1:15" ht="12.75" customHeight="1">
      <c r="A47" s="33">
        <v>37</v>
      </c>
      <c r="B47" s="531" t="s">
        <v>307</v>
      </c>
      <c r="C47" s="503">
        <v>2276.0500000000002</v>
      </c>
      <c r="D47" s="504">
        <v>2268.6833333333334</v>
      </c>
      <c r="E47" s="504">
        <v>2227.3666666666668</v>
      </c>
      <c r="F47" s="504">
        <v>2178.6833333333334</v>
      </c>
      <c r="G47" s="504">
        <v>2137.3666666666668</v>
      </c>
      <c r="H47" s="504">
        <v>2317.3666666666668</v>
      </c>
      <c r="I47" s="504">
        <v>2358.6833333333334</v>
      </c>
      <c r="J47" s="504">
        <v>2407.3666666666668</v>
      </c>
      <c r="K47" s="503">
        <v>2310</v>
      </c>
      <c r="L47" s="503">
        <v>2220</v>
      </c>
      <c r="M47" s="503">
        <v>5.0223800000000001</v>
      </c>
      <c r="N47" s="1"/>
      <c r="O47" s="1"/>
    </row>
    <row r="48" spans="1:15" ht="12.75" customHeight="1">
      <c r="A48" s="33">
        <v>38</v>
      </c>
      <c r="B48" s="531" t="s">
        <v>306</v>
      </c>
      <c r="C48" s="503">
        <v>3018.05</v>
      </c>
      <c r="D48" s="504">
        <v>3022.2333333333336</v>
      </c>
      <c r="E48" s="504">
        <v>2996.0666666666671</v>
      </c>
      <c r="F48" s="504">
        <v>2974.0833333333335</v>
      </c>
      <c r="G48" s="504">
        <v>2947.916666666667</v>
      </c>
      <c r="H48" s="504">
        <v>3044.2166666666672</v>
      </c>
      <c r="I48" s="504">
        <v>3070.3833333333332</v>
      </c>
      <c r="J48" s="504">
        <v>3092.3666666666672</v>
      </c>
      <c r="K48" s="503">
        <v>3048.4</v>
      </c>
      <c r="L48" s="503">
        <v>3000.25</v>
      </c>
      <c r="M48" s="503">
        <v>5.5849999999999997E-2</v>
      </c>
      <c r="N48" s="1"/>
      <c r="O48" s="1"/>
    </row>
    <row r="49" spans="1:15" ht="12.75" customHeight="1">
      <c r="A49" s="33">
        <v>39</v>
      </c>
      <c r="B49" s="531" t="s">
        <v>241</v>
      </c>
      <c r="C49" s="503">
        <v>1749.2</v>
      </c>
      <c r="D49" s="504">
        <v>1750.3999999999999</v>
      </c>
      <c r="E49" s="504">
        <v>1728.7999999999997</v>
      </c>
      <c r="F49" s="504">
        <v>1708.3999999999999</v>
      </c>
      <c r="G49" s="504">
        <v>1686.7999999999997</v>
      </c>
      <c r="H49" s="504">
        <v>1770.7999999999997</v>
      </c>
      <c r="I49" s="504">
        <v>1792.3999999999996</v>
      </c>
      <c r="J49" s="504">
        <v>1812.7999999999997</v>
      </c>
      <c r="K49" s="503">
        <v>1772</v>
      </c>
      <c r="L49" s="503">
        <v>1730</v>
      </c>
      <c r="M49" s="503">
        <v>2.3921800000000002</v>
      </c>
      <c r="N49" s="1"/>
      <c r="O49" s="1"/>
    </row>
    <row r="50" spans="1:15" ht="12.75" customHeight="1">
      <c r="A50" s="33">
        <v>40</v>
      </c>
      <c r="B50" s="531" t="s">
        <v>308</v>
      </c>
      <c r="C50" s="503">
        <v>8898.1</v>
      </c>
      <c r="D50" s="504">
        <v>8865.1833333333343</v>
      </c>
      <c r="E50" s="504">
        <v>8812.4166666666679</v>
      </c>
      <c r="F50" s="504">
        <v>8726.7333333333336</v>
      </c>
      <c r="G50" s="504">
        <v>8673.9666666666672</v>
      </c>
      <c r="H50" s="504">
        <v>8950.8666666666686</v>
      </c>
      <c r="I50" s="504">
        <v>9003.633333333335</v>
      </c>
      <c r="J50" s="504">
        <v>9089.3166666666693</v>
      </c>
      <c r="K50" s="503">
        <v>8917.9500000000007</v>
      </c>
      <c r="L50" s="503">
        <v>8779.5</v>
      </c>
      <c r="M50" s="503">
        <v>0.40500999999999998</v>
      </c>
      <c r="N50" s="1"/>
      <c r="O50" s="1"/>
    </row>
    <row r="51" spans="1:15" ht="12.75" customHeight="1">
      <c r="A51" s="33">
        <v>41</v>
      </c>
      <c r="B51" s="531" t="s">
        <v>59</v>
      </c>
      <c r="C51" s="503">
        <v>1011.15</v>
      </c>
      <c r="D51" s="504">
        <v>1000.6333333333333</v>
      </c>
      <c r="E51" s="504">
        <v>984.86666666666667</v>
      </c>
      <c r="F51" s="504">
        <v>958.58333333333337</v>
      </c>
      <c r="G51" s="504">
        <v>942.81666666666672</v>
      </c>
      <c r="H51" s="504">
        <v>1026.9166666666665</v>
      </c>
      <c r="I51" s="504">
        <v>1042.6833333333334</v>
      </c>
      <c r="J51" s="504">
        <v>1068.9666666666667</v>
      </c>
      <c r="K51" s="503">
        <v>1016.4</v>
      </c>
      <c r="L51" s="503">
        <v>974.35</v>
      </c>
      <c r="M51" s="503">
        <v>12.865819999999999</v>
      </c>
      <c r="N51" s="1"/>
      <c r="O51" s="1"/>
    </row>
    <row r="52" spans="1:15" ht="12.75" customHeight="1">
      <c r="A52" s="33">
        <v>42</v>
      </c>
      <c r="B52" s="531" t="s">
        <v>60</v>
      </c>
      <c r="C52" s="503">
        <v>727.05</v>
      </c>
      <c r="D52" s="504">
        <v>728.56666666666661</v>
      </c>
      <c r="E52" s="504">
        <v>721.48333333333323</v>
      </c>
      <c r="F52" s="504">
        <v>715.91666666666663</v>
      </c>
      <c r="G52" s="504">
        <v>708.83333333333326</v>
      </c>
      <c r="H52" s="504">
        <v>734.13333333333321</v>
      </c>
      <c r="I52" s="504">
        <v>741.2166666666667</v>
      </c>
      <c r="J52" s="504">
        <v>746.78333333333319</v>
      </c>
      <c r="K52" s="503">
        <v>735.65</v>
      </c>
      <c r="L52" s="503">
        <v>723</v>
      </c>
      <c r="M52" s="503">
        <v>18.60717</v>
      </c>
      <c r="N52" s="1"/>
      <c r="O52" s="1"/>
    </row>
    <row r="53" spans="1:15" ht="12.75" customHeight="1">
      <c r="A53" s="33">
        <v>43</v>
      </c>
      <c r="B53" s="531" t="s">
        <v>309</v>
      </c>
      <c r="C53" s="503">
        <v>553.1</v>
      </c>
      <c r="D53" s="504">
        <v>552.2833333333333</v>
      </c>
      <c r="E53" s="504">
        <v>546.96666666666658</v>
      </c>
      <c r="F53" s="504">
        <v>540.83333333333326</v>
      </c>
      <c r="G53" s="504">
        <v>535.51666666666654</v>
      </c>
      <c r="H53" s="504">
        <v>558.41666666666663</v>
      </c>
      <c r="I53" s="504">
        <v>563.73333333333323</v>
      </c>
      <c r="J53" s="504">
        <v>569.86666666666667</v>
      </c>
      <c r="K53" s="503">
        <v>557.6</v>
      </c>
      <c r="L53" s="503">
        <v>546.15</v>
      </c>
      <c r="M53" s="503">
        <v>0.67312000000000005</v>
      </c>
      <c r="N53" s="1"/>
      <c r="O53" s="1"/>
    </row>
    <row r="54" spans="1:15" ht="12.75" customHeight="1">
      <c r="A54" s="33">
        <v>44</v>
      </c>
      <c r="B54" s="531" t="s">
        <v>61</v>
      </c>
      <c r="C54" s="503">
        <v>670.5</v>
      </c>
      <c r="D54" s="504">
        <v>672.44999999999993</v>
      </c>
      <c r="E54" s="504">
        <v>665.29999999999984</v>
      </c>
      <c r="F54" s="504">
        <v>660.09999999999991</v>
      </c>
      <c r="G54" s="504">
        <v>652.94999999999982</v>
      </c>
      <c r="H54" s="504">
        <v>677.64999999999986</v>
      </c>
      <c r="I54" s="504">
        <v>684.8</v>
      </c>
      <c r="J54" s="504">
        <v>689.99999999999989</v>
      </c>
      <c r="K54" s="503">
        <v>679.6</v>
      </c>
      <c r="L54" s="503">
        <v>667.25</v>
      </c>
      <c r="M54" s="503">
        <v>39.69894</v>
      </c>
      <c r="N54" s="1"/>
      <c r="O54" s="1"/>
    </row>
    <row r="55" spans="1:15" ht="12.75" customHeight="1">
      <c r="A55" s="33">
        <v>45</v>
      </c>
      <c r="B55" s="531" t="s">
        <v>62</v>
      </c>
      <c r="C55" s="503">
        <v>3262.5</v>
      </c>
      <c r="D55" s="504">
        <v>3227.85</v>
      </c>
      <c r="E55" s="504">
        <v>3186.7</v>
      </c>
      <c r="F55" s="504">
        <v>3110.9</v>
      </c>
      <c r="G55" s="504">
        <v>3069.75</v>
      </c>
      <c r="H55" s="504">
        <v>3303.6499999999996</v>
      </c>
      <c r="I55" s="504">
        <v>3344.8</v>
      </c>
      <c r="J55" s="504">
        <v>3420.5999999999995</v>
      </c>
      <c r="K55" s="503">
        <v>3269</v>
      </c>
      <c r="L55" s="503">
        <v>3152.05</v>
      </c>
      <c r="M55" s="503">
        <v>5.6370899999999997</v>
      </c>
      <c r="N55" s="1"/>
      <c r="O55" s="1"/>
    </row>
    <row r="56" spans="1:15" ht="12.75" customHeight="1">
      <c r="A56" s="33">
        <v>46</v>
      </c>
      <c r="B56" s="531" t="s">
        <v>313</v>
      </c>
      <c r="C56" s="503">
        <v>200</v>
      </c>
      <c r="D56" s="504">
        <v>200.33333333333334</v>
      </c>
      <c r="E56" s="504">
        <v>198.66666666666669</v>
      </c>
      <c r="F56" s="504">
        <v>197.33333333333334</v>
      </c>
      <c r="G56" s="504">
        <v>195.66666666666669</v>
      </c>
      <c r="H56" s="504">
        <v>201.66666666666669</v>
      </c>
      <c r="I56" s="504">
        <v>203.33333333333337</v>
      </c>
      <c r="J56" s="504">
        <v>204.66666666666669</v>
      </c>
      <c r="K56" s="503">
        <v>202</v>
      </c>
      <c r="L56" s="503">
        <v>199</v>
      </c>
      <c r="M56" s="503">
        <v>2.9290799999999999</v>
      </c>
      <c r="N56" s="1"/>
      <c r="O56" s="1"/>
    </row>
    <row r="57" spans="1:15" ht="12.75" customHeight="1">
      <c r="A57" s="33">
        <v>47</v>
      </c>
      <c r="B57" s="531" t="s">
        <v>314</v>
      </c>
      <c r="C57" s="503">
        <v>1291.1500000000001</v>
      </c>
      <c r="D57" s="504">
        <v>1302.9333333333334</v>
      </c>
      <c r="E57" s="504">
        <v>1268.2166666666667</v>
      </c>
      <c r="F57" s="504">
        <v>1245.2833333333333</v>
      </c>
      <c r="G57" s="504">
        <v>1210.5666666666666</v>
      </c>
      <c r="H57" s="504">
        <v>1325.8666666666668</v>
      </c>
      <c r="I57" s="504">
        <v>1360.5833333333335</v>
      </c>
      <c r="J57" s="504">
        <v>1383.5166666666669</v>
      </c>
      <c r="K57" s="503">
        <v>1337.65</v>
      </c>
      <c r="L57" s="503">
        <v>1280</v>
      </c>
      <c r="M57" s="503">
        <v>2.04725</v>
      </c>
      <c r="N57" s="1"/>
      <c r="O57" s="1"/>
    </row>
    <row r="58" spans="1:15" ht="12.75" customHeight="1">
      <c r="A58" s="33">
        <v>48</v>
      </c>
      <c r="B58" s="531" t="s">
        <v>64</v>
      </c>
      <c r="C58" s="503">
        <v>16249.05</v>
      </c>
      <c r="D58" s="504">
        <v>16181.683333333334</v>
      </c>
      <c r="E58" s="504">
        <v>16033.366666666669</v>
      </c>
      <c r="F58" s="504">
        <v>15817.683333333334</v>
      </c>
      <c r="G58" s="504">
        <v>15669.366666666669</v>
      </c>
      <c r="H58" s="504">
        <v>16397.366666666669</v>
      </c>
      <c r="I58" s="504">
        <v>16545.683333333334</v>
      </c>
      <c r="J58" s="504">
        <v>16761.366666666669</v>
      </c>
      <c r="K58" s="503">
        <v>16330</v>
      </c>
      <c r="L58" s="503">
        <v>15966</v>
      </c>
      <c r="M58" s="503">
        <v>1.72428</v>
      </c>
      <c r="N58" s="1"/>
      <c r="O58" s="1"/>
    </row>
    <row r="59" spans="1:15" ht="12" customHeight="1">
      <c r="A59" s="33">
        <v>49</v>
      </c>
      <c r="B59" s="531" t="s">
        <v>246</v>
      </c>
      <c r="C59" s="503">
        <v>5032.55</v>
      </c>
      <c r="D59" s="504">
        <v>5059.3833333333341</v>
      </c>
      <c r="E59" s="504">
        <v>4993.1666666666679</v>
      </c>
      <c r="F59" s="504">
        <v>4953.7833333333338</v>
      </c>
      <c r="G59" s="504">
        <v>4887.5666666666675</v>
      </c>
      <c r="H59" s="504">
        <v>5098.7666666666682</v>
      </c>
      <c r="I59" s="504">
        <v>5164.9833333333336</v>
      </c>
      <c r="J59" s="504">
        <v>5204.3666666666686</v>
      </c>
      <c r="K59" s="503">
        <v>5125.6000000000004</v>
      </c>
      <c r="L59" s="503">
        <v>5020</v>
      </c>
      <c r="M59" s="503">
        <v>0.22220000000000001</v>
      </c>
      <c r="N59" s="1"/>
      <c r="O59" s="1"/>
    </row>
    <row r="60" spans="1:15" ht="12.75" customHeight="1">
      <c r="A60" s="33">
        <v>50</v>
      </c>
      <c r="B60" s="531" t="s">
        <v>65</v>
      </c>
      <c r="C60" s="503">
        <v>6911.65</v>
      </c>
      <c r="D60" s="504">
        <v>6904.8833333333323</v>
      </c>
      <c r="E60" s="504">
        <v>6859.8166666666648</v>
      </c>
      <c r="F60" s="504">
        <v>6807.9833333333327</v>
      </c>
      <c r="G60" s="504">
        <v>6762.9166666666652</v>
      </c>
      <c r="H60" s="504">
        <v>6956.7166666666644</v>
      </c>
      <c r="I60" s="504">
        <v>7001.7833333333319</v>
      </c>
      <c r="J60" s="504">
        <v>7053.6166666666641</v>
      </c>
      <c r="K60" s="503">
        <v>6949.95</v>
      </c>
      <c r="L60" s="503">
        <v>6853.05</v>
      </c>
      <c r="M60" s="503">
        <v>5.3237899999999998</v>
      </c>
      <c r="N60" s="1"/>
      <c r="O60" s="1"/>
    </row>
    <row r="61" spans="1:15" ht="12.75" customHeight="1">
      <c r="A61" s="33">
        <v>51</v>
      </c>
      <c r="B61" s="531" t="s">
        <v>315</v>
      </c>
      <c r="C61" s="503">
        <v>3203.75</v>
      </c>
      <c r="D61" s="504">
        <v>3205.35</v>
      </c>
      <c r="E61" s="504">
        <v>3118.7</v>
      </c>
      <c r="F61" s="504">
        <v>3033.65</v>
      </c>
      <c r="G61" s="504">
        <v>2947</v>
      </c>
      <c r="H61" s="504">
        <v>3290.3999999999996</v>
      </c>
      <c r="I61" s="504">
        <v>3377.05</v>
      </c>
      <c r="J61" s="504">
        <v>3462.0999999999995</v>
      </c>
      <c r="K61" s="503">
        <v>3292</v>
      </c>
      <c r="L61" s="503">
        <v>3120.3</v>
      </c>
      <c r="M61" s="503">
        <v>0.43780999999999998</v>
      </c>
      <c r="N61" s="1"/>
      <c r="O61" s="1"/>
    </row>
    <row r="62" spans="1:15" ht="12.75" customHeight="1">
      <c r="A62" s="33">
        <v>52</v>
      </c>
      <c r="B62" s="531" t="s">
        <v>66</v>
      </c>
      <c r="C62" s="503">
        <v>2258.65</v>
      </c>
      <c r="D62" s="504">
        <v>2251.25</v>
      </c>
      <c r="E62" s="504">
        <v>2228.5</v>
      </c>
      <c r="F62" s="504">
        <v>2198.35</v>
      </c>
      <c r="G62" s="504">
        <v>2175.6</v>
      </c>
      <c r="H62" s="504">
        <v>2281.4</v>
      </c>
      <c r="I62" s="504">
        <v>2304.15</v>
      </c>
      <c r="J62" s="504">
        <v>2334.3000000000002</v>
      </c>
      <c r="K62" s="503">
        <v>2274</v>
      </c>
      <c r="L62" s="503">
        <v>2221.1</v>
      </c>
      <c r="M62" s="503">
        <v>4.6427800000000001</v>
      </c>
      <c r="N62" s="1"/>
      <c r="O62" s="1"/>
    </row>
    <row r="63" spans="1:15" ht="12.75" customHeight="1">
      <c r="A63" s="33">
        <v>53</v>
      </c>
      <c r="B63" s="531" t="s">
        <v>316</v>
      </c>
      <c r="C63" s="503">
        <v>361.45</v>
      </c>
      <c r="D63" s="504">
        <v>356.2833333333333</v>
      </c>
      <c r="E63" s="504">
        <v>349.31666666666661</v>
      </c>
      <c r="F63" s="504">
        <v>337.18333333333328</v>
      </c>
      <c r="G63" s="504">
        <v>330.21666666666658</v>
      </c>
      <c r="H63" s="504">
        <v>368.41666666666663</v>
      </c>
      <c r="I63" s="504">
        <v>375.38333333333333</v>
      </c>
      <c r="J63" s="504">
        <v>387.51666666666665</v>
      </c>
      <c r="K63" s="503">
        <v>363.25</v>
      </c>
      <c r="L63" s="503">
        <v>344.15</v>
      </c>
      <c r="M63" s="503">
        <v>54.8187</v>
      </c>
      <c r="N63" s="1"/>
      <c r="O63" s="1"/>
    </row>
    <row r="64" spans="1:15" ht="12.75" customHeight="1">
      <c r="A64" s="33">
        <v>54</v>
      </c>
      <c r="B64" s="531" t="s">
        <v>67</v>
      </c>
      <c r="C64" s="503">
        <v>250.1</v>
      </c>
      <c r="D64" s="504">
        <v>252.51666666666665</v>
      </c>
      <c r="E64" s="504">
        <v>246.58333333333331</v>
      </c>
      <c r="F64" s="504">
        <v>243.06666666666666</v>
      </c>
      <c r="G64" s="504">
        <v>237.13333333333333</v>
      </c>
      <c r="H64" s="504">
        <v>256.0333333333333</v>
      </c>
      <c r="I64" s="504">
        <v>261.96666666666664</v>
      </c>
      <c r="J64" s="504">
        <v>265.48333333333329</v>
      </c>
      <c r="K64" s="503">
        <v>258.45</v>
      </c>
      <c r="L64" s="503">
        <v>249</v>
      </c>
      <c r="M64" s="503">
        <v>44.363460000000003</v>
      </c>
      <c r="N64" s="1"/>
      <c r="O64" s="1"/>
    </row>
    <row r="65" spans="1:15" ht="12.75" customHeight="1">
      <c r="A65" s="33">
        <v>55</v>
      </c>
      <c r="B65" s="531" t="s">
        <v>68</v>
      </c>
      <c r="C65" s="503">
        <v>80.95</v>
      </c>
      <c r="D65" s="504">
        <v>80.916666666666671</v>
      </c>
      <c r="E65" s="504">
        <v>80.433333333333337</v>
      </c>
      <c r="F65" s="504">
        <v>79.916666666666671</v>
      </c>
      <c r="G65" s="504">
        <v>79.433333333333337</v>
      </c>
      <c r="H65" s="504">
        <v>81.433333333333337</v>
      </c>
      <c r="I65" s="504">
        <v>81.916666666666657</v>
      </c>
      <c r="J65" s="504">
        <v>82.433333333333337</v>
      </c>
      <c r="K65" s="503">
        <v>81.400000000000006</v>
      </c>
      <c r="L65" s="503">
        <v>80.400000000000006</v>
      </c>
      <c r="M65" s="503">
        <v>191.84063</v>
      </c>
      <c r="N65" s="1"/>
      <c r="O65" s="1"/>
    </row>
    <row r="66" spans="1:15" ht="12.75" customHeight="1">
      <c r="A66" s="33">
        <v>56</v>
      </c>
      <c r="B66" s="531" t="s">
        <v>247</v>
      </c>
      <c r="C66" s="503">
        <v>51.35</v>
      </c>
      <c r="D66" s="504">
        <v>51.5</v>
      </c>
      <c r="E66" s="504">
        <v>51</v>
      </c>
      <c r="F66" s="504">
        <v>50.65</v>
      </c>
      <c r="G66" s="504">
        <v>50.15</v>
      </c>
      <c r="H66" s="504">
        <v>51.85</v>
      </c>
      <c r="I66" s="504">
        <v>52.35</v>
      </c>
      <c r="J66" s="504">
        <v>52.7</v>
      </c>
      <c r="K66" s="503">
        <v>52</v>
      </c>
      <c r="L66" s="503">
        <v>51.15</v>
      </c>
      <c r="M66" s="503">
        <v>30.53199</v>
      </c>
      <c r="N66" s="1"/>
      <c r="O66" s="1"/>
    </row>
    <row r="67" spans="1:15" ht="12.75" customHeight="1">
      <c r="A67" s="33">
        <v>57</v>
      </c>
      <c r="B67" s="531" t="s">
        <v>310</v>
      </c>
      <c r="C67" s="503">
        <v>3058.5</v>
      </c>
      <c r="D67" s="504">
        <v>3017.1999999999994</v>
      </c>
      <c r="E67" s="504">
        <v>2912.4999999999986</v>
      </c>
      <c r="F67" s="504">
        <v>2766.4999999999991</v>
      </c>
      <c r="G67" s="504">
        <v>2661.7999999999984</v>
      </c>
      <c r="H67" s="504">
        <v>3163.1999999999989</v>
      </c>
      <c r="I67" s="504">
        <v>3267.8999999999996</v>
      </c>
      <c r="J67" s="504">
        <v>3413.8999999999992</v>
      </c>
      <c r="K67" s="503">
        <v>3121.9</v>
      </c>
      <c r="L67" s="503">
        <v>2871.2</v>
      </c>
      <c r="M67" s="503">
        <v>2.0700099999999999</v>
      </c>
      <c r="N67" s="1"/>
      <c r="O67" s="1"/>
    </row>
    <row r="68" spans="1:15" ht="12.75" customHeight="1">
      <c r="A68" s="33">
        <v>58</v>
      </c>
      <c r="B68" s="531" t="s">
        <v>69</v>
      </c>
      <c r="C68" s="503">
        <v>1810.5</v>
      </c>
      <c r="D68" s="504">
        <v>1813.6666666666667</v>
      </c>
      <c r="E68" s="504">
        <v>1791.8333333333335</v>
      </c>
      <c r="F68" s="504">
        <v>1773.1666666666667</v>
      </c>
      <c r="G68" s="504">
        <v>1751.3333333333335</v>
      </c>
      <c r="H68" s="504">
        <v>1832.3333333333335</v>
      </c>
      <c r="I68" s="504">
        <v>1854.166666666667</v>
      </c>
      <c r="J68" s="504">
        <v>1872.8333333333335</v>
      </c>
      <c r="K68" s="503">
        <v>1835.5</v>
      </c>
      <c r="L68" s="503">
        <v>1795</v>
      </c>
      <c r="M68" s="503">
        <v>4.4666600000000001</v>
      </c>
      <c r="N68" s="1"/>
      <c r="O68" s="1"/>
    </row>
    <row r="69" spans="1:15" ht="12.75" customHeight="1">
      <c r="A69" s="33">
        <v>59</v>
      </c>
      <c r="B69" s="531" t="s">
        <v>318</v>
      </c>
      <c r="C69" s="503">
        <v>4920.7</v>
      </c>
      <c r="D69" s="504">
        <v>4913.9000000000005</v>
      </c>
      <c r="E69" s="504">
        <v>4884.8000000000011</v>
      </c>
      <c r="F69" s="504">
        <v>4848.9000000000005</v>
      </c>
      <c r="G69" s="504">
        <v>4819.8000000000011</v>
      </c>
      <c r="H69" s="504">
        <v>4949.8000000000011</v>
      </c>
      <c r="I69" s="504">
        <v>4978.9000000000015</v>
      </c>
      <c r="J69" s="504">
        <v>5014.8000000000011</v>
      </c>
      <c r="K69" s="503">
        <v>4943</v>
      </c>
      <c r="L69" s="503">
        <v>4878</v>
      </c>
      <c r="M69" s="503">
        <v>0.11171</v>
      </c>
      <c r="N69" s="1"/>
      <c r="O69" s="1"/>
    </row>
    <row r="70" spans="1:15" ht="12.75" customHeight="1">
      <c r="A70" s="33">
        <v>60</v>
      </c>
      <c r="B70" s="531" t="s">
        <v>248</v>
      </c>
      <c r="C70" s="503">
        <v>1101.95</v>
      </c>
      <c r="D70" s="504">
        <v>1095.9666666666667</v>
      </c>
      <c r="E70" s="504">
        <v>1073.9833333333333</v>
      </c>
      <c r="F70" s="504">
        <v>1046.0166666666667</v>
      </c>
      <c r="G70" s="504">
        <v>1024.0333333333333</v>
      </c>
      <c r="H70" s="504">
        <v>1123.9333333333334</v>
      </c>
      <c r="I70" s="504">
        <v>1145.916666666667</v>
      </c>
      <c r="J70" s="504">
        <v>1173.8833333333334</v>
      </c>
      <c r="K70" s="503">
        <v>1117.95</v>
      </c>
      <c r="L70" s="503">
        <v>1068</v>
      </c>
      <c r="M70" s="503">
        <v>0.54452</v>
      </c>
      <c r="N70" s="1"/>
      <c r="O70" s="1"/>
    </row>
    <row r="71" spans="1:15" ht="12.75" customHeight="1">
      <c r="A71" s="33">
        <v>61</v>
      </c>
      <c r="B71" s="531" t="s">
        <v>319</v>
      </c>
      <c r="C71" s="503">
        <v>398.95</v>
      </c>
      <c r="D71" s="504">
        <v>395.2</v>
      </c>
      <c r="E71" s="504">
        <v>387.9</v>
      </c>
      <c r="F71" s="504">
        <v>376.84999999999997</v>
      </c>
      <c r="G71" s="504">
        <v>369.54999999999995</v>
      </c>
      <c r="H71" s="504">
        <v>406.25</v>
      </c>
      <c r="I71" s="504">
        <v>413.55000000000007</v>
      </c>
      <c r="J71" s="504">
        <v>424.6</v>
      </c>
      <c r="K71" s="503">
        <v>402.5</v>
      </c>
      <c r="L71" s="503">
        <v>384.15</v>
      </c>
      <c r="M71" s="503">
        <v>2.4874800000000001</v>
      </c>
      <c r="N71" s="1"/>
      <c r="O71" s="1"/>
    </row>
    <row r="72" spans="1:15" ht="12.75" customHeight="1">
      <c r="A72" s="33">
        <v>62</v>
      </c>
      <c r="B72" s="531" t="s">
        <v>71</v>
      </c>
      <c r="C72" s="503">
        <v>209.7</v>
      </c>
      <c r="D72" s="504">
        <v>209.83333333333334</v>
      </c>
      <c r="E72" s="504">
        <v>206.76666666666668</v>
      </c>
      <c r="F72" s="504">
        <v>203.83333333333334</v>
      </c>
      <c r="G72" s="504">
        <v>200.76666666666668</v>
      </c>
      <c r="H72" s="504">
        <v>212.76666666666668</v>
      </c>
      <c r="I72" s="504">
        <v>215.83333333333334</v>
      </c>
      <c r="J72" s="504">
        <v>218.76666666666668</v>
      </c>
      <c r="K72" s="503">
        <v>212.9</v>
      </c>
      <c r="L72" s="503">
        <v>206.9</v>
      </c>
      <c r="M72" s="503">
        <v>83.21687</v>
      </c>
      <c r="N72" s="1"/>
      <c r="O72" s="1"/>
    </row>
    <row r="73" spans="1:15" ht="12.75" customHeight="1">
      <c r="A73" s="33">
        <v>63</v>
      </c>
      <c r="B73" s="531" t="s">
        <v>311</v>
      </c>
      <c r="C73" s="503">
        <v>1626.85</v>
      </c>
      <c r="D73" s="504">
        <v>1633.3</v>
      </c>
      <c r="E73" s="504">
        <v>1614.8</v>
      </c>
      <c r="F73" s="504">
        <v>1602.75</v>
      </c>
      <c r="G73" s="504">
        <v>1584.25</v>
      </c>
      <c r="H73" s="504">
        <v>1645.35</v>
      </c>
      <c r="I73" s="504">
        <v>1663.85</v>
      </c>
      <c r="J73" s="504">
        <v>1675.8999999999999</v>
      </c>
      <c r="K73" s="503">
        <v>1651.8</v>
      </c>
      <c r="L73" s="503">
        <v>1621.25</v>
      </c>
      <c r="M73" s="503">
        <v>2.6194700000000002</v>
      </c>
      <c r="N73" s="1"/>
      <c r="O73" s="1"/>
    </row>
    <row r="74" spans="1:15" ht="12.75" customHeight="1">
      <c r="A74" s="33">
        <v>64</v>
      </c>
      <c r="B74" s="531" t="s">
        <v>72</v>
      </c>
      <c r="C74" s="503">
        <v>752.2</v>
      </c>
      <c r="D74" s="504">
        <v>754.01666666666677</v>
      </c>
      <c r="E74" s="504">
        <v>748.18333333333351</v>
      </c>
      <c r="F74" s="504">
        <v>744.16666666666674</v>
      </c>
      <c r="G74" s="504">
        <v>738.33333333333348</v>
      </c>
      <c r="H74" s="504">
        <v>758.03333333333353</v>
      </c>
      <c r="I74" s="504">
        <v>763.86666666666679</v>
      </c>
      <c r="J74" s="504">
        <v>767.88333333333355</v>
      </c>
      <c r="K74" s="503">
        <v>759.85</v>
      </c>
      <c r="L74" s="503">
        <v>750</v>
      </c>
      <c r="M74" s="503">
        <v>3.5160100000000001</v>
      </c>
      <c r="N74" s="1"/>
      <c r="O74" s="1"/>
    </row>
    <row r="75" spans="1:15" ht="12.75" customHeight="1">
      <c r="A75" s="33">
        <v>65</v>
      </c>
      <c r="B75" s="531" t="s">
        <v>73</v>
      </c>
      <c r="C75" s="503">
        <v>701.75</v>
      </c>
      <c r="D75" s="504">
        <v>701.15</v>
      </c>
      <c r="E75" s="504">
        <v>696.3</v>
      </c>
      <c r="F75" s="504">
        <v>690.85</v>
      </c>
      <c r="G75" s="504">
        <v>686</v>
      </c>
      <c r="H75" s="504">
        <v>706.59999999999991</v>
      </c>
      <c r="I75" s="504">
        <v>711.45</v>
      </c>
      <c r="J75" s="504">
        <v>716.89999999999986</v>
      </c>
      <c r="K75" s="503">
        <v>706</v>
      </c>
      <c r="L75" s="503">
        <v>695.7</v>
      </c>
      <c r="M75" s="503">
        <v>5.7809799999999996</v>
      </c>
      <c r="N75" s="1"/>
      <c r="O75" s="1"/>
    </row>
    <row r="76" spans="1:15" ht="12.75" customHeight="1">
      <c r="A76" s="33">
        <v>66</v>
      </c>
      <c r="B76" s="531" t="s">
        <v>320</v>
      </c>
      <c r="C76" s="503">
        <v>11573.2</v>
      </c>
      <c r="D76" s="504">
        <v>11251.066666666666</v>
      </c>
      <c r="E76" s="504">
        <v>10707.133333333331</v>
      </c>
      <c r="F76" s="504">
        <v>9841.0666666666657</v>
      </c>
      <c r="G76" s="504">
        <v>9297.1333333333314</v>
      </c>
      <c r="H76" s="504">
        <v>12117.133333333331</v>
      </c>
      <c r="I76" s="504">
        <v>12661.066666666666</v>
      </c>
      <c r="J76" s="504">
        <v>13527.133333333331</v>
      </c>
      <c r="K76" s="503">
        <v>11795</v>
      </c>
      <c r="L76" s="503">
        <v>10385</v>
      </c>
      <c r="M76" s="503">
        <v>0.38693</v>
      </c>
      <c r="N76" s="1"/>
      <c r="O76" s="1"/>
    </row>
    <row r="77" spans="1:15" ht="12.75" customHeight="1">
      <c r="A77" s="33">
        <v>67</v>
      </c>
      <c r="B77" s="531" t="s">
        <v>75</v>
      </c>
      <c r="C77" s="503">
        <v>676.85</v>
      </c>
      <c r="D77" s="504">
        <v>678.44999999999993</v>
      </c>
      <c r="E77" s="504">
        <v>673.39999999999986</v>
      </c>
      <c r="F77" s="504">
        <v>669.94999999999993</v>
      </c>
      <c r="G77" s="504">
        <v>664.89999999999986</v>
      </c>
      <c r="H77" s="504">
        <v>681.89999999999986</v>
      </c>
      <c r="I77" s="504">
        <v>686.94999999999982</v>
      </c>
      <c r="J77" s="504">
        <v>690.39999999999986</v>
      </c>
      <c r="K77" s="503">
        <v>683.5</v>
      </c>
      <c r="L77" s="503">
        <v>675</v>
      </c>
      <c r="M77" s="503">
        <v>38.475740000000002</v>
      </c>
      <c r="N77" s="1"/>
      <c r="O77" s="1"/>
    </row>
    <row r="78" spans="1:15" ht="12.75" customHeight="1">
      <c r="A78" s="33">
        <v>68</v>
      </c>
      <c r="B78" s="531" t="s">
        <v>76</v>
      </c>
      <c r="C78" s="503">
        <v>58.1</v>
      </c>
      <c r="D78" s="504">
        <v>58.066666666666663</v>
      </c>
      <c r="E78" s="504">
        <v>57.533333333333324</v>
      </c>
      <c r="F78" s="504">
        <v>56.966666666666661</v>
      </c>
      <c r="G78" s="504">
        <v>56.433333333333323</v>
      </c>
      <c r="H78" s="504">
        <v>58.633333333333326</v>
      </c>
      <c r="I78" s="504">
        <v>59.166666666666657</v>
      </c>
      <c r="J78" s="504">
        <v>59.733333333333327</v>
      </c>
      <c r="K78" s="503">
        <v>58.6</v>
      </c>
      <c r="L78" s="503">
        <v>57.5</v>
      </c>
      <c r="M78" s="503">
        <v>156.59935999999999</v>
      </c>
      <c r="N78" s="1"/>
      <c r="O78" s="1"/>
    </row>
    <row r="79" spans="1:15" ht="12.75" customHeight="1">
      <c r="A79" s="33">
        <v>69</v>
      </c>
      <c r="B79" s="531" t="s">
        <v>77</v>
      </c>
      <c r="C79" s="503">
        <v>361.65</v>
      </c>
      <c r="D79" s="504">
        <v>359.26666666666665</v>
      </c>
      <c r="E79" s="504">
        <v>356.18333333333328</v>
      </c>
      <c r="F79" s="504">
        <v>350.71666666666664</v>
      </c>
      <c r="G79" s="504">
        <v>347.63333333333327</v>
      </c>
      <c r="H79" s="504">
        <v>364.73333333333329</v>
      </c>
      <c r="I79" s="504">
        <v>367.81666666666666</v>
      </c>
      <c r="J79" s="504">
        <v>373.2833333333333</v>
      </c>
      <c r="K79" s="503">
        <v>362.35</v>
      </c>
      <c r="L79" s="503">
        <v>353.8</v>
      </c>
      <c r="M79" s="503">
        <v>19.612909999999999</v>
      </c>
      <c r="N79" s="1"/>
      <c r="O79" s="1"/>
    </row>
    <row r="80" spans="1:15" ht="12.75" customHeight="1">
      <c r="A80" s="33">
        <v>70</v>
      </c>
      <c r="B80" s="531" t="s">
        <v>321</v>
      </c>
      <c r="C80" s="503">
        <v>1474.3</v>
      </c>
      <c r="D80" s="504">
        <v>1469.1166666666668</v>
      </c>
      <c r="E80" s="504">
        <v>1450.2333333333336</v>
      </c>
      <c r="F80" s="504">
        <v>1426.1666666666667</v>
      </c>
      <c r="G80" s="504">
        <v>1407.2833333333335</v>
      </c>
      <c r="H80" s="504">
        <v>1493.1833333333336</v>
      </c>
      <c r="I80" s="504">
        <v>1512.0666666666668</v>
      </c>
      <c r="J80" s="504">
        <v>1536.1333333333337</v>
      </c>
      <c r="K80" s="503">
        <v>1488</v>
      </c>
      <c r="L80" s="503">
        <v>1445.05</v>
      </c>
      <c r="M80" s="503">
        <v>0.58026</v>
      </c>
      <c r="N80" s="1"/>
      <c r="O80" s="1"/>
    </row>
    <row r="81" spans="1:15" ht="12.75" customHeight="1">
      <c r="A81" s="33">
        <v>71</v>
      </c>
      <c r="B81" s="531" t="s">
        <v>323</v>
      </c>
      <c r="C81" s="503">
        <v>6189.6</v>
      </c>
      <c r="D81" s="504">
        <v>6202.2</v>
      </c>
      <c r="E81" s="504">
        <v>6164.4</v>
      </c>
      <c r="F81" s="504">
        <v>6139.2</v>
      </c>
      <c r="G81" s="504">
        <v>6101.4</v>
      </c>
      <c r="H81" s="504">
        <v>6227.4</v>
      </c>
      <c r="I81" s="504">
        <v>6265.2000000000007</v>
      </c>
      <c r="J81" s="504">
        <v>6290.4</v>
      </c>
      <c r="K81" s="503">
        <v>6240</v>
      </c>
      <c r="L81" s="503">
        <v>6177</v>
      </c>
      <c r="M81" s="503">
        <v>0.45458999999999999</v>
      </c>
      <c r="N81" s="1"/>
      <c r="O81" s="1"/>
    </row>
    <row r="82" spans="1:15" ht="12.75" customHeight="1">
      <c r="A82" s="33">
        <v>72</v>
      </c>
      <c r="B82" s="531" t="s">
        <v>324</v>
      </c>
      <c r="C82" s="503">
        <v>1010.65</v>
      </c>
      <c r="D82" s="504">
        <v>1017.5500000000001</v>
      </c>
      <c r="E82" s="504">
        <v>1000.1000000000001</v>
      </c>
      <c r="F82" s="504">
        <v>989.55000000000007</v>
      </c>
      <c r="G82" s="504">
        <v>972.10000000000014</v>
      </c>
      <c r="H82" s="504">
        <v>1028.1000000000001</v>
      </c>
      <c r="I82" s="504">
        <v>1045.5500000000002</v>
      </c>
      <c r="J82" s="504">
        <v>1056.1000000000001</v>
      </c>
      <c r="K82" s="503">
        <v>1035</v>
      </c>
      <c r="L82" s="503">
        <v>1007</v>
      </c>
      <c r="M82" s="503">
        <v>0.29524</v>
      </c>
      <c r="N82" s="1"/>
      <c r="O82" s="1"/>
    </row>
    <row r="83" spans="1:15" ht="12.75" customHeight="1">
      <c r="A83" s="33">
        <v>73</v>
      </c>
      <c r="B83" s="531" t="s">
        <v>78</v>
      </c>
      <c r="C83" s="503">
        <v>16675.849999999999</v>
      </c>
      <c r="D83" s="504">
        <v>16680.2</v>
      </c>
      <c r="E83" s="504">
        <v>16565.650000000001</v>
      </c>
      <c r="F83" s="504">
        <v>16455.45</v>
      </c>
      <c r="G83" s="504">
        <v>16340.900000000001</v>
      </c>
      <c r="H83" s="504">
        <v>16790.400000000001</v>
      </c>
      <c r="I83" s="504">
        <v>16904.949999999997</v>
      </c>
      <c r="J83" s="504">
        <v>17015.150000000001</v>
      </c>
      <c r="K83" s="503">
        <v>16794.75</v>
      </c>
      <c r="L83" s="503">
        <v>16570</v>
      </c>
      <c r="M83" s="503">
        <v>0.17588999999999999</v>
      </c>
      <c r="N83" s="1"/>
      <c r="O83" s="1"/>
    </row>
    <row r="84" spans="1:15" ht="12.75" customHeight="1">
      <c r="A84" s="33">
        <v>74</v>
      </c>
      <c r="B84" s="531" t="s">
        <v>80</v>
      </c>
      <c r="C84" s="503">
        <v>381.1</v>
      </c>
      <c r="D84" s="504">
        <v>380.36666666666662</v>
      </c>
      <c r="E84" s="504">
        <v>377.88333333333321</v>
      </c>
      <c r="F84" s="504">
        <v>374.66666666666657</v>
      </c>
      <c r="G84" s="504">
        <v>372.18333333333317</v>
      </c>
      <c r="H84" s="504">
        <v>383.58333333333326</v>
      </c>
      <c r="I84" s="504">
        <v>386.06666666666672</v>
      </c>
      <c r="J84" s="504">
        <v>389.2833333333333</v>
      </c>
      <c r="K84" s="503">
        <v>382.85</v>
      </c>
      <c r="L84" s="503">
        <v>377.15</v>
      </c>
      <c r="M84" s="503">
        <v>41.303289999999997</v>
      </c>
      <c r="N84" s="1"/>
      <c r="O84" s="1"/>
    </row>
    <row r="85" spans="1:15" ht="12.75" customHeight="1">
      <c r="A85" s="33">
        <v>75</v>
      </c>
      <c r="B85" s="531" t="s">
        <v>325</v>
      </c>
      <c r="C85" s="503">
        <v>490.1</v>
      </c>
      <c r="D85" s="504">
        <v>490.51666666666665</v>
      </c>
      <c r="E85" s="504">
        <v>481.58333333333331</v>
      </c>
      <c r="F85" s="504">
        <v>473.06666666666666</v>
      </c>
      <c r="G85" s="504">
        <v>464.13333333333333</v>
      </c>
      <c r="H85" s="504">
        <v>499.0333333333333</v>
      </c>
      <c r="I85" s="504">
        <v>507.9666666666667</v>
      </c>
      <c r="J85" s="504">
        <v>516.48333333333335</v>
      </c>
      <c r="K85" s="503">
        <v>499.45</v>
      </c>
      <c r="L85" s="503">
        <v>482</v>
      </c>
      <c r="M85" s="503">
        <v>4.9617000000000004</v>
      </c>
      <c r="N85" s="1"/>
      <c r="O85" s="1"/>
    </row>
    <row r="86" spans="1:15" ht="12.75" customHeight="1">
      <c r="A86" s="33">
        <v>76</v>
      </c>
      <c r="B86" s="531" t="s">
        <v>81</v>
      </c>
      <c r="C86" s="503">
        <v>3559.6</v>
      </c>
      <c r="D86" s="504">
        <v>3551.5333333333328</v>
      </c>
      <c r="E86" s="504">
        <v>3533.2666666666655</v>
      </c>
      <c r="F86" s="504">
        <v>3506.9333333333325</v>
      </c>
      <c r="G86" s="504">
        <v>3488.6666666666652</v>
      </c>
      <c r="H86" s="504">
        <v>3577.8666666666659</v>
      </c>
      <c r="I86" s="504">
        <v>3596.1333333333332</v>
      </c>
      <c r="J86" s="504">
        <v>3622.4666666666662</v>
      </c>
      <c r="K86" s="503">
        <v>3569.8</v>
      </c>
      <c r="L86" s="503">
        <v>3525.2</v>
      </c>
      <c r="M86" s="503">
        <v>1.63737</v>
      </c>
      <c r="N86" s="1"/>
      <c r="O86" s="1"/>
    </row>
    <row r="87" spans="1:15" ht="12.75" customHeight="1">
      <c r="A87" s="33">
        <v>77</v>
      </c>
      <c r="B87" s="531" t="s">
        <v>312</v>
      </c>
      <c r="C87" s="503">
        <v>1953.65</v>
      </c>
      <c r="D87" s="504">
        <v>1953.55</v>
      </c>
      <c r="E87" s="504">
        <v>1942.1</v>
      </c>
      <c r="F87" s="504">
        <v>1930.55</v>
      </c>
      <c r="G87" s="504">
        <v>1919.1</v>
      </c>
      <c r="H87" s="504">
        <v>1965.1</v>
      </c>
      <c r="I87" s="504">
        <v>1976.5500000000002</v>
      </c>
      <c r="J87" s="504">
        <v>1988.1</v>
      </c>
      <c r="K87" s="503">
        <v>1965</v>
      </c>
      <c r="L87" s="503">
        <v>1942</v>
      </c>
      <c r="M87" s="503">
        <v>4.7821999999999996</v>
      </c>
      <c r="N87" s="1"/>
      <c r="O87" s="1"/>
    </row>
    <row r="88" spans="1:15" ht="12.75" customHeight="1">
      <c r="A88" s="33">
        <v>78</v>
      </c>
      <c r="B88" s="531" t="s">
        <v>322</v>
      </c>
      <c r="C88" s="503">
        <v>534.70000000000005</v>
      </c>
      <c r="D88" s="504">
        <v>536.7833333333333</v>
      </c>
      <c r="E88" s="504">
        <v>530.76666666666665</v>
      </c>
      <c r="F88" s="504">
        <v>526.83333333333337</v>
      </c>
      <c r="G88" s="504">
        <v>520.81666666666672</v>
      </c>
      <c r="H88" s="504">
        <v>540.71666666666658</v>
      </c>
      <c r="I88" s="504">
        <v>546.73333333333323</v>
      </c>
      <c r="J88" s="504">
        <v>550.66666666666652</v>
      </c>
      <c r="K88" s="503">
        <v>542.79999999999995</v>
      </c>
      <c r="L88" s="503">
        <v>532.85</v>
      </c>
      <c r="M88" s="503">
        <v>25.99888</v>
      </c>
      <c r="N88" s="1"/>
      <c r="O88" s="1"/>
    </row>
    <row r="89" spans="1:15" ht="12.75" customHeight="1">
      <c r="A89" s="33">
        <v>79</v>
      </c>
      <c r="B89" s="531" t="s">
        <v>326</v>
      </c>
      <c r="C89" s="503">
        <v>141.5</v>
      </c>
      <c r="D89" s="504">
        <v>141.58333333333334</v>
      </c>
      <c r="E89" s="504">
        <v>140.66666666666669</v>
      </c>
      <c r="F89" s="504">
        <v>139.83333333333334</v>
      </c>
      <c r="G89" s="504">
        <v>138.91666666666669</v>
      </c>
      <c r="H89" s="504">
        <v>142.41666666666669</v>
      </c>
      <c r="I89" s="504">
        <v>143.33333333333337</v>
      </c>
      <c r="J89" s="504">
        <v>144.16666666666669</v>
      </c>
      <c r="K89" s="503">
        <v>142.5</v>
      </c>
      <c r="L89" s="503">
        <v>140.75</v>
      </c>
      <c r="M89" s="503">
        <v>5.3701699999999999</v>
      </c>
      <c r="N89" s="1"/>
      <c r="O89" s="1"/>
    </row>
    <row r="90" spans="1:15" ht="12.75" customHeight="1">
      <c r="A90" s="33">
        <v>80</v>
      </c>
      <c r="B90" s="531" t="s">
        <v>82</v>
      </c>
      <c r="C90" s="503">
        <v>469.25</v>
      </c>
      <c r="D90" s="504">
        <v>465.91666666666669</v>
      </c>
      <c r="E90" s="504">
        <v>461.33333333333337</v>
      </c>
      <c r="F90" s="504">
        <v>453.41666666666669</v>
      </c>
      <c r="G90" s="504">
        <v>448.83333333333337</v>
      </c>
      <c r="H90" s="504">
        <v>473.83333333333337</v>
      </c>
      <c r="I90" s="504">
        <v>478.41666666666674</v>
      </c>
      <c r="J90" s="504">
        <v>486.33333333333337</v>
      </c>
      <c r="K90" s="503">
        <v>470.5</v>
      </c>
      <c r="L90" s="503">
        <v>458</v>
      </c>
      <c r="M90" s="503">
        <v>19.11834</v>
      </c>
      <c r="N90" s="1"/>
      <c r="O90" s="1"/>
    </row>
    <row r="91" spans="1:15" ht="12.75" customHeight="1">
      <c r="A91" s="33">
        <v>81</v>
      </c>
      <c r="B91" s="531" t="s">
        <v>344</v>
      </c>
      <c r="C91" s="503">
        <v>2635.4</v>
      </c>
      <c r="D91" s="504">
        <v>2628.1166666666663</v>
      </c>
      <c r="E91" s="504">
        <v>2608.2333333333327</v>
      </c>
      <c r="F91" s="504">
        <v>2581.0666666666662</v>
      </c>
      <c r="G91" s="504">
        <v>2561.1833333333325</v>
      </c>
      <c r="H91" s="504">
        <v>2655.2833333333328</v>
      </c>
      <c r="I91" s="504">
        <v>2675.166666666667</v>
      </c>
      <c r="J91" s="504">
        <v>2702.333333333333</v>
      </c>
      <c r="K91" s="503">
        <v>2648</v>
      </c>
      <c r="L91" s="503">
        <v>2600.9499999999998</v>
      </c>
      <c r="M91" s="503">
        <v>1.36467</v>
      </c>
      <c r="N91" s="1"/>
      <c r="O91" s="1"/>
    </row>
    <row r="92" spans="1:15" ht="12.75" customHeight="1">
      <c r="A92" s="33">
        <v>82</v>
      </c>
      <c r="B92" s="531" t="s">
        <v>83</v>
      </c>
      <c r="C92" s="503">
        <v>196.7</v>
      </c>
      <c r="D92" s="504">
        <v>197.2833333333333</v>
      </c>
      <c r="E92" s="504">
        <v>195.11666666666662</v>
      </c>
      <c r="F92" s="504">
        <v>193.5333333333333</v>
      </c>
      <c r="G92" s="504">
        <v>191.36666666666662</v>
      </c>
      <c r="H92" s="504">
        <v>198.86666666666662</v>
      </c>
      <c r="I92" s="504">
        <v>201.0333333333333</v>
      </c>
      <c r="J92" s="504">
        <v>202.61666666666662</v>
      </c>
      <c r="K92" s="503">
        <v>199.45</v>
      </c>
      <c r="L92" s="503">
        <v>195.7</v>
      </c>
      <c r="M92" s="503">
        <v>57.370950000000001</v>
      </c>
      <c r="N92" s="1"/>
      <c r="O92" s="1"/>
    </row>
    <row r="93" spans="1:15" ht="12.75" customHeight="1">
      <c r="A93" s="33">
        <v>83</v>
      </c>
      <c r="B93" s="531" t="s">
        <v>330</v>
      </c>
      <c r="C93" s="503">
        <v>554.4</v>
      </c>
      <c r="D93" s="504">
        <v>557.80000000000007</v>
      </c>
      <c r="E93" s="504">
        <v>547.20000000000016</v>
      </c>
      <c r="F93" s="504">
        <v>540.00000000000011</v>
      </c>
      <c r="G93" s="504">
        <v>529.4000000000002</v>
      </c>
      <c r="H93" s="504">
        <v>565.00000000000011</v>
      </c>
      <c r="I93" s="504">
        <v>575.6</v>
      </c>
      <c r="J93" s="504">
        <v>582.80000000000007</v>
      </c>
      <c r="K93" s="503">
        <v>568.4</v>
      </c>
      <c r="L93" s="503">
        <v>550.6</v>
      </c>
      <c r="M93" s="503">
        <v>3.7820499999999999</v>
      </c>
      <c r="N93" s="1"/>
      <c r="O93" s="1"/>
    </row>
    <row r="94" spans="1:15" ht="12.75" customHeight="1">
      <c r="A94" s="33">
        <v>84</v>
      </c>
      <c r="B94" s="531" t="s">
        <v>331</v>
      </c>
      <c r="C94" s="503">
        <v>868.2</v>
      </c>
      <c r="D94" s="504">
        <v>860.5333333333333</v>
      </c>
      <c r="E94" s="504">
        <v>841.56666666666661</v>
      </c>
      <c r="F94" s="504">
        <v>814.93333333333328</v>
      </c>
      <c r="G94" s="504">
        <v>795.96666666666658</v>
      </c>
      <c r="H94" s="504">
        <v>887.16666666666663</v>
      </c>
      <c r="I94" s="504">
        <v>906.13333333333333</v>
      </c>
      <c r="J94" s="504">
        <v>932.76666666666665</v>
      </c>
      <c r="K94" s="503">
        <v>879.5</v>
      </c>
      <c r="L94" s="503">
        <v>833.9</v>
      </c>
      <c r="M94" s="503">
        <v>5.8586900000000002</v>
      </c>
      <c r="N94" s="1"/>
      <c r="O94" s="1"/>
    </row>
    <row r="95" spans="1:15" ht="12.75" customHeight="1">
      <c r="A95" s="33">
        <v>85</v>
      </c>
      <c r="B95" s="531" t="s">
        <v>333</v>
      </c>
      <c r="C95" s="503">
        <v>973.6</v>
      </c>
      <c r="D95" s="504">
        <v>955.91666666666663</v>
      </c>
      <c r="E95" s="504">
        <v>931.83333333333326</v>
      </c>
      <c r="F95" s="504">
        <v>890.06666666666661</v>
      </c>
      <c r="G95" s="504">
        <v>865.98333333333323</v>
      </c>
      <c r="H95" s="504">
        <v>997.68333333333328</v>
      </c>
      <c r="I95" s="504">
        <v>1021.7666666666665</v>
      </c>
      <c r="J95" s="504">
        <v>1063.5333333333333</v>
      </c>
      <c r="K95" s="503">
        <v>980</v>
      </c>
      <c r="L95" s="503">
        <v>914.15</v>
      </c>
      <c r="M95" s="503">
        <v>5.0638100000000001</v>
      </c>
      <c r="N95" s="1"/>
      <c r="O95" s="1"/>
    </row>
    <row r="96" spans="1:15" ht="12.75" customHeight="1">
      <c r="A96" s="33">
        <v>86</v>
      </c>
      <c r="B96" s="531" t="s">
        <v>250</v>
      </c>
      <c r="C96" s="503">
        <v>122.2</v>
      </c>
      <c r="D96" s="504">
        <v>122.56666666666668</v>
      </c>
      <c r="E96" s="504">
        <v>121.73333333333335</v>
      </c>
      <c r="F96" s="504">
        <v>121.26666666666667</v>
      </c>
      <c r="G96" s="504">
        <v>120.43333333333334</v>
      </c>
      <c r="H96" s="504">
        <v>123.03333333333336</v>
      </c>
      <c r="I96" s="504">
        <v>123.8666666666667</v>
      </c>
      <c r="J96" s="504">
        <v>124.33333333333337</v>
      </c>
      <c r="K96" s="503">
        <v>123.4</v>
      </c>
      <c r="L96" s="503">
        <v>122.1</v>
      </c>
      <c r="M96" s="503">
        <v>2.24932</v>
      </c>
      <c r="N96" s="1"/>
      <c r="O96" s="1"/>
    </row>
    <row r="97" spans="1:15" ht="12.75" customHeight="1">
      <c r="A97" s="33">
        <v>87</v>
      </c>
      <c r="B97" s="531" t="s">
        <v>327</v>
      </c>
      <c r="C97" s="503">
        <v>435.4</v>
      </c>
      <c r="D97" s="504">
        <v>436.98333333333335</v>
      </c>
      <c r="E97" s="504">
        <v>428.9666666666667</v>
      </c>
      <c r="F97" s="504">
        <v>422.53333333333336</v>
      </c>
      <c r="G97" s="504">
        <v>414.51666666666671</v>
      </c>
      <c r="H97" s="504">
        <v>443.41666666666669</v>
      </c>
      <c r="I97" s="504">
        <v>451.43333333333334</v>
      </c>
      <c r="J97" s="504">
        <v>457.86666666666667</v>
      </c>
      <c r="K97" s="503">
        <v>445</v>
      </c>
      <c r="L97" s="503">
        <v>430.55</v>
      </c>
      <c r="M97" s="503">
        <v>7.0604800000000001</v>
      </c>
      <c r="N97" s="1"/>
      <c r="O97" s="1"/>
    </row>
    <row r="98" spans="1:15" ht="12.75" customHeight="1">
      <c r="A98" s="33">
        <v>88</v>
      </c>
      <c r="B98" s="531" t="s">
        <v>336</v>
      </c>
      <c r="C98" s="503">
        <v>1468.2</v>
      </c>
      <c r="D98" s="504">
        <v>1480.05</v>
      </c>
      <c r="E98" s="504">
        <v>1453.1499999999999</v>
      </c>
      <c r="F98" s="504">
        <v>1438.1</v>
      </c>
      <c r="G98" s="504">
        <v>1411.1999999999998</v>
      </c>
      <c r="H98" s="504">
        <v>1495.1</v>
      </c>
      <c r="I98" s="504">
        <v>1522</v>
      </c>
      <c r="J98" s="504">
        <v>1537.05</v>
      </c>
      <c r="K98" s="503">
        <v>1506.95</v>
      </c>
      <c r="L98" s="503">
        <v>1465</v>
      </c>
      <c r="M98" s="503">
        <v>5.7318600000000002</v>
      </c>
      <c r="N98" s="1"/>
      <c r="O98" s="1"/>
    </row>
    <row r="99" spans="1:15" ht="12.75" customHeight="1">
      <c r="A99" s="33">
        <v>89</v>
      </c>
      <c r="B99" s="531" t="s">
        <v>334</v>
      </c>
      <c r="C99" s="503">
        <v>1191.1500000000001</v>
      </c>
      <c r="D99" s="504">
        <v>1201.5166666666667</v>
      </c>
      <c r="E99" s="504">
        <v>1173.0333333333333</v>
      </c>
      <c r="F99" s="504">
        <v>1154.9166666666667</v>
      </c>
      <c r="G99" s="504">
        <v>1126.4333333333334</v>
      </c>
      <c r="H99" s="504">
        <v>1219.6333333333332</v>
      </c>
      <c r="I99" s="504">
        <v>1248.1166666666663</v>
      </c>
      <c r="J99" s="504">
        <v>1266.2333333333331</v>
      </c>
      <c r="K99" s="503">
        <v>1230</v>
      </c>
      <c r="L99" s="503">
        <v>1183.4000000000001</v>
      </c>
      <c r="M99" s="503">
        <v>3.7852999999999999</v>
      </c>
      <c r="N99" s="1"/>
      <c r="O99" s="1"/>
    </row>
    <row r="100" spans="1:15" ht="12.75" customHeight="1">
      <c r="A100" s="33">
        <v>90</v>
      </c>
      <c r="B100" s="531" t="s">
        <v>335</v>
      </c>
      <c r="C100" s="503">
        <v>21.45</v>
      </c>
      <c r="D100" s="504">
        <v>21.483333333333334</v>
      </c>
      <c r="E100" s="504">
        <v>21.266666666666669</v>
      </c>
      <c r="F100" s="504">
        <v>21.083333333333336</v>
      </c>
      <c r="G100" s="504">
        <v>20.866666666666671</v>
      </c>
      <c r="H100" s="504">
        <v>21.666666666666668</v>
      </c>
      <c r="I100" s="504">
        <v>21.883333333333336</v>
      </c>
      <c r="J100" s="504">
        <v>22.066666666666666</v>
      </c>
      <c r="K100" s="503">
        <v>21.7</v>
      </c>
      <c r="L100" s="503">
        <v>21.3</v>
      </c>
      <c r="M100" s="503">
        <v>21.615670000000001</v>
      </c>
      <c r="N100" s="1"/>
      <c r="O100" s="1"/>
    </row>
    <row r="101" spans="1:15" ht="12.75" customHeight="1">
      <c r="A101" s="33">
        <v>91</v>
      </c>
      <c r="B101" s="531" t="s">
        <v>337</v>
      </c>
      <c r="C101" s="503">
        <v>601.65</v>
      </c>
      <c r="D101" s="504">
        <v>604.44999999999993</v>
      </c>
      <c r="E101" s="504">
        <v>592.49999999999989</v>
      </c>
      <c r="F101" s="504">
        <v>583.34999999999991</v>
      </c>
      <c r="G101" s="504">
        <v>571.39999999999986</v>
      </c>
      <c r="H101" s="504">
        <v>613.59999999999991</v>
      </c>
      <c r="I101" s="504">
        <v>625.54999999999995</v>
      </c>
      <c r="J101" s="504">
        <v>634.69999999999993</v>
      </c>
      <c r="K101" s="503">
        <v>616.4</v>
      </c>
      <c r="L101" s="503">
        <v>595.29999999999995</v>
      </c>
      <c r="M101" s="503">
        <v>1.2903800000000001</v>
      </c>
      <c r="N101" s="1"/>
      <c r="O101" s="1"/>
    </row>
    <row r="102" spans="1:15" ht="12.75" customHeight="1">
      <c r="A102" s="33">
        <v>92</v>
      </c>
      <c r="B102" s="531" t="s">
        <v>338</v>
      </c>
      <c r="C102" s="503">
        <v>889.35</v>
      </c>
      <c r="D102" s="504">
        <v>893.4666666666667</v>
      </c>
      <c r="E102" s="504">
        <v>870.98333333333335</v>
      </c>
      <c r="F102" s="504">
        <v>852.61666666666667</v>
      </c>
      <c r="G102" s="504">
        <v>830.13333333333333</v>
      </c>
      <c r="H102" s="504">
        <v>911.83333333333337</v>
      </c>
      <c r="I102" s="504">
        <v>934.31666666666672</v>
      </c>
      <c r="J102" s="504">
        <v>952.68333333333339</v>
      </c>
      <c r="K102" s="503">
        <v>915.95</v>
      </c>
      <c r="L102" s="503">
        <v>875.1</v>
      </c>
      <c r="M102" s="503">
        <v>4.2817699999999999</v>
      </c>
      <c r="N102" s="1"/>
      <c r="O102" s="1"/>
    </row>
    <row r="103" spans="1:15" ht="12.75" customHeight="1">
      <c r="A103" s="33">
        <v>93</v>
      </c>
      <c r="B103" s="531" t="s">
        <v>339</v>
      </c>
      <c r="C103" s="503">
        <v>4878.8</v>
      </c>
      <c r="D103" s="504">
        <v>4889.4000000000005</v>
      </c>
      <c r="E103" s="504">
        <v>4864.4000000000015</v>
      </c>
      <c r="F103" s="504">
        <v>4850.0000000000009</v>
      </c>
      <c r="G103" s="504">
        <v>4825.0000000000018</v>
      </c>
      <c r="H103" s="504">
        <v>4903.8000000000011</v>
      </c>
      <c r="I103" s="504">
        <v>4928.7999999999993</v>
      </c>
      <c r="J103" s="504">
        <v>4943.2000000000007</v>
      </c>
      <c r="K103" s="503">
        <v>4914.3999999999996</v>
      </c>
      <c r="L103" s="503">
        <v>4875</v>
      </c>
      <c r="M103" s="503">
        <v>2.375E-2</v>
      </c>
      <c r="N103" s="1"/>
      <c r="O103" s="1"/>
    </row>
    <row r="104" spans="1:15" ht="12.75" customHeight="1">
      <c r="A104" s="33">
        <v>94</v>
      </c>
      <c r="B104" s="531" t="s">
        <v>249</v>
      </c>
      <c r="C104" s="503">
        <v>87.85</v>
      </c>
      <c r="D104" s="504">
        <v>87.633333333333326</v>
      </c>
      <c r="E104" s="504">
        <v>86.766666666666652</v>
      </c>
      <c r="F104" s="504">
        <v>85.683333333333323</v>
      </c>
      <c r="G104" s="504">
        <v>84.816666666666649</v>
      </c>
      <c r="H104" s="504">
        <v>88.716666666666654</v>
      </c>
      <c r="I104" s="504">
        <v>89.583333333333329</v>
      </c>
      <c r="J104" s="504">
        <v>90.666666666666657</v>
      </c>
      <c r="K104" s="503">
        <v>88.5</v>
      </c>
      <c r="L104" s="503">
        <v>86.55</v>
      </c>
      <c r="M104" s="503">
        <v>13.979469999999999</v>
      </c>
      <c r="N104" s="1"/>
      <c r="O104" s="1"/>
    </row>
    <row r="105" spans="1:15" ht="12.75" customHeight="1">
      <c r="A105" s="33">
        <v>95</v>
      </c>
      <c r="B105" s="531" t="s">
        <v>332</v>
      </c>
      <c r="C105" s="503">
        <v>523.29999999999995</v>
      </c>
      <c r="D105" s="504">
        <v>518.18333333333328</v>
      </c>
      <c r="E105" s="504">
        <v>507.36666666666656</v>
      </c>
      <c r="F105" s="504">
        <v>491.43333333333328</v>
      </c>
      <c r="G105" s="504">
        <v>480.61666666666656</v>
      </c>
      <c r="H105" s="504">
        <v>534.11666666666656</v>
      </c>
      <c r="I105" s="504">
        <v>544.93333333333339</v>
      </c>
      <c r="J105" s="504">
        <v>560.86666666666656</v>
      </c>
      <c r="K105" s="503">
        <v>529</v>
      </c>
      <c r="L105" s="503">
        <v>502.25</v>
      </c>
      <c r="M105" s="503">
        <v>0.89049999999999996</v>
      </c>
      <c r="N105" s="1"/>
      <c r="O105" s="1"/>
    </row>
    <row r="106" spans="1:15" ht="12.75" customHeight="1">
      <c r="A106" s="33">
        <v>96</v>
      </c>
      <c r="B106" s="531" t="s">
        <v>843</v>
      </c>
      <c r="C106" s="503">
        <v>194.45</v>
      </c>
      <c r="D106" s="504">
        <v>192.15</v>
      </c>
      <c r="E106" s="504">
        <v>187.3</v>
      </c>
      <c r="F106" s="504">
        <v>180.15</v>
      </c>
      <c r="G106" s="504">
        <v>175.3</v>
      </c>
      <c r="H106" s="504">
        <v>199.3</v>
      </c>
      <c r="I106" s="504">
        <v>204.14999999999998</v>
      </c>
      <c r="J106" s="504">
        <v>211.3</v>
      </c>
      <c r="K106" s="503">
        <v>197</v>
      </c>
      <c r="L106" s="503">
        <v>185</v>
      </c>
      <c r="M106" s="503">
        <v>15.3249</v>
      </c>
      <c r="N106" s="1"/>
      <c r="O106" s="1"/>
    </row>
    <row r="107" spans="1:15" ht="12.75" customHeight="1">
      <c r="A107" s="33">
        <v>97</v>
      </c>
      <c r="B107" s="531" t="s">
        <v>340</v>
      </c>
      <c r="C107" s="503">
        <v>217.2</v>
      </c>
      <c r="D107" s="504">
        <v>219.11666666666667</v>
      </c>
      <c r="E107" s="504">
        <v>213.83333333333334</v>
      </c>
      <c r="F107" s="504">
        <v>210.46666666666667</v>
      </c>
      <c r="G107" s="504">
        <v>205.18333333333334</v>
      </c>
      <c r="H107" s="504">
        <v>222.48333333333335</v>
      </c>
      <c r="I107" s="504">
        <v>227.76666666666665</v>
      </c>
      <c r="J107" s="504">
        <v>231.13333333333335</v>
      </c>
      <c r="K107" s="503">
        <v>224.4</v>
      </c>
      <c r="L107" s="503">
        <v>215.75</v>
      </c>
      <c r="M107" s="503">
        <v>0.66154999999999997</v>
      </c>
      <c r="N107" s="1"/>
      <c r="O107" s="1"/>
    </row>
    <row r="108" spans="1:15" ht="12.75" customHeight="1">
      <c r="A108" s="33">
        <v>98</v>
      </c>
      <c r="B108" s="531" t="s">
        <v>341</v>
      </c>
      <c r="C108" s="503">
        <v>388.6</v>
      </c>
      <c r="D108" s="504">
        <v>388.55</v>
      </c>
      <c r="E108" s="504">
        <v>385.05</v>
      </c>
      <c r="F108" s="504">
        <v>381.5</v>
      </c>
      <c r="G108" s="504">
        <v>378</v>
      </c>
      <c r="H108" s="504">
        <v>392.1</v>
      </c>
      <c r="I108" s="504">
        <v>395.6</v>
      </c>
      <c r="J108" s="504">
        <v>399.15000000000003</v>
      </c>
      <c r="K108" s="503">
        <v>392.05</v>
      </c>
      <c r="L108" s="503">
        <v>385</v>
      </c>
      <c r="M108" s="503">
        <v>10.03645</v>
      </c>
      <c r="N108" s="1"/>
      <c r="O108" s="1"/>
    </row>
    <row r="109" spans="1:15" ht="12.75" customHeight="1">
      <c r="A109" s="33">
        <v>99</v>
      </c>
      <c r="B109" s="531" t="s">
        <v>84</v>
      </c>
      <c r="C109" s="503">
        <v>517.29999999999995</v>
      </c>
      <c r="D109" s="504">
        <v>518.71666666666658</v>
      </c>
      <c r="E109" s="504">
        <v>512.03333333333319</v>
      </c>
      <c r="F109" s="504">
        <v>506.76666666666665</v>
      </c>
      <c r="G109" s="504">
        <v>500.08333333333326</v>
      </c>
      <c r="H109" s="504">
        <v>523.98333333333312</v>
      </c>
      <c r="I109" s="504">
        <v>530.66666666666652</v>
      </c>
      <c r="J109" s="504">
        <v>535.93333333333305</v>
      </c>
      <c r="K109" s="503">
        <v>525.4</v>
      </c>
      <c r="L109" s="503">
        <v>513.45000000000005</v>
      </c>
      <c r="M109" s="503">
        <v>11.90639</v>
      </c>
      <c r="N109" s="1"/>
      <c r="O109" s="1"/>
    </row>
    <row r="110" spans="1:15" ht="12.75" customHeight="1">
      <c r="A110" s="33">
        <v>100</v>
      </c>
      <c r="B110" s="531" t="s">
        <v>342</v>
      </c>
      <c r="C110" s="503">
        <v>659.7</v>
      </c>
      <c r="D110" s="504">
        <v>662.63333333333333</v>
      </c>
      <c r="E110" s="504">
        <v>649.7166666666667</v>
      </c>
      <c r="F110" s="504">
        <v>639.73333333333335</v>
      </c>
      <c r="G110" s="504">
        <v>626.81666666666672</v>
      </c>
      <c r="H110" s="504">
        <v>672.61666666666667</v>
      </c>
      <c r="I110" s="504">
        <v>685.53333333333342</v>
      </c>
      <c r="J110" s="504">
        <v>695.51666666666665</v>
      </c>
      <c r="K110" s="503">
        <v>675.55</v>
      </c>
      <c r="L110" s="503">
        <v>652.65</v>
      </c>
      <c r="M110" s="503">
        <v>0.47327999999999998</v>
      </c>
      <c r="N110" s="1"/>
      <c r="O110" s="1"/>
    </row>
    <row r="111" spans="1:15" ht="12.75" customHeight="1">
      <c r="A111" s="33">
        <v>101</v>
      </c>
      <c r="B111" s="531" t="s">
        <v>85</v>
      </c>
      <c r="C111" s="503">
        <v>935.55</v>
      </c>
      <c r="D111" s="504">
        <v>938.80000000000007</v>
      </c>
      <c r="E111" s="504">
        <v>930.00000000000011</v>
      </c>
      <c r="F111" s="504">
        <v>924.45</v>
      </c>
      <c r="G111" s="504">
        <v>915.65000000000009</v>
      </c>
      <c r="H111" s="504">
        <v>944.35000000000014</v>
      </c>
      <c r="I111" s="504">
        <v>953.15000000000009</v>
      </c>
      <c r="J111" s="504">
        <v>958.70000000000016</v>
      </c>
      <c r="K111" s="503">
        <v>947.6</v>
      </c>
      <c r="L111" s="503">
        <v>933.25</v>
      </c>
      <c r="M111" s="503">
        <v>26.870139999999999</v>
      </c>
      <c r="N111" s="1"/>
      <c r="O111" s="1"/>
    </row>
    <row r="112" spans="1:15" ht="12.75" customHeight="1">
      <c r="A112" s="33">
        <v>102</v>
      </c>
      <c r="B112" s="531" t="s">
        <v>86</v>
      </c>
      <c r="C112" s="503">
        <v>146.75</v>
      </c>
      <c r="D112" s="504">
        <v>147.43333333333334</v>
      </c>
      <c r="E112" s="504">
        <v>145.61666666666667</v>
      </c>
      <c r="F112" s="504">
        <v>144.48333333333335</v>
      </c>
      <c r="G112" s="504">
        <v>142.66666666666669</v>
      </c>
      <c r="H112" s="504">
        <v>148.56666666666666</v>
      </c>
      <c r="I112" s="504">
        <v>150.38333333333333</v>
      </c>
      <c r="J112" s="504">
        <v>151.51666666666665</v>
      </c>
      <c r="K112" s="503">
        <v>149.25</v>
      </c>
      <c r="L112" s="503">
        <v>146.30000000000001</v>
      </c>
      <c r="M112" s="503">
        <v>42.165680000000002</v>
      </c>
      <c r="N112" s="1"/>
      <c r="O112" s="1"/>
    </row>
    <row r="113" spans="1:15" ht="12.75" customHeight="1">
      <c r="A113" s="33">
        <v>103</v>
      </c>
      <c r="B113" s="531" t="s">
        <v>343</v>
      </c>
      <c r="C113" s="503">
        <v>345.55</v>
      </c>
      <c r="D113" s="504">
        <v>343.39999999999992</v>
      </c>
      <c r="E113" s="504">
        <v>339.79999999999984</v>
      </c>
      <c r="F113" s="504">
        <v>334.0499999999999</v>
      </c>
      <c r="G113" s="504">
        <v>330.44999999999982</v>
      </c>
      <c r="H113" s="504">
        <v>349.14999999999986</v>
      </c>
      <c r="I113" s="504">
        <v>352.74999999999989</v>
      </c>
      <c r="J113" s="504">
        <v>358.49999999999989</v>
      </c>
      <c r="K113" s="503">
        <v>347</v>
      </c>
      <c r="L113" s="503">
        <v>337.65</v>
      </c>
      <c r="M113" s="503">
        <v>1.5261899999999999</v>
      </c>
      <c r="N113" s="1"/>
      <c r="O113" s="1"/>
    </row>
    <row r="114" spans="1:15" ht="12.75" customHeight="1">
      <c r="A114" s="33">
        <v>104</v>
      </c>
      <c r="B114" s="531" t="s">
        <v>88</v>
      </c>
      <c r="C114" s="503">
        <v>5649.1</v>
      </c>
      <c r="D114" s="504">
        <v>5649.7</v>
      </c>
      <c r="E114" s="504">
        <v>5604.4</v>
      </c>
      <c r="F114" s="504">
        <v>5559.7</v>
      </c>
      <c r="G114" s="504">
        <v>5514.4</v>
      </c>
      <c r="H114" s="504">
        <v>5694.4</v>
      </c>
      <c r="I114" s="504">
        <v>5739.7000000000007</v>
      </c>
      <c r="J114" s="504">
        <v>5784.4</v>
      </c>
      <c r="K114" s="503">
        <v>5695</v>
      </c>
      <c r="L114" s="503">
        <v>5605</v>
      </c>
      <c r="M114" s="503">
        <v>1.60761</v>
      </c>
      <c r="N114" s="1"/>
      <c r="O114" s="1"/>
    </row>
    <row r="115" spans="1:15" ht="12.75" customHeight="1">
      <c r="A115" s="33">
        <v>105</v>
      </c>
      <c r="B115" s="531" t="s">
        <v>89</v>
      </c>
      <c r="C115" s="503">
        <v>1455.1</v>
      </c>
      <c r="D115" s="504">
        <v>1457.3999999999999</v>
      </c>
      <c r="E115" s="504">
        <v>1448.4999999999998</v>
      </c>
      <c r="F115" s="504">
        <v>1441.8999999999999</v>
      </c>
      <c r="G115" s="504">
        <v>1432.9999999999998</v>
      </c>
      <c r="H115" s="504">
        <v>1463.9999999999998</v>
      </c>
      <c r="I115" s="504">
        <v>1472.8999999999999</v>
      </c>
      <c r="J115" s="504">
        <v>1479.4999999999998</v>
      </c>
      <c r="K115" s="503">
        <v>1466.3</v>
      </c>
      <c r="L115" s="503">
        <v>1450.8</v>
      </c>
      <c r="M115" s="503">
        <v>3.1799599999999999</v>
      </c>
      <c r="N115" s="1"/>
      <c r="O115" s="1"/>
    </row>
    <row r="116" spans="1:15" ht="12.75" customHeight="1">
      <c r="A116" s="33">
        <v>106</v>
      </c>
      <c r="B116" s="531" t="s">
        <v>90</v>
      </c>
      <c r="C116" s="503">
        <v>613.70000000000005</v>
      </c>
      <c r="D116" s="504">
        <v>613.2166666666667</v>
      </c>
      <c r="E116" s="504">
        <v>608.98333333333335</v>
      </c>
      <c r="F116" s="504">
        <v>604.26666666666665</v>
      </c>
      <c r="G116" s="504">
        <v>600.0333333333333</v>
      </c>
      <c r="H116" s="504">
        <v>617.93333333333339</v>
      </c>
      <c r="I116" s="504">
        <v>622.16666666666674</v>
      </c>
      <c r="J116" s="504">
        <v>626.88333333333344</v>
      </c>
      <c r="K116" s="503">
        <v>617.45000000000005</v>
      </c>
      <c r="L116" s="503">
        <v>608.5</v>
      </c>
      <c r="M116" s="503">
        <v>3.9528699999999999</v>
      </c>
      <c r="N116" s="1"/>
      <c r="O116" s="1"/>
    </row>
    <row r="117" spans="1:15" ht="12.75" customHeight="1">
      <c r="A117" s="33">
        <v>107</v>
      </c>
      <c r="B117" s="531" t="s">
        <v>91</v>
      </c>
      <c r="C117" s="503">
        <v>749.15</v>
      </c>
      <c r="D117" s="504">
        <v>749.2166666666667</v>
      </c>
      <c r="E117" s="504">
        <v>744.93333333333339</v>
      </c>
      <c r="F117" s="504">
        <v>740.7166666666667</v>
      </c>
      <c r="G117" s="504">
        <v>736.43333333333339</v>
      </c>
      <c r="H117" s="504">
        <v>753.43333333333339</v>
      </c>
      <c r="I117" s="504">
        <v>757.7166666666667</v>
      </c>
      <c r="J117" s="504">
        <v>761.93333333333339</v>
      </c>
      <c r="K117" s="503">
        <v>753.5</v>
      </c>
      <c r="L117" s="503">
        <v>745</v>
      </c>
      <c r="M117" s="503">
        <v>0.86606000000000005</v>
      </c>
      <c r="N117" s="1"/>
      <c r="O117" s="1"/>
    </row>
    <row r="118" spans="1:15" ht="12.75" customHeight="1">
      <c r="A118" s="33">
        <v>108</v>
      </c>
      <c r="B118" s="531" t="s">
        <v>345</v>
      </c>
      <c r="C118" s="503">
        <v>605.45000000000005</v>
      </c>
      <c r="D118" s="504">
        <v>607.05000000000007</v>
      </c>
      <c r="E118" s="504">
        <v>599.10000000000014</v>
      </c>
      <c r="F118" s="504">
        <v>592.75000000000011</v>
      </c>
      <c r="G118" s="504">
        <v>584.80000000000018</v>
      </c>
      <c r="H118" s="504">
        <v>613.40000000000009</v>
      </c>
      <c r="I118" s="504">
        <v>621.35000000000014</v>
      </c>
      <c r="J118" s="504">
        <v>627.70000000000005</v>
      </c>
      <c r="K118" s="503">
        <v>615</v>
      </c>
      <c r="L118" s="503">
        <v>600.70000000000005</v>
      </c>
      <c r="M118" s="503">
        <v>0.43741000000000002</v>
      </c>
      <c r="N118" s="1"/>
      <c r="O118" s="1"/>
    </row>
    <row r="119" spans="1:15" ht="12.75" customHeight="1">
      <c r="A119" s="33">
        <v>109</v>
      </c>
      <c r="B119" s="531" t="s">
        <v>328</v>
      </c>
      <c r="C119" s="503">
        <v>2940.95</v>
      </c>
      <c r="D119" s="504">
        <v>2949.75</v>
      </c>
      <c r="E119" s="504">
        <v>2906.25</v>
      </c>
      <c r="F119" s="504">
        <v>2871.55</v>
      </c>
      <c r="G119" s="504">
        <v>2828.05</v>
      </c>
      <c r="H119" s="504">
        <v>2984.45</v>
      </c>
      <c r="I119" s="504">
        <v>3027.95</v>
      </c>
      <c r="J119" s="504">
        <v>3062.6499999999996</v>
      </c>
      <c r="K119" s="503">
        <v>2993.25</v>
      </c>
      <c r="L119" s="503">
        <v>2915.05</v>
      </c>
      <c r="M119" s="503">
        <v>0.60677999999999999</v>
      </c>
      <c r="N119" s="1"/>
      <c r="O119" s="1"/>
    </row>
    <row r="120" spans="1:15" ht="12.75" customHeight="1">
      <c r="A120" s="33">
        <v>110</v>
      </c>
      <c r="B120" s="531" t="s">
        <v>251</v>
      </c>
      <c r="C120" s="503">
        <v>430.3</v>
      </c>
      <c r="D120" s="504">
        <v>430.63333333333338</v>
      </c>
      <c r="E120" s="504">
        <v>425.26666666666677</v>
      </c>
      <c r="F120" s="504">
        <v>420.23333333333341</v>
      </c>
      <c r="G120" s="504">
        <v>414.86666666666679</v>
      </c>
      <c r="H120" s="504">
        <v>435.66666666666674</v>
      </c>
      <c r="I120" s="504">
        <v>441.03333333333342</v>
      </c>
      <c r="J120" s="504">
        <v>446.06666666666672</v>
      </c>
      <c r="K120" s="503">
        <v>436</v>
      </c>
      <c r="L120" s="503">
        <v>425.6</v>
      </c>
      <c r="M120" s="503">
        <v>5.9876100000000001</v>
      </c>
      <c r="N120" s="1"/>
      <c r="O120" s="1"/>
    </row>
    <row r="121" spans="1:15" ht="12.75" customHeight="1">
      <c r="A121" s="33">
        <v>111</v>
      </c>
      <c r="B121" s="531" t="s">
        <v>329</v>
      </c>
      <c r="C121" s="503">
        <v>237.65</v>
      </c>
      <c r="D121" s="504">
        <v>237.18333333333331</v>
      </c>
      <c r="E121" s="504">
        <v>231.46666666666661</v>
      </c>
      <c r="F121" s="504">
        <v>225.2833333333333</v>
      </c>
      <c r="G121" s="504">
        <v>219.56666666666661</v>
      </c>
      <c r="H121" s="504">
        <v>243.36666666666662</v>
      </c>
      <c r="I121" s="504">
        <v>249.08333333333331</v>
      </c>
      <c r="J121" s="504">
        <v>255.26666666666662</v>
      </c>
      <c r="K121" s="503">
        <v>242.9</v>
      </c>
      <c r="L121" s="503">
        <v>231</v>
      </c>
      <c r="M121" s="503">
        <v>2.0095000000000001</v>
      </c>
      <c r="N121" s="1"/>
      <c r="O121" s="1"/>
    </row>
    <row r="122" spans="1:15" ht="12.75" customHeight="1">
      <c r="A122" s="33">
        <v>112</v>
      </c>
      <c r="B122" s="531" t="s">
        <v>92</v>
      </c>
      <c r="C122" s="503">
        <v>137.9</v>
      </c>
      <c r="D122" s="504">
        <v>136.70000000000002</v>
      </c>
      <c r="E122" s="504">
        <v>134.80000000000004</v>
      </c>
      <c r="F122" s="504">
        <v>131.70000000000002</v>
      </c>
      <c r="G122" s="504">
        <v>129.80000000000004</v>
      </c>
      <c r="H122" s="504">
        <v>139.80000000000004</v>
      </c>
      <c r="I122" s="504">
        <v>141.70000000000002</v>
      </c>
      <c r="J122" s="504">
        <v>144.80000000000004</v>
      </c>
      <c r="K122" s="503">
        <v>138.6</v>
      </c>
      <c r="L122" s="503">
        <v>133.6</v>
      </c>
      <c r="M122" s="503">
        <v>32.480170000000001</v>
      </c>
      <c r="N122" s="1"/>
      <c r="O122" s="1"/>
    </row>
    <row r="123" spans="1:15" ht="12.75" customHeight="1">
      <c r="A123" s="33">
        <v>113</v>
      </c>
      <c r="B123" s="531" t="s">
        <v>93</v>
      </c>
      <c r="C123" s="503">
        <v>938.95</v>
      </c>
      <c r="D123" s="504">
        <v>940.55000000000007</v>
      </c>
      <c r="E123" s="504">
        <v>933.65000000000009</v>
      </c>
      <c r="F123" s="504">
        <v>928.35</v>
      </c>
      <c r="G123" s="504">
        <v>921.45</v>
      </c>
      <c r="H123" s="504">
        <v>945.85000000000014</v>
      </c>
      <c r="I123" s="504">
        <v>952.75</v>
      </c>
      <c r="J123" s="504">
        <v>958.05000000000018</v>
      </c>
      <c r="K123" s="503">
        <v>947.45</v>
      </c>
      <c r="L123" s="503">
        <v>935.25</v>
      </c>
      <c r="M123" s="503">
        <v>2.51667</v>
      </c>
      <c r="N123" s="1"/>
      <c r="O123" s="1"/>
    </row>
    <row r="124" spans="1:15" ht="12.75" customHeight="1">
      <c r="A124" s="33">
        <v>114</v>
      </c>
      <c r="B124" s="531" t="s">
        <v>346</v>
      </c>
      <c r="C124" s="503">
        <v>983</v>
      </c>
      <c r="D124" s="504">
        <v>987.9</v>
      </c>
      <c r="E124" s="504">
        <v>966.8</v>
      </c>
      <c r="F124" s="504">
        <v>950.6</v>
      </c>
      <c r="G124" s="504">
        <v>929.5</v>
      </c>
      <c r="H124" s="504">
        <v>1004.0999999999999</v>
      </c>
      <c r="I124" s="504">
        <v>1025.2</v>
      </c>
      <c r="J124" s="504">
        <v>1041.3999999999999</v>
      </c>
      <c r="K124" s="503">
        <v>1009</v>
      </c>
      <c r="L124" s="503">
        <v>971.7</v>
      </c>
      <c r="M124" s="503">
        <v>4.1682199999999998</v>
      </c>
      <c r="N124" s="1"/>
      <c r="O124" s="1"/>
    </row>
    <row r="125" spans="1:15" ht="12.75" customHeight="1">
      <c r="A125" s="33">
        <v>115</v>
      </c>
      <c r="B125" s="531" t="s">
        <v>94</v>
      </c>
      <c r="C125" s="503">
        <v>566.6</v>
      </c>
      <c r="D125" s="504">
        <v>565.9666666666667</v>
      </c>
      <c r="E125" s="504">
        <v>561.63333333333344</v>
      </c>
      <c r="F125" s="504">
        <v>556.66666666666674</v>
      </c>
      <c r="G125" s="504">
        <v>552.33333333333348</v>
      </c>
      <c r="H125" s="504">
        <v>570.93333333333339</v>
      </c>
      <c r="I125" s="504">
        <v>575.26666666666665</v>
      </c>
      <c r="J125" s="504">
        <v>580.23333333333335</v>
      </c>
      <c r="K125" s="503">
        <v>570.29999999999995</v>
      </c>
      <c r="L125" s="503">
        <v>561</v>
      </c>
      <c r="M125" s="503">
        <v>13.54842</v>
      </c>
      <c r="N125" s="1"/>
      <c r="O125" s="1"/>
    </row>
    <row r="126" spans="1:15" ht="12.75" customHeight="1">
      <c r="A126" s="33">
        <v>116</v>
      </c>
      <c r="B126" s="531" t="s">
        <v>252</v>
      </c>
      <c r="C126" s="503">
        <v>1819.7</v>
      </c>
      <c r="D126" s="504">
        <v>1830.25</v>
      </c>
      <c r="E126" s="504">
        <v>1800.45</v>
      </c>
      <c r="F126" s="504">
        <v>1781.2</v>
      </c>
      <c r="G126" s="504">
        <v>1751.4</v>
      </c>
      <c r="H126" s="504">
        <v>1849.5</v>
      </c>
      <c r="I126" s="504">
        <v>1879.3000000000002</v>
      </c>
      <c r="J126" s="504">
        <v>1898.55</v>
      </c>
      <c r="K126" s="503">
        <v>1860.05</v>
      </c>
      <c r="L126" s="503">
        <v>1811</v>
      </c>
      <c r="M126" s="503">
        <v>2.1860300000000001</v>
      </c>
      <c r="N126" s="1"/>
      <c r="O126" s="1"/>
    </row>
    <row r="127" spans="1:15" ht="12.75" customHeight="1">
      <c r="A127" s="33">
        <v>117</v>
      </c>
      <c r="B127" s="531" t="s">
        <v>351</v>
      </c>
      <c r="C127" s="503">
        <v>479.3</v>
      </c>
      <c r="D127" s="504">
        <v>479.01666666666671</v>
      </c>
      <c r="E127" s="504">
        <v>473.18333333333339</v>
      </c>
      <c r="F127" s="504">
        <v>467.06666666666666</v>
      </c>
      <c r="G127" s="504">
        <v>461.23333333333335</v>
      </c>
      <c r="H127" s="504">
        <v>485.13333333333344</v>
      </c>
      <c r="I127" s="504">
        <v>490.96666666666681</v>
      </c>
      <c r="J127" s="504">
        <v>497.08333333333348</v>
      </c>
      <c r="K127" s="503">
        <v>484.85</v>
      </c>
      <c r="L127" s="503">
        <v>472.9</v>
      </c>
      <c r="M127" s="503">
        <v>1.4606699999999999</v>
      </c>
      <c r="N127" s="1"/>
      <c r="O127" s="1"/>
    </row>
    <row r="128" spans="1:15" ht="12.75" customHeight="1">
      <c r="A128" s="33">
        <v>118</v>
      </c>
      <c r="B128" s="531" t="s">
        <v>347</v>
      </c>
      <c r="C128" s="503">
        <v>79.3</v>
      </c>
      <c r="D128" s="504">
        <v>79.649999999999991</v>
      </c>
      <c r="E128" s="504">
        <v>78.749999999999986</v>
      </c>
      <c r="F128" s="504">
        <v>78.199999999999989</v>
      </c>
      <c r="G128" s="504">
        <v>77.299999999999983</v>
      </c>
      <c r="H128" s="504">
        <v>80.199999999999989</v>
      </c>
      <c r="I128" s="504">
        <v>81.099999999999994</v>
      </c>
      <c r="J128" s="504">
        <v>81.649999999999991</v>
      </c>
      <c r="K128" s="503">
        <v>80.55</v>
      </c>
      <c r="L128" s="503">
        <v>79.099999999999994</v>
      </c>
      <c r="M128" s="503">
        <v>8.2914200000000005</v>
      </c>
      <c r="N128" s="1"/>
      <c r="O128" s="1"/>
    </row>
    <row r="129" spans="1:15" ht="12.75" customHeight="1">
      <c r="A129" s="33">
        <v>119</v>
      </c>
      <c r="B129" s="531" t="s">
        <v>348</v>
      </c>
      <c r="C129" s="503">
        <v>964.1</v>
      </c>
      <c r="D129" s="504">
        <v>967.48333333333323</v>
      </c>
      <c r="E129" s="504">
        <v>954.96666666666647</v>
      </c>
      <c r="F129" s="504">
        <v>945.83333333333326</v>
      </c>
      <c r="G129" s="504">
        <v>933.31666666666649</v>
      </c>
      <c r="H129" s="504">
        <v>976.61666666666645</v>
      </c>
      <c r="I129" s="504">
        <v>989.1333333333331</v>
      </c>
      <c r="J129" s="504">
        <v>998.26666666666642</v>
      </c>
      <c r="K129" s="503">
        <v>980</v>
      </c>
      <c r="L129" s="503">
        <v>958.35</v>
      </c>
      <c r="M129" s="503">
        <v>0.21817</v>
      </c>
      <c r="N129" s="1"/>
      <c r="O129" s="1"/>
    </row>
    <row r="130" spans="1:15" ht="12.75" customHeight="1">
      <c r="A130" s="33">
        <v>120</v>
      </c>
      <c r="B130" s="531" t="s">
        <v>95</v>
      </c>
      <c r="C130" s="503">
        <v>2469.1</v>
      </c>
      <c r="D130" s="504">
        <v>2468.8666666666668</v>
      </c>
      <c r="E130" s="504">
        <v>2441.6333333333337</v>
      </c>
      <c r="F130" s="504">
        <v>2414.166666666667</v>
      </c>
      <c r="G130" s="504">
        <v>2386.9333333333338</v>
      </c>
      <c r="H130" s="504">
        <v>2496.3333333333335</v>
      </c>
      <c r="I130" s="504">
        <v>2523.5666666666671</v>
      </c>
      <c r="J130" s="504">
        <v>2551.0333333333333</v>
      </c>
      <c r="K130" s="503">
        <v>2496.1</v>
      </c>
      <c r="L130" s="503">
        <v>2441.4</v>
      </c>
      <c r="M130" s="503">
        <v>10.73448</v>
      </c>
      <c r="N130" s="1"/>
      <c r="O130" s="1"/>
    </row>
    <row r="131" spans="1:15" ht="12.75" customHeight="1">
      <c r="A131" s="33">
        <v>121</v>
      </c>
      <c r="B131" s="531" t="s">
        <v>349</v>
      </c>
      <c r="C131" s="503">
        <v>263.8</v>
      </c>
      <c r="D131" s="504">
        <v>265.03333333333336</v>
      </c>
      <c r="E131" s="504">
        <v>260.16666666666674</v>
      </c>
      <c r="F131" s="504">
        <v>256.53333333333336</v>
      </c>
      <c r="G131" s="504">
        <v>251.66666666666674</v>
      </c>
      <c r="H131" s="504">
        <v>268.66666666666674</v>
      </c>
      <c r="I131" s="504">
        <v>273.53333333333342</v>
      </c>
      <c r="J131" s="504">
        <v>277.16666666666674</v>
      </c>
      <c r="K131" s="503">
        <v>269.89999999999998</v>
      </c>
      <c r="L131" s="503">
        <v>261.39999999999998</v>
      </c>
      <c r="M131" s="503">
        <v>27.236940000000001</v>
      </c>
      <c r="N131" s="1"/>
      <c r="O131" s="1"/>
    </row>
    <row r="132" spans="1:15" ht="12.75" customHeight="1">
      <c r="A132" s="33">
        <v>122</v>
      </c>
      <c r="B132" s="531" t="s">
        <v>253</v>
      </c>
      <c r="C132" s="503">
        <v>150.30000000000001</v>
      </c>
      <c r="D132" s="504">
        <v>150.54999999999998</v>
      </c>
      <c r="E132" s="504">
        <v>148.39999999999998</v>
      </c>
      <c r="F132" s="504">
        <v>146.5</v>
      </c>
      <c r="G132" s="504">
        <v>144.35</v>
      </c>
      <c r="H132" s="504">
        <v>152.44999999999996</v>
      </c>
      <c r="I132" s="504">
        <v>154.6</v>
      </c>
      <c r="J132" s="504">
        <v>156.49999999999994</v>
      </c>
      <c r="K132" s="503">
        <v>152.69999999999999</v>
      </c>
      <c r="L132" s="503">
        <v>148.65</v>
      </c>
      <c r="M132" s="503">
        <v>9.1143699999999992</v>
      </c>
      <c r="N132" s="1"/>
      <c r="O132" s="1"/>
    </row>
    <row r="133" spans="1:15" ht="12.75" customHeight="1">
      <c r="A133" s="33">
        <v>123</v>
      </c>
      <c r="B133" s="531" t="s">
        <v>350</v>
      </c>
      <c r="C133" s="503">
        <v>724.3</v>
      </c>
      <c r="D133" s="504">
        <v>723.43333333333339</v>
      </c>
      <c r="E133" s="504">
        <v>717.91666666666674</v>
      </c>
      <c r="F133" s="504">
        <v>711.5333333333333</v>
      </c>
      <c r="G133" s="504">
        <v>706.01666666666665</v>
      </c>
      <c r="H133" s="504">
        <v>729.81666666666683</v>
      </c>
      <c r="I133" s="504">
        <v>735.33333333333348</v>
      </c>
      <c r="J133" s="504">
        <v>741.71666666666692</v>
      </c>
      <c r="K133" s="503">
        <v>728.95</v>
      </c>
      <c r="L133" s="503">
        <v>717.05</v>
      </c>
      <c r="M133" s="503">
        <v>0.21368999999999999</v>
      </c>
      <c r="N133" s="1"/>
      <c r="O133" s="1"/>
    </row>
    <row r="134" spans="1:15" ht="12.75" customHeight="1">
      <c r="A134" s="33">
        <v>124</v>
      </c>
      <c r="B134" s="531" t="s">
        <v>96</v>
      </c>
      <c r="C134" s="503">
        <v>4621.6000000000004</v>
      </c>
      <c r="D134" s="504">
        <v>4588.2166666666672</v>
      </c>
      <c r="E134" s="504">
        <v>4550.6333333333341</v>
      </c>
      <c r="F134" s="504">
        <v>4479.666666666667</v>
      </c>
      <c r="G134" s="504">
        <v>4442.0833333333339</v>
      </c>
      <c r="H134" s="504">
        <v>4659.1833333333343</v>
      </c>
      <c r="I134" s="504">
        <v>4696.7666666666664</v>
      </c>
      <c r="J134" s="504">
        <v>4767.7333333333345</v>
      </c>
      <c r="K134" s="503">
        <v>4625.8</v>
      </c>
      <c r="L134" s="503">
        <v>4517.25</v>
      </c>
      <c r="M134" s="503">
        <v>7.0145900000000001</v>
      </c>
      <c r="N134" s="1"/>
      <c r="O134" s="1"/>
    </row>
    <row r="135" spans="1:15" ht="12.75" customHeight="1">
      <c r="A135" s="33">
        <v>125</v>
      </c>
      <c r="B135" s="531" t="s">
        <v>254</v>
      </c>
      <c r="C135" s="503">
        <v>5554.8</v>
      </c>
      <c r="D135" s="504">
        <v>5575.8166666666666</v>
      </c>
      <c r="E135" s="504">
        <v>5518.9833333333336</v>
      </c>
      <c r="F135" s="504">
        <v>5483.166666666667</v>
      </c>
      <c r="G135" s="504">
        <v>5426.3333333333339</v>
      </c>
      <c r="H135" s="504">
        <v>5611.6333333333332</v>
      </c>
      <c r="I135" s="504">
        <v>5668.4666666666672</v>
      </c>
      <c r="J135" s="504">
        <v>5704.2833333333328</v>
      </c>
      <c r="K135" s="503">
        <v>5632.65</v>
      </c>
      <c r="L135" s="503">
        <v>5540</v>
      </c>
      <c r="M135" s="503">
        <v>1.8300099999999999</v>
      </c>
      <c r="N135" s="1"/>
      <c r="O135" s="1"/>
    </row>
    <row r="136" spans="1:15" ht="12.75" customHeight="1">
      <c r="A136" s="33">
        <v>126</v>
      </c>
      <c r="B136" s="531" t="s">
        <v>98</v>
      </c>
      <c r="C136" s="503">
        <v>385.7</v>
      </c>
      <c r="D136" s="504">
        <v>385.3</v>
      </c>
      <c r="E136" s="504">
        <v>381.6</v>
      </c>
      <c r="F136" s="504">
        <v>377.5</v>
      </c>
      <c r="G136" s="504">
        <v>373.8</v>
      </c>
      <c r="H136" s="504">
        <v>389.40000000000003</v>
      </c>
      <c r="I136" s="504">
        <v>393.09999999999997</v>
      </c>
      <c r="J136" s="504">
        <v>397.20000000000005</v>
      </c>
      <c r="K136" s="503">
        <v>389</v>
      </c>
      <c r="L136" s="503">
        <v>381.2</v>
      </c>
      <c r="M136" s="503">
        <v>31.19708</v>
      </c>
      <c r="N136" s="1"/>
      <c r="O136" s="1"/>
    </row>
    <row r="137" spans="1:15" ht="12.75" customHeight="1">
      <c r="A137" s="33">
        <v>127</v>
      </c>
      <c r="B137" s="531" t="s">
        <v>245</v>
      </c>
      <c r="C137" s="503">
        <v>4683.95</v>
      </c>
      <c r="D137" s="504">
        <v>4702.55</v>
      </c>
      <c r="E137" s="504">
        <v>4656.4000000000005</v>
      </c>
      <c r="F137" s="504">
        <v>4628.8500000000004</v>
      </c>
      <c r="G137" s="504">
        <v>4582.7000000000007</v>
      </c>
      <c r="H137" s="504">
        <v>4730.1000000000004</v>
      </c>
      <c r="I137" s="504">
        <v>4776.25</v>
      </c>
      <c r="J137" s="504">
        <v>4803.8</v>
      </c>
      <c r="K137" s="503">
        <v>4748.7</v>
      </c>
      <c r="L137" s="503">
        <v>4675</v>
      </c>
      <c r="M137" s="503">
        <v>1.7672000000000001</v>
      </c>
      <c r="N137" s="1"/>
      <c r="O137" s="1"/>
    </row>
    <row r="138" spans="1:15" ht="12.75" customHeight="1">
      <c r="A138" s="33">
        <v>128</v>
      </c>
      <c r="B138" s="531" t="s">
        <v>99</v>
      </c>
      <c r="C138" s="503">
        <v>4833.1499999999996</v>
      </c>
      <c r="D138" s="504">
        <v>4808.3666666666659</v>
      </c>
      <c r="E138" s="504">
        <v>4768.5833333333321</v>
      </c>
      <c r="F138" s="504">
        <v>4704.0166666666664</v>
      </c>
      <c r="G138" s="504">
        <v>4664.2333333333327</v>
      </c>
      <c r="H138" s="504">
        <v>4872.9333333333316</v>
      </c>
      <c r="I138" s="504">
        <v>4912.7166666666662</v>
      </c>
      <c r="J138" s="504">
        <v>4977.283333333331</v>
      </c>
      <c r="K138" s="503">
        <v>4848.1499999999996</v>
      </c>
      <c r="L138" s="503">
        <v>4743.8</v>
      </c>
      <c r="M138" s="503">
        <v>5.0560400000000003</v>
      </c>
      <c r="N138" s="1"/>
      <c r="O138" s="1"/>
    </row>
    <row r="139" spans="1:15" ht="12.75" customHeight="1">
      <c r="A139" s="33">
        <v>129</v>
      </c>
      <c r="B139" s="531" t="s">
        <v>565</v>
      </c>
      <c r="C139" s="503">
        <v>2428.75</v>
      </c>
      <c r="D139" s="504">
        <v>2466.1166666666668</v>
      </c>
      <c r="E139" s="504">
        <v>2352.7333333333336</v>
      </c>
      <c r="F139" s="504">
        <v>2276.7166666666667</v>
      </c>
      <c r="G139" s="504">
        <v>2163.3333333333335</v>
      </c>
      <c r="H139" s="504">
        <v>2542.1333333333337</v>
      </c>
      <c r="I139" s="504">
        <v>2655.5166666666669</v>
      </c>
      <c r="J139" s="504">
        <v>2731.5333333333338</v>
      </c>
      <c r="K139" s="503">
        <v>2579.5</v>
      </c>
      <c r="L139" s="503">
        <v>2390.1</v>
      </c>
      <c r="M139" s="503">
        <v>1.9176299999999999</v>
      </c>
      <c r="N139" s="1"/>
      <c r="O139" s="1"/>
    </row>
    <row r="140" spans="1:15" ht="12.75" customHeight="1">
      <c r="A140" s="33">
        <v>130</v>
      </c>
      <c r="B140" s="531" t="s">
        <v>355</v>
      </c>
      <c r="C140" s="503">
        <v>71.099999999999994</v>
      </c>
      <c r="D140" s="504">
        <v>71.45</v>
      </c>
      <c r="E140" s="504">
        <v>70.5</v>
      </c>
      <c r="F140" s="504">
        <v>69.899999999999991</v>
      </c>
      <c r="G140" s="504">
        <v>68.949999999999989</v>
      </c>
      <c r="H140" s="504">
        <v>72.050000000000011</v>
      </c>
      <c r="I140" s="504">
        <v>73.000000000000028</v>
      </c>
      <c r="J140" s="504">
        <v>73.600000000000023</v>
      </c>
      <c r="K140" s="503">
        <v>72.400000000000006</v>
      </c>
      <c r="L140" s="503">
        <v>70.849999999999994</v>
      </c>
      <c r="M140" s="503">
        <v>7.2385299999999999</v>
      </c>
      <c r="N140" s="1"/>
      <c r="O140" s="1"/>
    </row>
    <row r="141" spans="1:15" ht="12.75" customHeight="1">
      <c r="A141" s="33">
        <v>131</v>
      </c>
      <c r="B141" s="531" t="s">
        <v>100</v>
      </c>
      <c r="C141" s="503">
        <v>2562.25</v>
      </c>
      <c r="D141" s="504">
        <v>2534.65</v>
      </c>
      <c r="E141" s="504">
        <v>2497.6000000000004</v>
      </c>
      <c r="F141" s="504">
        <v>2432.9500000000003</v>
      </c>
      <c r="G141" s="504">
        <v>2395.9000000000005</v>
      </c>
      <c r="H141" s="504">
        <v>2599.3000000000002</v>
      </c>
      <c r="I141" s="504">
        <v>2636.3500000000004</v>
      </c>
      <c r="J141" s="504">
        <v>2701</v>
      </c>
      <c r="K141" s="503">
        <v>2571.6999999999998</v>
      </c>
      <c r="L141" s="503">
        <v>2470</v>
      </c>
      <c r="M141" s="503">
        <v>6.9326299999999996</v>
      </c>
      <c r="N141" s="1"/>
      <c r="O141" s="1"/>
    </row>
    <row r="142" spans="1:15" ht="12.75" customHeight="1">
      <c r="A142" s="33">
        <v>132</v>
      </c>
      <c r="B142" s="531" t="s">
        <v>352</v>
      </c>
      <c r="C142" s="503">
        <v>450.65</v>
      </c>
      <c r="D142" s="504">
        <v>452.68333333333334</v>
      </c>
      <c r="E142" s="504">
        <v>446.9666666666667</v>
      </c>
      <c r="F142" s="504">
        <v>443.28333333333336</v>
      </c>
      <c r="G142" s="504">
        <v>437.56666666666672</v>
      </c>
      <c r="H142" s="504">
        <v>456.36666666666667</v>
      </c>
      <c r="I142" s="504">
        <v>462.08333333333326</v>
      </c>
      <c r="J142" s="504">
        <v>465.76666666666665</v>
      </c>
      <c r="K142" s="503">
        <v>458.4</v>
      </c>
      <c r="L142" s="503">
        <v>449</v>
      </c>
      <c r="M142" s="503">
        <v>1.70078</v>
      </c>
      <c r="N142" s="1"/>
      <c r="O142" s="1"/>
    </row>
    <row r="143" spans="1:15" ht="12.75" customHeight="1">
      <c r="A143" s="33">
        <v>133</v>
      </c>
      <c r="B143" s="531" t="s">
        <v>353</v>
      </c>
      <c r="C143" s="503">
        <v>124.05</v>
      </c>
      <c r="D143" s="504">
        <v>124.33333333333333</v>
      </c>
      <c r="E143" s="504">
        <v>122.76666666666665</v>
      </c>
      <c r="F143" s="504">
        <v>121.48333333333332</v>
      </c>
      <c r="G143" s="504">
        <v>119.91666666666664</v>
      </c>
      <c r="H143" s="504">
        <v>125.61666666666666</v>
      </c>
      <c r="I143" s="504">
        <v>127.18333333333335</v>
      </c>
      <c r="J143" s="504">
        <v>128.46666666666667</v>
      </c>
      <c r="K143" s="503">
        <v>125.9</v>
      </c>
      <c r="L143" s="503">
        <v>123.05</v>
      </c>
      <c r="M143" s="503">
        <v>1.8996</v>
      </c>
      <c r="N143" s="1"/>
      <c r="O143" s="1"/>
    </row>
    <row r="144" spans="1:15" ht="12.75" customHeight="1">
      <c r="A144" s="33">
        <v>134</v>
      </c>
      <c r="B144" s="531" t="s">
        <v>356</v>
      </c>
      <c r="C144" s="503">
        <v>297.60000000000002</v>
      </c>
      <c r="D144" s="504">
        <v>293.43333333333334</v>
      </c>
      <c r="E144" s="504">
        <v>283.06666666666666</v>
      </c>
      <c r="F144" s="504">
        <v>268.5333333333333</v>
      </c>
      <c r="G144" s="504">
        <v>258.16666666666663</v>
      </c>
      <c r="H144" s="504">
        <v>307.9666666666667</v>
      </c>
      <c r="I144" s="504">
        <v>318.33333333333337</v>
      </c>
      <c r="J144" s="504">
        <v>332.86666666666673</v>
      </c>
      <c r="K144" s="503">
        <v>303.8</v>
      </c>
      <c r="L144" s="503">
        <v>278.89999999999998</v>
      </c>
      <c r="M144" s="503">
        <v>9.8617699999999999</v>
      </c>
      <c r="N144" s="1"/>
      <c r="O144" s="1"/>
    </row>
    <row r="145" spans="1:15" ht="12.75" customHeight="1">
      <c r="A145" s="33">
        <v>135</v>
      </c>
      <c r="B145" s="531" t="s">
        <v>255</v>
      </c>
      <c r="C145" s="503">
        <v>514.4</v>
      </c>
      <c r="D145" s="504">
        <v>516.01666666666665</v>
      </c>
      <c r="E145" s="504">
        <v>508.38333333333333</v>
      </c>
      <c r="F145" s="504">
        <v>502.36666666666667</v>
      </c>
      <c r="G145" s="504">
        <v>494.73333333333335</v>
      </c>
      <c r="H145" s="504">
        <v>522.0333333333333</v>
      </c>
      <c r="I145" s="504">
        <v>529.66666666666652</v>
      </c>
      <c r="J145" s="504">
        <v>535.68333333333328</v>
      </c>
      <c r="K145" s="503">
        <v>523.65</v>
      </c>
      <c r="L145" s="503">
        <v>510</v>
      </c>
      <c r="M145" s="503">
        <v>2.50848</v>
      </c>
      <c r="N145" s="1"/>
      <c r="O145" s="1"/>
    </row>
    <row r="146" spans="1:15" ht="12.75" customHeight="1">
      <c r="A146" s="33">
        <v>136</v>
      </c>
      <c r="B146" s="531" t="s">
        <v>256</v>
      </c>
      <c r="C146" s="503">
        <v>1664.5</v>
      </c>
      <c r="D146" s="504">
        <v>1654.6166666666668</v>
      </c>
      <c r="E146" s="504">
        <v>1637.8833333333337</v>
      </c>
      <c r="F146" s="504">
        <v>1611.2666666666669</v>
      </c>
      <c r="G146" s="504">
        <v>1594.5333333333338</v>
      </c>
      <c r="H146" s="504">
        <v>1681.2333333333336</v>
      </c>
      <c r="I146" s="504">
        <v>1697.9666666666667</v>
      </c>
      <c r="J146" s="504">
        <v>1724.5833333333335</v>
      </c>
      <c r="K146" s="503">
        <v>1671.35</v>
      </c>
      <c r="L146" s="503">
        <v>1628</v>
      </c>
      <c r="M146" s="503">
        <v>0.39509</v>
      </c>
      <c r="N146" s="1"/>
      <c r="O146" s="1"/>
    </row>
    <row r="147" spans="1:15" ht="12.75" customHeight="1">
      <c r="A147" s="33">
        <v>137</v>
      </c>
      <c r="B147" s="531" t="s">
        <v>357</v>
      </c>
      <c r="C147" s="503">
        <v>69.849999999999994</v>
      </c>
      <c r="D147" s="504">
        <v>70.11666666666666</v>
      </c>
      <c r="E147" s="504">
        <v>69.383333333333326</v>
      </c>
      <c r="F147" s="504">
        <v>68.916666666666671</v>
      </c>
      <c r="G147" s="504">
        <v>68.183333333333337</v>
      </c>
      <c r="H147" s="504">
        <v>70.583333333333314</v>
      </c>
      <c r="I147" s="504">
        <v>71.316666666666634</v>
      </c>
      <c r="J147" s="504">
        <v>71.783333333333303</v>
      </c>
      <c r="K147" s="503">
        <v>70.849999999999994</v>
      </c>
      <c r="L147" s="503">
        <v>69.650000000000006</v>
      </c>
      <c r="M147" s="503">
        <v>5.8671800000000003</v>
      </c>
      <c r="N147" s="1"/>
      <c r="O147" s="1"/>
    </row>
    <row r="148" spans="1:15" ht="12.75" customHeight="1">
      <c r="A148" s="33">
        <v>138</v>
      </c>
      <c r="B148" s="531" t="s">
        <v>354</v>
      </c>
      <c r="C148" s="503">
        <v>204.15</v>
      </c>
      <c r="D148" s="504">
        <v>203.88333333333333</v>
      </c>
      <c r="E148" s="504">
        <v>201.41666666666666</v>
      </c>
      <c r="F148" s="504">
        <v>198.68333333333334</v>
      </c>
      <c r="G148" s="504">
        <v>196.21666666666667</v>
      </c>
      <c r="H148" s="504">
        <v>206.61666666666665</v>
      </c>
      <c r="I148" s="504">
        <v>209.08333333333334</v>
      </c>
      <c r="J148" s="504">
        <v>211.81666666666663</v>
      </c>
      <c r="K148" s="503">
        <v>206.35</v>
      </c>
      <c r="L148" s="503">
        <v>201.15</v>
      </c>
      <c r="M148" s="503">
        <v>1.0778399999999999</v>
      </c>
      <c r="N148" s="1"/>
      <c r="O148" s="1"/>
    </row>
    <row r="149" spans="1:15" ht="12.75" customHeight="1">
      <c r="A149" s="33">
        <v>139</v>
      </c>
      <c r="B149" s="531" t="s">
        <v>358</v>
      </c>
      <c r="C149" s="503">
        <v>111.95</v>
      </c>
      <c r="D149" s="504">
        <v>112.3</v>
      </c>
      <c r="E149" s="504">
        <v>111.05</v>
      </c>
      <c r="F149" s="504">
        <v>110.15</v>
      </c>
      <c r="G149" s="504">
        <v>108.9</v>
      </c>
      <c r="H149" s="504">
        <v>113.19999999999999</v>
      </c>
      <c r="I149" s="504">
        <v>114.44999999999999</v>
      </c>
      <c r="J149" s="504">
        <v>115.34999999999998</v>
      </c>
      <c r="K149" s="503">
        <v>113.55</v>
      </c>
      <c r="L149" s="503">
        <v>111.4</v>
      </c>
      <c r="M149" s="503">
        <v>4.5981899999999998</v>
      </c>
      <c r="N149" s="1"/>
      <c r="O149" s="1"/>
    </row>
    <row r="150" spans="1:15" ht="12.75" customHeight="1">
      <c r="A150" s="33">
        <v>140</v>
      </c>
      <c r="B150" s="531" t="s">
        <v>844</v>
      </c>
      <c r="C150" s="503">
        <v>61</v>
      </c>
      <c r="D150" s="504">
        <v>60.65</v>
      </c>
      <c r="E150" s="504">
        <v>59.099999999999994</v>
      </c>
      <c r="F150" s="504">
        <v>57.199999999999996</v>
      </c>
      <c r="G150" s="504">
        <v>55.649999999999991</v>
      </c>
      <c r="H150" s="504">
        <v>62.55</v>
      </c>
      <c r="I150" s="504">
        <v>64.099999999999994</v>
      </c>
      <c r="J150" s="504">
        <v>66</v>
      </c>
      <c r="K150" s="503">
        <v>62.2</v>
      </c>
      <c r="L150" s="503">
        <v>58.75</v>
      </c>
      <c r="M150" s="503">
        <v>10.52763</v>
      </c>
      <c r="N150" s="1"/>
      <c r="O150" s="1"/>
    </row>
    <row r="151" spans="1:15" ht="12.75" customHeight="1">
      <c r="A151" s="33">
        <v>141</v>
      </c>
      <c r="B151" s="531" t="s">
        <v>359</v>
      </c>
      <c r="C151" s="503">
        <v>737.2</v>
      </c>
      <c r="D151" s="504">
        <v>736.91666666666663</v>
      </c>
      <c r="E151" s="504">
        <v>727.83333333333326</v>
      </c>
      <c r="F151" s="504">
        <v>718.46666666666658</v>
      </c>
      <c r="G151" s="504">
        <v>709.38333333333321</v>
      </c>
      <c r="H151" s="504">
        <v>746.2833333333333</v>
      </c>
      <c r="I151" s="504">
        <v>755.36666666666656</v>
      </c>
      <c r="J151" s="504">
        <v>764.73333333333335</v>
      </c>
      <c r="K151" s="503">
        <v>746</v>
      </c>
      <c r="L151" s="503">
        <v>727.55</v>
      </c>
      <c r="M151" s="503">
        <v>1.3222700000000001</v>
      </c>
      <c r="N151" s="1"/>
      <c r="O151" s="1"/>
    </row>
    <row r="152" spans="1:15" ht="12.75" customHeight="1">
      <c r="A152" s="33">
        <v>142</v>
      </c>
      <c r="B152" s="531" t="s">
        <v>101</v>
      </c>
      <c r="C152" s="503">
        <v>1896.5</v>
      </c>
      <c r="D152" s="504">
        <v>1893.5</v>
      </c>
      <c r="E152" s="504">
        <v>1877</v>
      </c>
      <c r="F152" s="504">
        <v>1857.5</v>
      </c>
      <c r="G152" s="504">
        <v>1841</v>
      </c>
      <c r="H152" s="504">
        <v>1913</v>
      </c>
      <c r="I152" s="504">
        <v>1929.5</v>
      </c>
      <c r="J152" s="504">
        <v>1949</v>
      </c>
      <c r="K152" s="503">
        <v>1910</v>
      </c>
      <c r="L152" s="503">
        <v>1874</v>
      </c>
      <c r="M152" s="503">
        <v>15.998519999999999</v>
      </c>
      <c r="N152" s="1"/>
      <c r="O152" s="1"/>
    </row>
    <row r="153" spans="1:15" ht="12.75" customHeight="1">
      <c r="A153" s="33">
        <v>143</v>
      </c>
      <c r="B153" s="531" t="s">
        <v>102</v>
      </c>
      <c r="C153" s="503">
        <v>166.95</v>
      </c>
      <c r="D153" s="504">
        <v>167.71666666666667</v>
      </c>
      <c r="E153" s="504">
        <v>165.83333333333334</v>
      </c>
      <c r="F153" s="504">
        <v>164.71666666666667</v>
      </c>
      <c r="G153" s="504">
        <v>162.83333333333334</v>
      </c>
      <c r="H153" s="504">
        <v>168.83333333333334</v>
      </c>
      <c r="I153" s="504">
        <v>170.71666666666667</v>
      </c>
      <c r="J153" s="504">
        <v>171.83333333333334</v>
      </c>
      <c r="K153" s="503">
        <v>169.6</v>
      </c>
      <c r="L153" s="503">
        <v>166.6</v>
      </c>
      <c r="M153" s="503">
        <v>31.604430000000001</v>
      </c>
      <c r="N153" s="1"/>
      <c r="O153" s="1"/>
    </row>
    <row r="154" spans="1:15" ht="12.75" customHeight="1">
      <c r="A154" s="33">
        <v>144</v>
      </c>
      <c r="B154" s="531" t="s">
        <v>845</v>
      </c>
      <c r="C154" s="503">
        <v>122.75</v>
      </c>
      <c r="D154" s="504">
        <v>121.98333333333333</v>
      </c>
      <c r="E154" s="504">
        <v>119.86666666666667</v>
      </c>
      <c r="F154" s="504">
        <v>116.98333333333333</v>
      </c>
      <c r="G154" s="504">
        <v>114.86666666666667</v>
      </c>
      <c r="H154" s="504">
        <v>124.86666666666667</v>
      </c>
      <c r="I154" s="504">
        <v>126.98333333333332</v>
      </c>
      <c r="J154" s="504">
        <v>129.86666666666667</v>
      </c>
      <c r="K154" s="503">
        <v>124.1</v>
      </c>
      <c r="L154" s="503">
        <v>119.1</v>
      </c>
      <c r="M154" s="503">
        <v>2.29453</v>
      </c>
      <c r="N154" s="1"/>
      <c r="O154" s="1"/>
    </row>
    <row r="155" spans="1:15" ht="12.75" customHeight="1">
      <c r="A155" s="33">
        <v>145</v>
      </c>
      <c r="B155" s="531" t="s">
        <v>360</v>
      </c>
      <c r="C155" s="503">
        <v>298.05</v>
      </c>
      <c r="D155" s="504">
        <v>297.38333333333338</v>
      </c>
      <c r="E155" s="504">
        <v>292.46666666666675</v>
      </c>
      <c r="F155" s="504">
        <v>286.88333333333338</v>
      </c>
      <c r="G155" s="504">
        <v>281.96666666666675</v>
      </c>
      <c r="H155" s="504">
        <v>302.96666666666675</v>
      </c>
      <c r="I155" s="504">
        <v>307.88333333333338</v>
      </c>
      <c r="J155" s="504">
        <v>313.46666666666675</v>
      </c>
      <c r="K155" s="503">
        <v>302.3</v>
      </c>
      <c r="L155" s="503">
        <v>291.8</v>
      </c>
      <c r="M155" s="503">
        <v>3.0009700000000001</v>
      </c>
      <c r="N155" s="1"/>
      <c r="O155" s="1"/>
    </row>
    <row r="156" spans="1:15" ht="12.75" customHeight="1">
      <c r="A156" s="33">
        <v>146</v>
      </c>
      <c r="B156" s="531" t="s">
        <v>103</v>
      </c>
      <c r="C156" s="503">
        <v>81.95</v>
      </c>
      <c r="D156" s="504">
        <v>81.95</v>
      </c>
      <c r="E156" s="504">
        <v>81.400000000000006</v>
      </c>
      <c r="F156" s="504">
        <v>80.850000000000009</v>
      </c>
      <c r="G156" s="504">
        <v>80.300000000000011</v>
      </c>
      <c r="H156" s="504">
        <v>82.5</v>
      </c>
      <c r="I156" s="504">
        <v>83.049999999999983</v>
      </c>
      <c r="J156" s="504">
        <v>83.6</v>
      </c>
      <c r="K156" s="503">
        <v>82.5</v>
      </c>
      <c r="L156" s="503">
        <v>81.400000000000006</v>
      </c>
      <c r="M156" s="503">
        <v>60.293619999999997</v>
      </c>
      <c r="N156" s="1"/>
      <c r="O156" s="1"/>
    </row>
    <row r="157" spans="1:15" ht="12.75" customHeight="1">
      <c r="A157" s="33">
        <v>147</v>
      </c>
      <c r="B157" s="531" t="s">
        <v>362</v>
      </c>
      <c r="C157" s="503">
        <v>527.25</v>
      </c>
      <c r="D157" s="504">
        <v>527.75</v>
      </c>
      <c r="E157" s="504">
        <v>524.5</v>
      </c>
      <c r="F157" s="504">
        <v>521.75</v>
      </c>
      <c r="G157" s="504">
        <v>518.5</v>
      </c>
      <c r="H157" s="504">
        <v>530.5</v>
      </c>
      <c r="I157" s="504">
        <v>533.75</v>
      </c>
      <c r="J157" s="504">
        <v>536.5</v>
      </c>
      <c r="K157" s="503">
        <v>531</v>
      </c>
      <c r="L157" s="503">
        <v>525</v>
      </c>
      <c r="M157" s="503">
        <v>0.52917999999999998</v>
      </c>
      <c r="N157" s="1"/>
      <c r="O157" s="1"/>
    </row>
    <row r="158" spans="1:15" ht="12.75" customHeight="1">
      <c r="A158" s="33">
        <v>148</v>
      </c>
      <c r="B158" s="531" t="s">
        <v>361</v>
      </c>
      <c r="C158" s="503">
        <v>3736.3</v>
      </c>
      <c r="D158" s="504">
        <v>3746.0833333333335</v>
      </c>
      <c r="E158" s="504">
        <v>3700.2166666666672</v>
      </c>
      <c r="F158" s="504">
        <v>3664.1333333333337</v>
      </c>
      <c r="G158" s="504">
        <v>3618.2666666666673</v>
      </c>
      <c r="H158" s="504">
        <v>3782.166666666667</v>
      </c>
      <c r="I158" s="504">
        <v>3828.0333333333328</v>
      </c>
      <c r="J158" s="504">
        <v>3864.1166666666668</v>
      </c>
      <c r="K158" s="503">
        <v>3791.95</v>
      </c>
      <c r="L158" s="503">
        <v>3710</v>
      </c>
      <c r="M158" s="503">
        <v>0.17505999999999999</v>
      </c>
      <c r="N158" s="1"/>
      <c r="O158" s="1"/>
    </row>
    <row r="159" spans="1:15" ht="12.75" customHeight="1">
      <c r="A159" s="33">
        <v>149</v>
      </c>
      <c r="B159" s="531" t="s">
        <v>363</v>
      </c>
      <c r="C159" s="503">
        <v>203.6</v>
      </c>
      <c r="D159" s="504">
        <v>204.29999999999998</v>
      </c>
      <c r="E159" s="504">
        <v>201.29999999999995</v>
      </c>
      <c r="F159" s="504">
        <v>198.99999999999997</v>
      </c>
      <c r="G159" s="504">
        <v>195.99999999999994</v>
      </c>
      <c r="H159" s="504">
        <v>206.59999999999997</v>
      </c>
      <c r="I159" s="504">
        <v>209.60000000000002</v>
      </c>
      <c r="J159" s="504">
        <v>211.89999999999998</v>
      </c>
      <c r="K159" s="503">
        <v>207.3</v>
      </c>
      <c r="L159" s="503">
        <v>202</v>
      </c>
      <c r="M159" s="503">
        <v>1.7857799999999999</v>
      </c>
      <c r="N159" s="1"/>
      <c r="O159" s="1"/>
    </row>
    <row r="160" spans="1:15" ht="12.75" customHeight="1">
      <c r="A160" s="33">
        <v>150</v>
      </c>
      <c r="B160" s="531" t="s">
        <v>380</v>
      </c>
      <c r="C160" s="503">
        <v>2347.25</v>
      </c>
      <c r="D160" s="504">
        <v>2363.4</v>
      </c>
      <c r="E160" s="504">
        <v>2308.8000000000002</v>
      </c>
      <c r="F160" s="504">
        <v>2270.35</v>
      </c>
      <c r="G160" s="504">
        <v>2215.75</v>
      </c>
      <c r="H160" s="504">
        <v>2401.8500000000004</v>
      </c>
      <c r="I160" s="504">
        <v>2456.4499999999998</v>
      </c>
      <c r="J160" s="504">
        <v>2494.9000000000005</v>
      </c>
      <c r="K160" s="503">
        <v>2418</v>
      </c>
      <c r="L160" s="503">
        <v>2324.9499999999998</v>
      </c>
      <c r="M160" s="503">
        <v>0.94301999999999997</v>
      </c>
      <c r="N160" s="1"/>
      <c r="O160" s="1"/>
    </row>
    <row r="161" spans="1:15" ht="12.75" customHeight="1">
      <c r="A161" s="33">
        <v>151</v>
      </c>
      <c r="B161" s="531" t="s">
        <v>257</v>
      </c>
      <c r="C161" s="503">
        <v>289.5</v>
      </c>
      <c r="D161" s="504">
        <v>287.75</v>
      </c>
      <c r="E161" s="504">
        <v>283.75</v>
      </c>
      <c r="F161" s="504">
        <v>278</v>
      </c>
      <c r="G161" s="504">
        <v>274</v>
      </c>
      <c r="H161" s="504">
        <v>293.5</v>
      </c>
      <c r="I161" s="504">
        <v>297.5</v>
      </c>
      <c r="J161" s="504">
        <v>303.25</v>
      </c>
      <c r="K161" s="503">
        <v>291.75</v>
      </c>
      <c r="L161" s="503">
        <v>282</v>
      </c>
      <c r="M161" s="503">
        <v>20.52365</v>
      </c>
      <c r="N161" s="1"/>
      <c r="O161" s="1"/>
    </row>
    <row r="162" spans="1:15" ht="12.75" customHeight="1">
      <c r="A162" s="33">
        <v>152</v>
      </c>
      <c r="B162" s="531" t="s">
        <v>366</v>
      </c>
      <c r="C162" s="503">
        <v>49.6</v>
      </c>
      <c r="D162" s="504">
        <v>49.516666666666673</v>
      </c>
      <c r="E162" s="504">
        <v>49.183333333333344</v>
      </c>
      <c r="F162" s="504">
        <v>48.766666666666673</v>
      </c>
      <c r="G162" s="504">
        <v>48.433333333333344</v>
      </c>
      <c r="H162" s="504">
        <v>49.933333333333344</v>
      </c>
      <c r="I162" s="504">
        <v>50.266666666666673</v>
      </c>
      <c r="J162" s="504">
        <v>50.683333333333344</v>
      </c>
      <c r="K162" s="503">
        <v>49.85</v>
      </c>
      <c r="L162" s="503">
        <v>49.1</v>
      </c>
      <c r="M162" s="503">
        <v>11.62538</v>
      </c>
      <c r="N162" s="1"/>
      <c r="O162" s="1"/>
    </row>
    <row r="163" spans="1:15" ht="12.75" customHeight="1">
      <c r="A163" s="33">
        <v>153</v>
      </c>
      <c r="B163" s="531" t="s">
        <v>364</v>
      </c>
      <c r="C163" s="503">
        <v>182.4</v>
      </c>
      <c r="D163" s="504">
        <v>182.54999999999998</v>
      </c>
      <c r="E163" s="504">
        <v>178.69999999999996</v>
      </c>
      <c r="F163" s="504">
        <v>174.99999999999997</v>
      </c>
      <c r="G163" s="504">
        <v>171.14999999999995</v>
      </c>
      <c r="H163" s="504">
        <v>186.24999999999997</v>
      </c>
      <c r="I163" s="504">
        <v>190.1</v>
      </c>
      <c r="J163" s="504">
        <v>193.79999999999998</v>
      </c>
      <c r="K163" s="503">
        <v>186.4</v>
      </c>
      <c r="L163" s="503">
        <v>178.85</v>
      </c>
      <c r="M163" s="503">
        <v>66.689769999999996</v>
      </c>
      <c r="N163" s="1"/>
      <c r="O163" s="1"/>
    </row>
    <row r="164" spans="1:15" ht="12.75" customHeight="1">
      <c r="A164" s="33">
        <v>154</v>
      </c>
      <c r="B164" s="531" t="s">
        <v>379</v>
      </c>
      <c r="C164" s="503">
        <v>163.9</v>
      </c>
      <c r="D164" s="504">
        <v>164.6</v>
      </c>
      <c r="E164" s="504">
        <v>162.29999999999998</v>
      </c>
      <c r="F164" s="504">
        <v>160.69999999999999</v>
      </c>
      <c r="G164" s="504">
        <v>158.39999999999998</v>
      </c>
      <c r="H164" s="504">
        <v>166.2</v>
      </c>
      <c r="I164" s="504">
        <v>168.5</v>
      </c>
      <c r="J164" s="504">
        <v>170.1</v>
      </c>
      <c r="K164" s="503">
        <v>166.9</v>
      </c>
      <c r="L164" s="503">
        <v>163</v>
      </c>
      <c r="M164" s="503">
        <v>0.83528999999999998</v>
      </c>
      <c r="N164" s="1"/>
      <c r="O164" s="1"/>
    </row>
    <row r="165" spans="1:15" ht="12.75" customHeight="1">
      <c r="A165" s="33">
        <v>155</v>
      </c>
      <c r="B165" s="531" t="s">
        <v>104</v>
      </c>
      <c r="C165" s="503">
        <v>132.25</v>
      </c>
      <c r="D165" s="504">
        <v>132.28333333333333</v>
      </c>
      <c r="E165" s="504">
        <v>131.06666666666666</v>
      </c>
      <c r="F165" s="504">
        <v>129.88333333333333</v>
      </c>
      <c r="G165" s="504">
        <v>128.66666666666666</v>
      </c>
      <c r="H165" s="504">
        <v>133.46666666666667</v>
      </c>
      <c r="I165" s="504">
        <v>134.68333333333331</v>
      </c>
      <c r="J165" s="504">
        <v>135.86666666666667</v>
      </c>
      <c r="K165" s="503">
        <v>133.5</v>
      </c>
      <c r="L165" s="503">
        <v>131.1</v>
      </c>
      <c r="M165" s="503">
        <v>67.710579999999993</v>
      </c>
      <c r="N165" s="1"/>
      <c r="O165" s="1"/>
    </row>
    <row r="166" spans="1:15" ht="12.75" customHeight="1">
      <c r="A166" s="33">
        <v>156</v>
      </c>
      <c r="B166" s="531" t="s">
        <v>368</v>
      </c>
      <c r="C166" s="503">
        <v>3100.1</v>
      </c>
      <c r="D166" s="504">
        <v>3097.3166666666671</v>
      </c>
      <c r="E166" s="504">
        <v>3073.6333333333341</v>
      </c>
      <c r="F166" s="504">
        <v>3047.166666666667</v>
      </c>
      <c r="G166" s="504">
        <v>3023.483333333334</v>
      </c>
      <c r="H166" s="504">
        <v>3123.7833333333342</v>
      </c>
      <c r="I166" s="504">
        <v>3147.4666666666676</v>
      </c>
      <c r="J166" s="504">
        <v>3173.9333333333343</v>
      </c>
      <c r="K166" s="503">
        <v>3121</v>
      </c>
      <c r="L166" s="503">
        <v>3070.85</v>
      </c>
      <c r="M166" s="503">
        <v>0.12255000000000001</v>
      </c>
      <c r="N166" s="1"/>
      <c r="O166" s="1"/>
    </row>
    <row r="167" spans="1:15" ht="12.75" customHeight="1">
      <c r="A167" s="33">
        <v>157</v>
      </c>
      <c r="B167" s="531" t="s">
        <v>369</v>
      </c>
      <c r="C167" s="503">
        <v>3236.6</v>
      </c>
      <c r="D167" s="504">
        <v>3242.6666666666665</v>
      </c>
      <c r="E167" s="504">
        <v>3210.9333333333329</v>
      </c>
      <c r="F167" s="504">
        <v>3185.2666666666664</v>
      </c>
      <c r="G167" s="504">
        <v>3153.5333333333328</v>
      </c>
      <c r="H167" s="504">
        <v>3268.333333333333</v>
      </c>
      <c r="I167" s="504">
        <v>3300.0666666666666</v>
      </c>
      <c r="J167" s="504">
        <v>3325.7333333333331</v>
      </c>
      <c r="K167" s="503">
        <v>3274.4</v>
      </c>
      <c r="L167" s="503">
        <v>3217</v>
      </c>
      <c r="M167" s="503">
        <v>8.6860000000000007E-2</v>
      </c>
      <c r="N167" s="1"/>
      <c r="O167" s="1"/>
    </row>
    <row r="168" spans="1:15" ht="12.75" customHeight="1">
      <c r="A168" s="33">
        <v>158</v>
      </c>
      <c r="B168" s="531" t="s">
        <v>375</v>
      </c>
      <c r="C168" s="503">
        <v>297</v>
      </c>
      <c r="D168" s="504">
        <v>295.9666666666667</v>
      </c>
      <c r="E168" s="504">
        <v>293.08333333333337</v>
      </c>
      <c r="F168" s="504">
        <v>289.16666666666669</v>
      </c>
      <c r="G168" s="504">
        <v>286.28333333333336</v>
      </c>
      <c r="H168" s="504">
        <v>299.88333333333338</v>
      </c>
      <c r="I168" s="504">
        <v>302.76666666666671</v>
      </c>
      <c r="J168" s="504">
        <v>306.68333333333339</v>
      </c>
      <c r="K168" s="503">
        <v>298.85000000000002</v>
      </c>
      <c r="L168" s="503">
        <v>292.05</v>
      </c>
      <c r="M168" s="503">
        <v>6.8951200000000004</v>
      </c>
      <c r="N168" s="1"/>
      <c r="O168" s="1"/>
    </row>
    <row r="169" spans="1:15" ht="12.75" customHeight="1">
      <c r="A169" s="33">
        <v>159</v>
      </c>
      <c r="B169" s="531" t="s">
        <v>370</v>
      </c>
      <c r="C169" s="503">
        <v>134.80000000000001</v>
      </c>
      <c r="D169" s="504">
        <v>135.48333333333332</v>
      </c>
      <c r="E169" s="504">
        <v>133.76666666666665</v>
      </c>
      <c r="F169" s="504">
        <v>132.73333333333332</v>
      </c>
      <c r="G169" s="504">
        <v>131.01666666666665</v>
      </c>
      <c r="H169" s="504">
        <v>136.51666666666665</v>
      </c>
      <c r="I169" s="504">
        <v>138.23333333333329</v>
      </c>
      <c r="J169" s="504">
        <v>139.26666666666665</v>
      </c>
      <c r="K169" s="503">
        <v>137.19999999999999</v>
      </c>
      <c r="L169" s="503">
        <v>134.44999999999999</v>
      </c>
      <c r="M169" s="503">
        <v>2.0363000000000002</v>
      </c>
      <c r="N169" s="1"/>
      <c r="O169" s="1"/>
    </row>
    <row r="170" spans="1:15" ht="12.75" customHeight="1">
      <c r="A170" s="33">
        <v>160</v>
      </c>
      <c r="B170" s="531" t="s">
        <v>371</v>
      </c>
      <c r="C170" s="503">
        <v>5234.7</v>
      </c>
      <c r="D170" s="504">
        <v>5253.9000000000005</v>
      </c>
      <c r="E170" s="504">
        <v>5182.8000000000011</v>
      </c>
      <c r="F170" s="504">
        <v>5130.9000000000005</v>
      </c>
      <c r="G170" s="504">
        <v>5059.8000000000011</v>
      </c>
      <c r="H170" s="504">
        <v>5305.8000000000011</v>
      </c>
      <c r="I170" s="504">
        <v>5376.9000000000015</v>
      </c>
      <c r="J170" s="504">
        <v>5428.8000000000011</v>
      </c>
      <c r="K170" s="503">
        <v>5325</v>
      </c>
      <c r="L170" s="503">
        <v>5202</v>
      </c>
      <c r="M170" s="503">
        <v>5.1839999999999997E-2</v>
      </c>
      <c r="N170" s="1"/>
      <c r="O170" s="1"/>
    </row>
    <row r="171" spans="1:15" ht="12.75" customHeight="1">
      <c r="A171" s="33">
        <v>161</v>
      </c>
      <c r="B171" s="531" t="s">
        <v>258</v>
      </c>
      <c r="C171" s="503">
        <v>3901.9</v>
      </c>
      <c r="D171" s="504">
        <v>3891.15</v>
      </c>
      <c r="E171" s="504">
        <v>3855.75</v>
      </c>
      <c r="F171" s="504">
        <v>3809.6</v>
      </c>
      <c r="G171" s="504">
        <v>3774.2</v>
      </c>
      <c r="H171" s="504">
        <v>3937.3</v>
      </c>
      <c r="I171" s="504">
        <v>3972.7000000000007</v>
      </c>
      <c r="J171" s="504">
        <v>4018.8500000000004</v>
      </c>
      <c r="K171" s="503">
        <v>3926.55</v>
      </c>
      <c r="L171" s="503">
        <v>3845</v>
      </c>
      <c r="M171" s="503">
        <v>0.68440000000000001</v>
      </c>
      <c r="N171" s="1"/>
      <c r="O171" s="1"/>
    </row>
    <row r="172" spans="1:15" ht="12.75" customHeight="1">
      <c r="A172" s="33">
        <v>162</v>
      </c>
      <c r="B172" s="531" t="s">
        <v>372</v>
      </c>
      <c r="C172" s="503">
        <v>1728.75</v>
      </c>
      <c r="D172" s="504">
        <v>1740.5333333333335</v>
      </c>
      <c r="E172" s="504">
        <v>1713.2166666666672</v>
      </c>
      <c r="F172" s="504">
        <v>1697.6833333333336</v>
      </c>
      <c r="G172" s="504">
        <v>1670.3666666666672</v>
      </c>
      <c r="H172" s="504">
        <v>1756.0666666666671</v>
      </c>
      <c r="I172" s="504">
        <v>1783.3833333333332</v>
      </c>
      <c r="J172" s="504">
        <v>1798.916666666667</v>
      </c>
      <c r="K172" s="503">
        <v>1767.85</v>
      </c>
      <c r="L172" s="503">
        <v>1725</v>
      </c>
      <c r="M172" s="503">
        <v>0.19980999999999999</v>
      </c>
      <c r="N172" s="1"/>
      <c r="O172" s="1"/>
    </row>
    <row r="173" spans="1:15" ht="12.75" customHeight="1">
      <c r="A173" s="33">
        <v>163</v>
      </c>
      <c r="B173" s="531" t="s">
        <v>105</v>
      </c>
      <c r="C173" s="503">
        <v>518.1</v>
      </c>
      <c r="D173" s="504">
        <v>517.08333333333337</v>
      </c>
      <c r="E173" s="504">
        <v>512.66666666666674</v>
      </c>
      <c r="F173" s="504">
        <v>507.23333333333335</v>
      </c>
      <c r="G173" s="504">
        <v>502.81666666666672</v>
      </c>
      <c r="H173" s="504">
        <v>522.51666666666677</v>
      </c>
      <c r="I173" s="504">
        <v>526.93333333333351</v>
      </c>
      <c r="J173" s="504">
        <v>532.36666666666679</v>
      </c>
      <c r="K173" s="503">
        <v>521.5</v>
      </c>
      <c r="L173" s="503">
        <v>511.65</v>
      </c>
      <c r="M173" s="503">
        <v>16.984559999999998</v>
      </c>
      <c r="N173" s="1"/>
      <c r="O173" s="1"/>
    </row>
    <row r="174" spans="1:15" ht="12.75" customHeight="1">
      <c r="A174" s="33">
        <v>164</v>
      </c>
      <c r="B174" s="531" t="s">
        <v>367</v>
      </c>
      <c r="C174" s="503">
        <v>4826.2</v>
      </c>
      <c r="D174" s="504">
        <v>4817.3166666666666</v>
      </c>
      <c r="E174" s="504">
        <v>4784.6333333333332</v>
      </c>
      <c r="F174" s="504">
        <v>4743.0666666666666</v>
      </c>
      <c r="G174" s="504">
        <v>4710.3833333333332</v>
      </c>
      <c r="H174" s="504">
        <v>4858.8833333333332</v>
      </c>
      <c r="I174" s="504">
        <v>4891.5666666666657</v>
      </c>
      <c r="J174" s="504">
        <v>4933.1333333333332</v>
      </c>
      <c r="K174" s="503">
        <v>4850</v>
      </c>
      <c r="L174" s="503">
        <v>4775.75</v>
      </c>
      <c r="M174" s="503">
        <v>0.23480999999999999</v>
      </c>
      <c r="N174" s="1"/>
      <c r="O174" s="1"/>
    </row>
    <row r="175" spans="1:15" ht="12.75" customHeight="1">
      <c r="A175" s="33">
        <v>165</v>
      </c>
      <c r="B175" s="531" t="s">
        <v>107</v>
      </c>
      <c r="C175" s="503">
        <v>47.15</v>
      </c>
      <c r="D175" s="504">
        <v>47.116666666666667</v>
      </c>
      <c r="E175" s="504">
        <v>46.083333333333336</v>
      </c>
      <c r="F175" s="504">
        <v>45.016666666666666</v>
      </c>
      <c r="G175" s="504">
        <v>43.983333333333334</v>
      </c>
      <c r="H175" s="504">
        <v>48.183333333333337</v>
      </c>
      <c r="I175" s="504">
        <v>49.216666666666669</v>
      </c>
      <c r="J175" s="504">
        <v>50.283333333333339</v>
      </c>
      <c r="K175" s="503">
        <v>48.15</v>
      </c>
      <c r="L175" s="503">
        <v>46.05</v>
      </c>
      <c r="M175" s="503">
        <v>449.15458000000001</v>
      </c>
      <c r="N175" s="1"/>
      <c r="O175" s="1"/>
    </row>
    <row r="176" spans="1:15" ht="12.75" customHeight="1">
      <c r="A176" s="33">
        <v>166</v>
      </c>
      <c r="B176" s="531" t="s">
        <v>381</v>
      </c>
      <c r="C176" s="503">
        <v>449.75</v>
      </c>
      <c r="D176" s="504">
        <v>443.08333333333331</v>
      </c>
      <c r="E176" s="504">
        <v>432.86666666666662</v>
      </c>
      <c r="F176" s="504">
        <v>415.98333333333329</v>
      </c>
      <c r="G176" s="504">
        <v>405.76666666666659</v>
      </c>
      <c r="H176" s="504">
        <v>459.96666666666664</v>
      </c>
      <c r="I176" s="504">
        <v>470.18333333333334</v>
      </c>
      <c r="J176" s="504">
        <v>487.06666666666666</v>
      </c>
      <c r="K176" s="503">
        <v>453.3</v>
      </c>
      <c r="L176" s="503">
        <v>426.2</v>
      </c>
      <c r="M176" s="503">
        <v>24.735790000000001</v>
      </c>
      <c r="N176" s="1"/>
      <c r="O176" s="1"/>
    </row>
    <row r="177" spans="1:15" ht="12.75" customHeight="1">
      <c r="A177" s="33">
        <v>167</v>
      </c>
      <c r="B177" s="531" t="s">
        <v>373</v>
      </c>
      <c r="C177" s="503">
        <v>1123.1500000000001</v>
      </c>
      <c r="D177" s="504">
        <v>1128.4666666666665</v>
      </c>
      <c r="E177" s="504">
        <v>1114.883333333333</v>
      </c>
      <c r="F177" s="504">
        <v>1106.6166666666666</v>
      </c>
      <c r="G177" s="504">
        <v>1093.0333333333331</v>
      </c>
      <c r="H177" s="504">
        <v>1136.7333333333329</v>
      </c>
      <c r="I177" s="504">
        <v>1150.3166666666664</v>
      </c>
      <c r="J177" s="504">
        <v>1158.5833333333328</v>
      </c>
      <c r="K177" s="503">
        <v>1142.05</v>
      </c>
      <c r="L177" s="503">
        <v>1120.2</v>
      </c>
      <c r="M177" s="503">
        <v>8.1720000000000001E-2</v>
      </c>
      <c r="N177" s="1"/>
      <c r="O177" s="1"/>
    </row>
    <row r="178" spans="1:15" ht="12.75" customHeight="1">
      <c r="A178" s="33">
        <v>168</v>
      </c>
      <c r="B178" s="531" t="s">
        <v>259</v>
      </c>
      <c r="C178" s="503">
        <v>531.70000000000005</v>
      </c>
      <c r="D178" s="504">
        <v>531.65</v>
      </c>
      <c r="E178" s="504">
        <v>528.54999999999995</v>
      </c>
      <c r="F178" s="504">
        <v>525.4</v>
      </c>
      <c r="G178" s="504">
        <v>522.29999999999995</v>
      </c>
      <c r="H178" s="504">
        <v>534.79999999999995</v>
      </c>
      <c r="I178" s="504">
        <v>537.90000000000009</v>
      </c>
      <c r="J178" s="504">
        <v>541.04999999999995</v>
      </c>
      <c r="K178" s="503">
        <v>534.75</v>
      </c>
      <c r="L178" s="503">
        <v>528.5</v>
      </c>
      <c r="M178" s="503">
        <v>1.03434</v>
      </c>
      <c r="N178" s="1"/>
      <c r="O178" s="1"/>
    </row>
    <row r="179" spans="1:15" ht="12.75" customHeight="1">
      <c r="A179" s="33">
        <v>169</v>
      </c>
      <c r="B179" s="531" t="s">
        <v>108</v>
      </c>
      <c r="C179" s="503">
        <v>960.75</v>
      </c>
      <c r="D179" s="504">
        <v>963.98333333333323</v>
      </c>
      <c r="E179" s="504">
        <v>955.11666666666645</v>
      </c>
      <c r="F179" s="504">
        <v>949.48333333333323</v>
      </c>
      <c r="G179" s="504">
        <v>940.61666666666645</v>
      </c>
      <c r="H179" s="504">
        <v>969.61666666666645</v>
      </c>
      <c r="I179" s="504">
        <v>978.48333333333323</v>
      </c>
      <c r="J179" s="504">
        <v>984.11666666666645</v>
      </c>
      <c r="K179" s="503">
        <v>972.85</v>
      </c>
      <c r="L179" s="503">
        <v>958.35</v>
      </c>
      <c r="M179" s="503">
        <v>3.2991899999999998</v>
      </c>
      <c r="N179" s="1"/>
      <c r="O179" s="1"/>
    </row>
    <row r="180" spans="1:15" ht="12.75" customHeight="1">
      <c r="A180" s="33">
        <v>170</v>
      </c>
      <c r="B180" s="531" t="s">
        <v>260</v>
      </c>
      <c r="C180" s="503">
        <v>640.75</v>
      </c>
      <c r="D180" s="504">
        <v>641.69999999999993</v>
      </c>
      <c r="E180" s="504">
        <v>635.04999999999984</v>
      </c>
      <c r="F180" s="504">
        <v>629.34999999999991</v>
      </c>
      <c r="G180" s="504">
        <v>622.69999999999982</v>
      </c>
      <c r="H180" s="504">
        <v>647.39999999999986</v>
      </c>
      <c r="I180" s="504">
        <v>654.04999999999995</v>
      </c>
      <c r="J180" s="504">
        <v>659.74999999999989</v>
      </c>
      <c r="K180" s="503">
        <v>648.35</v>
      </c>
      <c r="L180" s="503">
        <v>636</v>
      </c>
      <c r="M180" s="503">
        <v>3.75129</v>
      </c>
      <c r="N180" s="1"/>
      <c r="O180" s="1"/>
    </row>
    <row r="181" spans="1:15" ht="12.75" customHeight="1">
      <c r="A181" s="33">
        <v>171</v>
      </c>
      <c r="B181" s="531" t="s">
        <v>109</v>
      </c>
      <c r="C181" s="503">
        <v>1858.35</v>
      </c>
      <c r="D181" s="504">
        <v>1857.25</v>
      </c>
      <c r="E181" s="504">
        <v>1846.5</v>
      </c>
      <c r="F181" s="504">
        <v>1834.65</v>
      </c>
      <c r="G181" s="504">
        <v>1823.9</v>
      </c>
      <c r="H181" s="504">
        <v>1869.1</v>
      </c>
      <c r="I181" s="504">
        <v>1879.85</v>
      </c>
      <c r="J181" s="504">
        <v>1891.6999999999998</v>
      </c>
      <c r="K181" s="503">
        <v>1868</v>
      </c>
      <c r="L181" s="503">
        <v>1845.4</v>
      </c>
      <c r="M181" s="503">
        <v>3.14229</v>
      </c>
      <c r="N181" s="1"/>
      <c r="O181" s="1"/>
    </row>
    <row r="182" spans="1:15" ht="12.75" customHeight="1">
      <c r="A182" s="33">
        <v>172</v>
      </c>
      <c r="B182" s="531" t="s">
        <v>382</v>
      </c>
      <c r="C182" s="503">
        <v>98.65</v>
      </c>
      <c r="D182" s="504">
        <v>98.75</v>
      </c>
      <c r="E182" s="504">
        <v>97.9</v>
      </c>
      <c r="F182" s="504">
        <v>97.15</v>
      </c>
      <c r="G182" s="504">
        <v>96.300000000000011</v>
      </c>
      <c r="H182" s="504">
        <v>99.5</v>
      </c>
      <c r="I182" s="504">
        <v>100.35</v>
      </c>
      <c r="J182" s="504">
        <v>101.1</v>
      </c>
      <c r="K182" s="503">
        <v>99.6</v>
      </c>
      <c r="L182" s="503">
        <v>98</v>
      </c>
      <c r="M182" s="503">
        <v>13.268420000000001</v>
      </c>
      <c r="N182" s="1"/>
      <c r="O182" s="1"/>
    </row>
    <row r="183" spans="1:15" ht="12.75" customHeight="1">
      <c r="A183" s="33">
        <v>173</v>
      </c>
      <c r="B183" s="531" t="s">
        <v>110</v>
      </c>
      <c r="C183" s="503">
        <v>340.65</v>
      </c>
      <c r="D183" s="504">
        <v>339.26666666666665</v>
      </c>
      <c r="E183" s="504">
        <v>335.38333333333333</v>
      </c>
      <c r="F183" s="504">
        <v>330.11666666666667</v>
      </c>
      <c r="G183" s="504">
        <v>326.23333333333335</v>
      </c>
      <c r="H183" s="504">
        <v>344.5333333333333</v>
      </c>
      <c r="I183" s="504">
        <v>348.41666666666663</v>
      </c>
      <c r="J183" s="504">
        <v>353.68333333333328</v>
      </c>
      <c r="K183" s="503">
        <v>343.15</v>
      </c>
      <c r="L183" s="503">
        <v>334</v>
      </c>
      <c r="M183" s="503">
        <v>15.1677</v>
      </c>
      <c r="N183" s="1"/>
      <c r="O183" s="1"/>
    </row>
    <row r="184" spans="1:15" ht="12.75" customHeight="1">
      <c r="A184" s="33">
        <v>174</v>
      </c>
      <c r="B184" s="531" t="s">
        <v>374</v>
      </c>
      <c r="C184" s="503">
        <v>439.65</v>
      </c>
      <c r="D184" s="504">
        <v>432.43333333333334</v>
      </c>
      <c r="E184" s="504">
        <v>416.36666666666667</v>
      </c>
      <c r="F184" s="504">
        <v>393.08333333333331</v>
      </c>
      <c r="G184" s="504">
        <v>377.01666666666665</v>
      </c>
      <c r="H184" s="504">
        <v>455.7166666666667</v>
      </c>
      <c r="I184" s="504">
        <v>471.78333333333342</v>
      </c>
      <c r="J184" s="504">
        <v>495.06666666666672</v>
      </c>
      <c r="K184" s="503">
        <v>448.5</v>
      </c>
      <c r="L184" s="503">
        <v>409.15</v>
      </c>
      <c r="M184" s="503">
        <v>31.718209999999999</v>
      </c>
      <c r="N184" s="1"/>
      <c r="O184" s="1"/>
    </row>
    <row r="185" spans="1:15" ht="12.75" customHeight="1">
      <c r="A185" s="33">
        <v>175</v>
      </c>
      <c r="B185" s="531" t="s">
        <v>111</v>
      </c>
      <c r="C185" s="503">
        <v>1604.65</v>
      </c>
      <c r="D185" s="504">
        <v>1613.8500000000001</v>
      </c>
      <c r="E185" s="504">
        <v>1588.8000000000002</v>
      </c>
      <c r="F185" s="504">
        <v>1572.95</v>
      </c>
      <c r="G185" s="504">
        <v>1547.9</v>
      </c>
      <c r="H185" s="504">
        <v>1629.7000000000003</v>
      </c>
      <c r="I185" s="504">
        <v>1654.75</v>
      </c>
      <c r="J185" s="504">
        <v>1670.6000000000004</v>
      </c>
      <c r="K185" s="503">
        <v>1638.9</v>
      </c>
      <c r="L185" s="503">
        <v>1598</v>
      </c>
      <c r="M185" s="503">
        <v>7.5257500000000004</v>
      </c>
      <c r="N185" s="1"/>
      <c r="O185" s="1"/>
    </row>
    <row r="186" spans="1:15" ht="12.75" customHeight="1">
      <c r="A186" s="33">
        <v>176</v>
      </c>
      <c r="B186" s="531" t="s">
        <v>376</v>
      </c>
      <c r="C186" s="503">
        <v>138.30000000000001</v>
      </c>
      <c r="D186" s="504">
        <v>139.41666666666666</v>
      </c>
      <c r="E186" s="504">
        <v>136.73333333333332</v>
      </c>
      <c r="F186" s="504">
        <v>135.16666666666666</v>
      </c>
      <c r="G186" s="504">
        <v>132.48333333333332</v>
      </c>
      <c r="H186" s="504">
        <v>140.98333333333332</v>
      </c>
      <c r="I186" s="504">
        <v>143.66666666666666</v>
      </c>
      <c r="J186" s="504">
        <v>145.23333333333332</v>
      </c>
      <c r="K186" s="503">
        <v>142.1</v>
      </c>
      <c r="L186" s="503">
        <v>137.85</v>
      </c>
      <c r="M186" s="503">
        <v>10.95031</v>
      </c>
      <c r="N186" s="1"/>
      <c r="O186" s="1"/>
    </row>
    <row r="187" spans="1:15" ht="12.75" customHeight="1">
      <c r="A187" s="33">
        <v>177</v>
      </c>
      <c r="B187" s="531" t="s">
        <v>377</v>
      </c>
      <c r="C187" s="503">
        <v>1864.05</v>
      </c>
      <c r="D187" s="504">
        <v>1866.2333333333336</v>
      </c>
      <c r="E187" s="504">
        <v>1837.4666666666672</v>
      </c>
      <c r="F187" s="504">
        <v>1810.8833333333337</v>
      </c>
      <c r="G187" s="504">
        <v>1782.1166666666672</v>
      </c>
      <c r="H187" s="504">
        <v>1892.8166666666671</v>
      </c>
      <c r="I187" s="504">
        <v>1921.5833333333335</v>
      </c>
      <c r="J187" s="504">
        <v>1948.166666666667</v>
      </c>
      <c r="K187" s="503">
        <v>1895</v>
      </c>
      <c r="L187" s="503">
        <v>1839.65</v>
      </c>
      <c r="M187" s="503">
        <v>0.37511</v>
      </c>
      <c r="N187" s="1"/>
      <c r="O187" s="1"/>
    </row>
    <row r="188" spans="1:15" ht="12.75" customHeight="1">
      <c r="A188" s="33">
        <v>178</v>
      </c>
      <c r="B188" s="531" t="s">
        <v>383</v>
      </c>
      <c r="C188" s="503">
        <v>119.7</v>
      </c>
      <c r="D188" s="504">
        <v>120</v>
      </c>
      <c r="E188" s="504">
        <v>118.15</v>
      </c>
      <c r="F188" s="504">
        <v>116.60000000000001</v>
      </c>
      <c r="G188" s="504">
        <v>114.75000000000001</v>
      </c>
      <c r="H188" s="504">
        <v>121.55</v>
      </c>
      <c r="I188" s="504">
        <v>123.39999999999999</v>
      </c>
      <c r="J188" s="504">
        <v>124.94999999999999</v>
      </c>
      <c r="K188" s="503">
        <v>121.85</v>
      </c>
      <c r="L188" s="503">
        <v>118.45</v>
      </c>
      <c r="M188" s="503">
        <v>10.46447</v>
      </c>
      <c r="N188" s="1"/>
      <c r="O188" s="1"/>
    </row>
    <row r="189" spans="1:15" ht="12.75" customHeight="1">
      <c r="A189" s="33">
        <v>179</v>
      </c>
      <c r="B189" s="531" t="s">
        <v>261</v>
      </c>
      <c r="C189" s="503">
        <v>294.3</v>
      </c>
      <c r="D189" s="504">
        <v>294.56666666666666</v>
      </c>
      <c r="E189" s="504">
        <v>292.33333333333331</v>
      </c>
      <c r="F189" s="504">
        <v>290.36666666666667</v>
      </c>
      <c r="G189" s="504">
        <v>288.13333333333333</v>
      </c>
      <c r="H189" s="504">
        <v>296.5333333333333</v>
      </c>
      <c r="I189" s="504">
        <v>298.76666666666665</v>
      </c>
      <c r="J189" s="504">
        <v>300.73333333333329</v>
      </c>
      <c r="K189" s="503">
        <v>296.8</v>
      </c>
      <c r="L189" s="503">
        <v>292.60000000000002</v>
      </c>
      <c r="M189" s="503">
        <v>1.8463400000000001</v>
      </c>
      <c r="N189" s="1"/>
      <c r="O189" s="1"/>
    </row>
    <row r="190" spans="1:15" ht="12.75" customHeight="1">
      <c r="A190" s="33">
        <v>180</v>
      </c>
      <c r="B190" s="531" t="s">
        <v>378</v>
      </c>
      <c r="C190" s="503">
        <v>641</v>
      </c>
      <c r="D190" s="504">
        <v>639.38333333333333</v>
      </c>
      <c r="E190" s="504">
        <v>632.76666666666665</v>
      </c>
      <c r="F190" s="504">
        <v>624.5333333333333</v>
      </c>
      <c r="G190" s="504">
        <v>617.91666666666663</v>
      </c>
      <c r="H190" s="504">
        <v>647.61666666666667</v>
      </c>
      <c r="I190" s="504">
        <v>654.23333333333323</v>
      </c>
      <c r="J190" s="504">
        <v>662.4666666666667</v>
      </c>
      <c r="K190" s="503">
        <v>646</v>
      </c>
      <c r="L190" s="503">
        <v>631.15</v>
      </c>
      <c r="M190" s="503">
        <v>1.39957</v>
      </c>
      <c r="N190" s="1"/>
      <c r="O190" s="1"/>
    </row>
    <row r="191" spans="1:15" ht="12.75" customHeight="1">
      <c r="A191" s="33">
        <v>181</v>
      </c>
      <c r="B191" s="531" t="s">
        <v>112</v>
      </c>
      <c r="C191" s="503">
        <v>631.54999999999995</v>
      </c>
      <c r="D191" s="504">
        <v>632.83333333333337</v>
      </c>
      <c r="E191" s="504">
        <v>625.7166666666667</v>
      </c>
      <c r="F191" s="504">
        <v>619.88333333333333</v>
      </c>
      <c r="G191" s="504">
        <v>612.76666666666665</v>
      </c>
      <c r="H191" s="504">
        <v>638.66666666666674</v>
      </c>
      <c r="I191" s="504">
        <v>645.7833333333333</v>
      </c>
      <c r="J191" s="504">
        <v>651.61666666666679</v>
      </c>
      <c r="K191" s="503">
        <v>639.95000000000005</v>
      </c>
      <c r="L191" s="503">
        <v>627</v>
      </c>
      <c r="M191" s="503">
        <v>5.8041700000000001</v>
      </c>
      <c r="N191" s="1"/>
      <c r="O191" s="1"/>
    </row>
    <row r="192" spans="1:15" ht="12.75" customHeight="1">
      <c r="A192" s="33">
        <v>182</v>
      </c>
      <c r="B192" s="531" t="s">
        <v>262</v>
      </c>
      <c r="C192" s="503">
        <v>1228.3499999999999</v>
      </c>
      <c r="D192" s="504">
        <v>1233.0166666666667</v>
      </c>
      <c r="E192" s="504">
        <v>1221.3333333333333</v>
      </c>
      <c r="F192" s="504">
        <v>1214.3166666666666</v>
      </c>
      <c r="G192" s="504">
        <v>1202.6333333333332</v>
      </c>
      <c r="H192" s="504">
        <v>1240.0333333333333</v>
      </c>
      <c r="I192" s="504">
        <v>1251.7166666666667</v>
      </c>
      <c r="J192" s="504">
        <v>1258.7333333333333</v>
      </c>
      <c r="K192" s="503">
        <v>1244.7</v>
      </c>
      <c r="L192" s="503">
        <v>1226</v>
      </c>
      <c r="M192" s="503">
        <v>1.85866</v>
      </c>
      <c r="N192" s="1"/>
      <c r="O192" s="1"/>
    </row>
    <row r="193" spans="1:15" ht="12.75" customHeight="1">
      <c r="A193" s="33">
        <v>183</v>
      </c>
      <c r="B193" s="531" t="s">
        <v>387</v>
      </c>
      <c r="C193" s="503">
        <v>1292.95</v>
      </c>
      <c r="D193" s="504">
        <v>1299.3166666666666</v>
      </c>
      <c r="E193" s="504">
        <v>1273.6333333333332</v>
      </c>
      <c r="F193" s="504">
        <v>1254.3166666666666</v>
      </c>
      <c r="G193" s="504">
        <v>1228.6333333333332</v>
      </c>
      <c r="H193" s="504">
        <v>1318.6333333333332</v>
      </c>
      <c r="I193" s="504">
        <v>1344.3166666666666</v>
      </c>
      <c r="J193" s="504">
        <v>1363.6333333333332</v>
      </c>
      <c r="K193" s="503">
        <v>1325</v>
      </c>
      <c r="L193" s="503">
        <v>1280</v>
      </c>
      <c r="M193" s="503">
        <v>1.8795200000000001</v>
      </c>
      <c r="N193" s="1"/>
      <c r="O193" s="1"/>
    </row>
    <row r="194" spans="1:15" ht="12.75" customHeight="1">
      <c r="A194" s="33">
        <v>184</v>
      </c>
      <c r="B194" s="531" t="s">
        <v>846</v>
      </c>
      <c r="C194" s="503">
        <v>21.75</v>
      </c>
      <c r="D194" s="504">
        <v>21.849999999999998</v>
      </c>
      <c r="E194" s="504">
        <v>21.449999999999996</v>
      </c>
      <c r="F194" s="504">
        <v>21.15</v>
      </c>
      <c r="G194" s="504">
        <v>20.749999999999996</v>
      </c>
      <c r="H194" s="504">
        <v>22.149999999999995</v>
      </c>
      <c r="I194" s="504">
        <v>22.549999999999994</v>
      </c>
      <c r="J194" s="504">
        <v>22.849999999999994</v>
      </c>
      <c r="K194" s="503">
        <v>22.25</v>
      </c>
      <c r="L194" s="503">
        <v>21.55</v>
      </c>
      <c r="M194" s="503">
        <v>28.792660000000001</v>
      </c>
      <c r="N194" s="1"/>
      <c r="O194" s="1"/>
    </row>
    <row r="195" spans="1:15" ht="12.75" customHeight="1">
      <c r="A195" s="33">
        <v>185</v>
      </c>
      <c r="B195" s="531" t="s">
        <v>388</v>
      </c>
      <c r="C195" s="503">
        <v>1286.8</v>
      </c>
      <c r="D195" s="504">
        <v>1295.7666666666667</v>
      </c>
      <c r="E195" s="504">
        <v>1266.5333333333333</v>
      </c>
      <c r="F195" s="504">
        <v>1246.2666666666667</v>
      </c>
      <c r="G195" s="504">
        <v>1217.0333333333333</v>
      </c>
      <c r="H195" s="504">
        <v>1316.0333333333333</v>
      </c>
      <c r="I195" s="504">
        <v>1345.2666666666664</v>
      </c>
      <c r="J195" s="504">
        <v>1365.5333333333333</v>
      </c>
      <c r="K195" s="503">
        <v>1325</v>
      </c>
      <c r="L195" s="503">
        <v>1275.5</v>
      </c>
      <c r="M195" s="503">
        <v>0.27656999999999998</v>
      </c>
      <c r="N195" s="1"/>
      <c r="O195" s="1"/>
    </row>
    <row r="196" spans="1:15" ht="12.75" customHeight="1">
      <c r="A196" s="33">
        <v>186</v>
      </c>
      <c r="B196" s="531" t="s">
        <v>113</v>
      </c>
      <c r="C196" s="503">
        <v>1393.8</v>
      </c>
      <c r="D196" s="504">
        <v>1395.7</v>
      </c>
      <c r="E196" s="504">
        <v>1386.1000000000001</v>
      </c>
      <c r="F196" s="504">
        <v>1378.4</v>
      </c>
      <c r="G196" s="504">
        <v>1368.8000000000002</v>
      </c>
      <c r="H196" s="504">
        <v>1403.4</v>
      </c>
      <c r="I196" s="504">
        <v>1413</v>
      </c>
      <c r="J196" s="504">
        <v>1420.7</v>
      </c>
      <c r="K196" s="503">
        <v>1405.3</v>
      </c>
      <c r="L196" s="503">
        <v>1388</v>
      </c>
      <c r="M196" s="503">
        <v>4.0587900000000001</v>
      </c>
      <c r="N196" s="1"/>
      <c r="O196" s="1"/>
    </row>
    <row r="197" spans="1:15" ht="12.75" customHeight="1">
      <c r="A197" s="33">
        <v>187</v>
      </c>
      <c r="B197" s="531" t="s">
        <v>114</v>
      </c>
      <c r="C197" s="503">
        <v>1291.9000000000001</v>
      </c>
      <c r="D197" s="504">
        <v>1289.3333333333333</v>
      </c>
      <c r="E197" s="504">
        <v>1279.6666666666665</v>
      </c>
      <c r="F197" s="504">
        <v>1267.4333333333332</v>
      </c>
      <c r="G197" s="504">
        <v>1257.7666666666664</v>
      </c>
      <c r="H197" s="504">
        <v>1301.5666666666666</v>
      </c>
      <c r="I197" s="504">
        <v>1311.2333333333331</v>
      </c>
      <c r="J197" s="504">
        <v>1323.4666666666667</v>
      </c>
      <c r="K197" s="503">
        <v>1299</v>
      </c>
      <c r="L197" s="503">
        <v>1277.0999999999999</v>
      </c>
      <c r="M197" s="503">
        <v>22.541620000000002</v>
      </c>
      <c r="N197" s="1"/>
      <c r="O197" s="1"/>
    </row>
    <row r="198" spans="1:15" ht="12.75" customHeight="1">
      <c r="A198" s="33">
        <v>188</v>
      </c>
      <c r="B198" s="531" t="s">
        <v>115</v>
      </c>
      <c r="C198" s="503">
        <v>2563.5500000000002</v>
      </c>
      <c r="D198" s="504">
        <v>2565.1833333333334</v>
      </c>
      <c r="E198" s="504">
        <v>2549.3666666666668</v>
      </c>
      <c r="F198" s="504">
        <v>2535.1833333333334</v>
      </c>
      <c r="G198" s="504">
        <v>2519.3666666666668</v>
      </c>
      <c r="H198" s="504">
        <v>2579.3666666666668</v>
      </c>
      <c r="I198" s="504">
        <v>2595.1833333333334</v>
      </c>
      <c r="J198" s="504">
        <v>2609.3666666666668</v>
      </c>
      <c r="K198" s="503">
        <v>2581</v>
      </c>
      <c r="L198" s="503">
        <v>2551</v>
      </c>
      <c r="M198" s="503">
        <v>14.746560000000001</v>
      </c>
      <c r="N198" s="1"/>
      <c r="O198" s="1"/>
    </row>
    <row r="199" spans="1:15" ht="12.75" customHeight="1">
      <c r="A199" s="33">
        <v>189</v>
      </c>
      <c r="B199" s="531" t="s">
        <v>116</v>
      </c>
      <c r="C199" s="503">
        <v>2418.8000000000002</v>
      </c>
      <c r="D199" s="504">
        <v>2419.6</v>
      </c>
      <c r="E199" s="504">
        <v>2405.25</v>
      </c>
      <c r="F199" s="504">
        <v>2391.7000000000003</v>
      </c>
      <c r="G199" s="504">
        <v>2377.3500000000004</v>
      </c>
      <c r="H199" s="504">
        <v>2433.1499999999996</v>
      </c>
      <c r="I199" s="504">
        <v>2447.4999999999991</v>
      </c>
      <c r="J199" s="504">
        <v>2461.0499999999993</v>
      </c>
      <c r="K199" s="503">
        <v>2433.9499999999998</v>
      </c>
      <c r="L199" s="503">
        <v>2406.0500000000002</v>
      </c>
      <c r="M199" s="503">
        <v>1.10745</v>
      </c>
      <c r="N199" s="1"/>
      <c r="O199" s="1"/>
    </row>
    <row r="200" spans="1:15" ht="12.75" customHeight="1">
      <c r="A200" s="33">
        <v>190</v>
      </c>
      <c r="B200" s="531" t="s">
        <v>117</v>
      </c>
      <c r="C200" s="503">
        <v>1453.85</v>
      </c>
      <c r="D200" s="504">
        <v>1454.0833333333333</v>
      </c>
      <c r="E200" s="504">
        <v>1447.1666666666665</v>
      </c>
      <c r="F200" s="504">
        <v>1440.4833333333333</v>
      </c>
      <c r="G200" s="504">
        <v>1433.5666666666666</v>
      </c>
      <c r="H200" s="504">
        <v>1460.7666666666664</v>
      </c>
      <c r="I200" s="504">
        <v>1467.6833333333329</v>
      </c>
      <c r="J200" s="504">
        <v>1474.3666666666663</v>
      </c>
      <c r="K200" s="503">
        <v>1461</v>
      </c>
      <c r="L200" s="503">
        <v>1447.4</v>
      </c>
      <c r="M200" s="503">
        <v>38.343510000000002</v>
      </c>
      <c r="N200" s="1"/>
      <c r="O200" s="1"/>
    </row>
    <row r="201" spans="1:15" ht="12.75" customHeight="1">
      <c r="A201" s="33">
        <v>191</v>
      </c>
      <c r="B201" s="531" t="s">
        <v>118</v>
      </c>
      <c r="C201" s="503">
        <v>644.75</v>
      </c>
      <c r="D201" s="504">
        <v>643.5333333333333</v>
      </c>
      <c r="E201" s="504">
        <v>640.31666666666661</v>
      </c>
      <c r="F201" s="504">
        <v>635.88333333333333</v>
      </c>
      <c r="G201" s="504">
        <v>632.66666666666663</v>
      </c>
      <c r="H201" s="504">
        <v>647.96666666666658</v>
      </c>
      <c r="I201" s="504">
        <v>651.18333333333328</v>
      </c>
      <c r="J201" s="504">
        <v>655.61666666666656</v>
      </c>
      <c r="K201" s="503">
        <v>646.75</v>
      </c>
      <c r="L201" s="503">
        <v>639.1</v>
      </c>
      <c r="M201" s="503">
        <v>15.05964</v>
      </c>
      <c r="N201" s="1"/>
      <c r="O201" s="1"/>
    </row>
    <row r="202" spans="1:15" ht="12.75" customHeight="1">
      <c r="A202" s="33">
        <v>192</v>
      </c>
      <c r="B202" s="531" t="s">
        <v>385</v>
      </c>
      <c r="C202" s="503">
        <v>1638.25</v>
      </c>
      <c r="D202" s="504">
        <v>1642.4166666666667</v>
      </c>
      <c r="E202" s="504">
        <v>1598.8333333333335</v>
      </c>
      <c r="F202" s="504">
        <v>1559.4166666666667</v>
      </c>
      <c r="G202" s="504">
        <v>1515.8333333333335</v>
      </c>
      <c r="H202" s="504">
        <v>1681.8333333333335</v>
      </c>
      <c r="I202" s="504">
        <v>1725.416666666667</v>
      </c>
      <c r="J202" s="504">
        <v>1764.8333333333335</v>
      </c>
      <c r="K202" s="503">
        <v>1686</v>
      </c>
      <c r="L202" s="503">
        <v>1603</v>
      </c>
      <c r="M202" s="503">
        <v>5.1790799999999999</v>
      </c>
      <c r="N202" s="1"/>
      <c r="O202" s="1"/>
    </row>
    <row r="203" spans="1:15" ht="12.75" customHeight="1">
      <c r="A203" s="33">
        <v>193</v>
      </c>
      <c r="B203" s="531" t="s">
        <v>389</v>
      </c>
      <c r="C203" s="503">
        <v>222.6</v>
      </c>
      <c r="D203" s="504">
        <v>222.06666666666669</v>
      </c>
      <c r="E203" s="504">
        <v>220.33333333333337</v>
      </c>
      <c r="F203" s="504">
        <v>218.06666666666669</v>
      </c>
      <c r="G203" s="504">
        <v>216.33333333333337</v>
      </c>
      <c r="H203" s="504">
        <v>224.33333333333337</v>
      </c>
      <c r="I203" s="504">
        <v>226.06666666666666</v>
      </c>
      <c r="J203" s="504">
        <v>228.33333333333337</v>
      </c>
      <c r="K203" s="503">
        <v>223.8</v>
      </c>
      <c r="L203" s="503">
        <v>219.8</v>
      </c>
      <c r="M203" s="503">
        <v>0.68659000000000003</v>
      </c>
      <c r="N203" s="1"/>
      <c r="O203" s="1"/>
    </row>
    <row r="204" spans="1:15" ht="12.75" customHeight="1">
      <c r="A204" s="33">
        <v>194</v>
      </c>
      <c r="B204" s="531" t="s">
        <v>390</v>
      </c>
      <c r="C204" s="503">
        <v>125.85</v>
      </c>
      <c r="D204" s="504">
        <v>126.53333333333332</v>
      </c>
      <c r="E204" s="504">
        <v>124.86666666666665</v>
      </c>
      <c r="F204" s="504">
        <v>123.88333333333333</v>
      </c>
      <c r="G204" s="504">
        <v>122.21666666666665</v>
      </c>
      <c r="H204" s="504">
        <v>127.51666666666664</v>
      </c>
      <c r="I204" s="504">
        <v>129.18333333333328</v>
      </c>
      <c r="J204" s="504">
        <v>130.16666666666663</v>
      </c>
      <c r="K204" s="503">
        <v>128.19999999999999</v>
      </c>
      <c r="L204" s="503">
        <v>125.55</v>
      </c>
      <c r="M204" s="503">
        <v>3.65943</v>
      </c>
      <c r="N204" s="1"/>
      <c r="O204" s="1"/>
    </row>
    <row r="205" spans="1:15" ht="12.75" customHeight="1">
      <c r="A205" s="33">
        <v>195</v>
      </c>
      <c r="B205" s="531" t="s">
        <v>119</v>
      </c>
      <c r="C205" s="503">
        <v>2433.25</v>
      </c>
      <c r="D205" s="504">
        <v>2428.6833333333334</v>
      </c>
      <c r="E205" s="504">
        <v>2414.5666666666666</v>
      </c>
      <c r="F205" s="504">
        <v>2395.8833333333332</v>
      </c>
      <c r="G205" s="504">
        <v>2381.7666666666664</v>
      </c>
      <c r="H205" s="504">
        <v>2447.3666666666668</v>
      </c>
      <c r="I205" s="504">
        <v>2461.4833333333336</v>
      </c>
      <c r="J205" s="504">
        <v>2480.166666666667</v>
      </c>
      <c r="K205" s="503">
        <v>2442.8000000000002</v>
      </c>
      <c r="L205" s="503">
        <v>2410</v>
      </c>
      <c r="M205" s="503">
        <v>2.7040700000000002</v>
      </c>
      <c r="N205" s="1"/>
      <c r="O205" s="1"/>
    </row>
    <row r="206" spans="1:15" ht="12.75" customHeight="1">
      <c r="A206" s="33">
        <v>196</v>
      </c>
      <c r="B206" s="531" t="s">
        <v>386</v>
      </c>
      <c r="C206" s="503">
        <v>80.349999999999994</v>
      </c>
      <c r="D206" s="504">
        <v>80.533333333333331</v>
      </c>
      <c r="E206" s="504">
        <v>79.416666666666657</v>
      </c>
      <c r="F206" s="504">
        <v>78.48333333333332</v>
      </c>
      <c r="G206" s="504">
        <v>77.366666666666646</v>
      </c>
      <c r="H206" s="504">
        <v>81.466666666666669</v>
      </c>
      <c r="I206" s="504">
        <v>82.583333333333343</v>
      </c>
      <c r="J206" s="504">
        <v>83.51666666666668</v>
      </c>
      <c r="K206" s="503">
        <v>81.650000000000006</v>
      </c>
      <c r="L206" s="503">
        <v>79.599999999999994</v>
      </c>
      <c r="M206" s="503">
        <v>104.86373</v>
      </c>
      <c r="N206" s="1"/>
      <c r="O206" s="1"/>
    </row>
    <row r="207" spans="1:15" ht="12.75" customHeight="1">
      <c r="A207" s="33">
        <v>197</v>
      </c>
      <c r="B207" s="531" t="s">
        <v>847</v>
      </c>
      <c r="C207" s="503">
        <v>3305.1</v>
      </c>
      <c r="D207" s="504">
        <v>3320.0333333333328</v>
      </c>
      <c r="E207" s="504">
        <v>3266.1166666666659</v>
      </c>
      <c r="F207" s="504">
        <v>3227.1333333333332</v>
      </c>
      <c r="G207" s="504">
        <v>3173.2166666666662</v>
      </c>
      <c r="H207" s="504">
        <v>3359.0166666666655</v>
      </c>
      <c r="I207" s="504">
        <v>3412.9333333333325</v>
      </c>
      <c r="J207" s="504">
        <v>3451.9166666666652</v>
      </c>
      <c r="K207" s="503">
        <v>3373.95</v>
      </c>
      <c r="L207" s="503">
        <v>3281.05</v>
      </c>
      <c r="M207" s="503">
        <v>0.18309</v>
      </c>
      <c r="N207" s="1"/>
      <c r="O207" s="1"/>
    </row>
    <row r="208" spans="1:15" ht="12.75" customHeight="1">
      <c r="A208" s="33">
        <v>198</v>
      </c>
      <c r="B208" s="531" t="s">
        <v>832</v>
      </c>
      <c r="C208" s="503">
        <v>528.79999999999995</v>
      </c>
      <c r="D208" s="504">
        <v>527.81666666666661</v>
      </c>
      <c r="E208" s="504">
        <v>520.83333333333326</v>
      </c>
      <c r="F208" s="504">
        <v>512.86666666666667</v>
      </c>
      <c r="G208" s="504">
        <v>505.88333333333333</v>
      </c>
      <c r="H208" s="504">
        <v>535.78333333333319</v>
      </c>
      <c r="I208" s="504">
        <v>542.76666666666654</v>
      </c>
      <c r="J208" s="504">
        <v>550.73333333333312</v>
      </c>
      <c r="K208" s="503">
        <v>534.79999999999995</v>
      </c>
      <c r="L208" s="503">
        <v>519.85</v>
      </c>
      <c r="M208" s="503">
        <v>0.99419000000000002</v>
      </c>
      <c r="N208" s="1"/>
      <c r="O208" s="1"/>
    </row>
    <row r="209" spans="1:15" ht="12.75" customHeight="1">
      <c r="A209" s="33">
        <v>199</v>
      </c>
      <c r="B209" s="531" t="s">
        <v>121</v>
      </c>
      <c r="C209" s="503">
        <v>454.25</v>
      </c>
      <c r="D209" s="504">
        <v>454.13333333333338</v>
      </c>
      <c r="E209" s="504">
        <v>450.61666666666679</v>
      </c>
      <c r="F209" s="504">
        <v>446.98333333333341</v>
      </c>
      <c r="G209" s="504">
        <v>443.46666666666681</v>
      </c>
      <c r="H209" s="504">
        <v>457.76666666666677</v>
      </c>
      <c r="I209" s="504">
        <v>461.2833333333333</v>
      </c>
      <c r="J209" s="504">
        <v>464.91666666666674</v>
      </c>
      <c r="K209" s="503">
        <v>457.65</v>
      </c>
      <c r="L209" s="503">
        <v>450.5</v>
      </c>
      <c r="M209" s="503">
        <v>30.50356</v>
      </c>
      <c r="N209" s="1"/>
      <c r="O209" s="1"/>
    </row>
    <row r="210" spans="1:15" ht="12.75" customHeight="1">
      <c r="A210" s="33">
        <v>200</v>
      </c>
      <c r="B210" s="531" t="s">
        <v>391</v>
      </c>
      <c r="C210" s="503">
        <v>125.95</v>
      </c>
      <c r="D210" s="504">
        <v>125.91666666666667</v>
      </c>
      <c r="E210" s="504">
        <v>122.83333333333334</v>
      </c>
      <c r="F210" s="504">
        <v>119.71666666666667</v>
      </c>
      <c r="G210" s="504">
        <v>116.63333333333334</v>
      </c>
      <c r="H210" s="504">
        <v>129.03333333333336</v>
      </c>
      <c r="I210" s="504">
        <v>132.11666666666667</v>
      </c>
      <c r="J210" s="504">
        <v>135.23333333333335</v>
      </c>
      <c r="K210" s="503">
        <v>129</v>
      </c>
      <c r="L210" s="503">
        <v>122.8</v>
      </c>
      <c r="M210" s="503">
        <v>70.532769999999999</v>
      </c>
      <c r="N210" s="1"/>
      <c r="O210" s="1"/>
    </row>
    <row r="211" spans="1:15" ht="12.75" customHeight="1">
      <c r="A211" s="33">
        <v>201</v>
      </c>
      <c r="B211" s="531" t="s">
        <v>122</v>
      </c>
      <c r="C211" s="503">
        <v>292.39999999999998</v>
      </c>
      <c r="D211" s="504">
        <v>293.04999999999995</v>
      </c>
      <c r="E211" s="504">
        <v>289.64999999999992</v>
      </c>
      <c r="F211" s="504">
        <v>286.89999999999998</v>
      </c>
      <c r="G211" s="504">
        <v>283.49999999999994</v>
      </c>
      <c r="H211" s="504">
        <v>295.7999999999999</v>
      </c>
      <c r="I211" s="504">
        <v>299.2</v>
      </c>
      <c r="J211" s="504">
        <v>301.94999999999987</v>
      </c>
      <c r="K211" s="503">
        <v>296.45</v>
      </c>
      <c r="L211" s="503">
        <v>290.3</v>
      </c>
      <c r="M211" s="503">
        <v>17.978100000000001</v>
      </c>
      <c r="N211" s="1"/>
      <c r="O211" s="1"/>
    </row>
    <row r="212" spans="1:15" ht="12.75" customHeight="1">
      <c r="A212" s="33">
        <v>202</v>
      </c>
      <c r="B212" s="531" t="s">
        <v>123</v>
      </c>
      <c r="C212" s="503">
        <v>2306.85</v>
      </c>
      <c r="D212" s="504">
        <v>2309.25</v>
      </c>
      <c r="E212" s="504">
        <v>2296.65</v>
      </c>
      <c r="F212" s="504">
        <v>2286.4500000000003</v>
      </c>
      <c r="G212" s="504">
        <v>2273.8500000000004</v>
      </c>
      <c r="H212" s="504">
        <v>2319.4499999999998</v>
      </c>
      <c r="I212" s="504">
        <v>2332.0500000000002</v>
      </c>
      <c r="J212" s="504">
        <v>2342.2499999999995</v>
      </c>
      <c r="K212" s="503">
        <v>2321.85</v>
      </c>
      <c r="L212" s="503">
        <v>2299.0500000000002</v>
      </c>
      <c r="M212" s="503">
        <v>14.102359999999999</v>
      </c>
      <c r="N212" s="1"/>
      <c r="O212" s="1"/>
    </row>
    <row r="213" spans="1:15" ht="12.75" customHeight="1">
      <c r="A213" s="33">
        <v>203</v>
      </c>
      <c r="B213" s="531" t="s">
        <v>263</v>
      </c>
      <c r="C213" s="503">
        <v>315.7</v>
      </c>
      <c r="D213" s="504">
        <v>317.01666666666665</v>
      </c>
      <c r="E213" s="504">
        <v>313.73333333333329</v>
      </c>
      <c r="F213" s="504">
        <v>311.76666666666665</v>
      </c>
      <c r="G213" s="504">
        <v>308.48333333333329</v>
      </c>
      <c r="H213" s="504">
        <v>318.98333333333329</v>
      </c>
      <c r="I213" s="504">
        <v>322.26666666666659</v>
      </c>
      <c r="J213" s="504">
        <v>324.23333333333329</v>
      </c>
      <c r="K213" s="503">
        <v>320.3</v>
      </c>
      <c r="L213" s="503">
        <v>315.05</v>
      </c>
      <c r="M213" s="503">
        <v>3.62907</v>
      </c>
      <c r="N213" s="1"/>
      <c r="O213" s="1"/>
    </row>
    <row r="214" spans="1:15" ht="12.75" customHeight="1">
      <c r="A214" s="33">
        <v>204</v>
      </c>
      <c r="B214" s="531" t="s">
        <v>848</v>
      </c>
      <c r="C214" s="503">
        <v>778.85</v>
      </c>
      <c r="D214" s="504">
        <v>781.81666666666661</v>
      </c>
      <c r="E214" s="504">
        <v>769.63333333333321</v>
      </c>
      <c r="F214" s="504">
        <v>760.41666666666663</v>
      </c>
      <c r="G214" s="504">
        <v>748.23333333333323</v>
      </c>
      <c r="H214" s="504">
        <v>791.03333333333319</v>
      </c>
      <c r="I214" s="504">
        <v>803.21666666666658</v>
      </c>
      <c r="J214" s="504">
        <v>812.43333333333317</v>
      </c>
      <c r="K214" s="503">
        <v>794</v>
      </c>
      <c r="L214" s="503">
        <v>772.6</v>
      </c>
      <c r="M214" s="503">
        <v>0.70387999999999995</v>
      </c>
      <c r="N214" s="1"/>
      <c r="O214" s="1"/>
    </row>
    <row r="215" spans="1:15" ht="12.75" customHeight="1">
      <c r="A215" s="33">
        <v>205</v>
      </c>
      <c r="B215" s="531" t="s">
        <v>392</v>
      </c>
      <c r="C215" s="503">
        <v>41369.550000000003</v>
      </c>
      <c r="D215" s="504">
        <v>41160.51666666667</v>
      </c>
      <c r="E215" s="504">
        <v>40821.03333333334</v>
      </c>
      <c r="F215" s="504">
        <v>40272.51666666667</v>
      </c>
      <c r="G215" s="504">
        <v>39933.03333333334</v>
      </c>
      <c r="H215" s="504">
        <v>41709.03333333334</v>
      </c>
      <c r="I215" s="504">
        <v>42048.516666666663</v>
      </c>
      <c r="J215" s="504">
        <v>42597.03333333334</v>
      </c>
      <c r="K215" s="503">
        <v>41500</v>
      </c>
      <c r="L215" s="503">
        <v>40612</v>
      </c>
      <c r="M215" s="503">
        <v>2.052E-2</v>
      </c>
      <c r="N215" s="1"/>
      <c r="O215" s="1"/>
    </row>
    <row r="216" spans="1:15" ht="12.75" customHeight="1">
      <c r="A216" s="33">
        <v>206</v>
      </c>
      <c r="B216" s="531" t="s">
        <v>393</v>
      </c>
      <c r="C216" s="503">
        <v>38.799999999999997</v>
      </c>
      <c r="D216" s="504">
        <v>39.1</v>
      </c>
      <c r="E216" s="504">
        <v>38.450000000000003</v>
      </c>
      <c r="F216" s="504">
        <v>38.1</v>
      </c>
      <c r="G216" s="504">
        <v>37.450000000000003</v>
      </c>
      <c r="H216" s="504">
        <v>39.450000000000003</v>
      </c>
      <c r="I216" s="504">
        <v>40.099999999999994</v>
      </c>
      <c r="J216" s="504">
        <v>40.450000000000003</v>
      </c>
      <c r="K216" s="503">
        <v>39.75</v>
      </c>
      <c r="L216" s="503">
        <v>38.75</v>
      </c>
      <c r="M216" s="503">
        <v>17.698499999999999</v>
      </c>
      <c r="N216" s="1"/>
      <c r="O216" s="1"/>
    </row>
    <row r="217" spans="1:15" ht="12.75" customHeight="1">
      <c r="A217" s="33">
        <v>207</v>
      </c>
      <c r="B217" s="531" t="s">
        <v>405</v>
      </c>
      <c r="C217" s="503">
        <v>160.80000000000001</v>
      </c>
      <c r="D217" s="504">
        <v>160.1</v>
      </c>
      <c r="E217" s="504">
        <v>157.5</v>
      </c>
      <c r="F217" s="504">
        <v>154.20000000000002</v>
      </c>
      <c r="G217" s="504">
        <v>151.60000000000002</v>
      </c>
      <c r="H217" s="504">
        <v>163.39999999999998</v>
      </c>
      <c r="I217" s="504">
        <v>165.99999999999994</v>
      </c>
      <c r="J217" s="504">
        <v>169.29999999999995</v>
      </c>
      <c r="K217" s="503">
        <v>162.69999999999999</v>
      </c>
      <c r="L217" s="503">
        <v>156.80000000000001</v>
      </c>
      <c r="M217" s="503">
        <v>84.539460000000005</v>
      </c>
      <c r="N217" s="1"/>
      <c r="O217" s="1"/>
    </row>
    <row r="218" spans="1:15" ht="12.75" customHeight="1">
      <c r="A218" s="33">
        <v>208</v>
      </c>
      <c r="B218" s="531" t="s">
        <v>124</v>
      </c>
      <c r="C218" s="503">
        <v>216.95</v>
      </c>
      <c r="D218" s="504">
        <v>218.18333333333331</v>
      </c>
      <c r="E218" s="504">
        <v>214.56666666666661</v>
      </c>
      <c r="F218" s="504">
        <v>212.18333333333331</v>
      </c>
      <c r="G218" s="504">
        <v>208.56666666666661</v>
      </c>
      <c r="H218" s="504">
        <v>220.56666666666661</v>
      </c>
      <c r="I218" s="504">
        <v>224.18333333333334</v>
      </c>
      <c r="J218" s="504">
        <v>226.56666666666661</v>
      </c>
      <c r="K218" s="503">
        <v>221.8</v>
      </c>
      <c r="L218" s="503">
        <v>215.8</v>
      </c>
      <c r="M218" s="503">
        <v>84.307060000000007</v>
      </c>
      <c r="N218" s="1"/>
      <c r="O218" s="1"/>
    </row>
    <row r="219" spans="1:15" ht="12.75" customHeight="1">
      <c r="A219" s="33">
        <v>209</v>
      </c>
      <c r="B219" s="531" t="s">
        <v>125</v>
      </c>
      <c r="C219" s="503">
        <v>735.7</v>
      </c>
      <c r="D219" s="504">
        <v>737.51666666666677</v>
      </c>
      <c r="E219" s="504">
        <v>730.08333333333348</v>
      </c>
      <c r="F219" s="504">
        <v>724.4666666666667</v>
      </c>
      <c r="G219" s="504">
        <v>717.03333333333342</v>
      </c>
      <c r="H219" s="504">
        <v>743.13333333333355</v>
      </c>
      <c r="I219" s="504">
        <v>750.56666666666672</v>
      </c>
      <c r="J219" s="504">
        <v>756.18333333333362</v>
      </c>
      <c r="K219" s="503">
        <v>744.95</v>
      </c>
      <c r="L219" s="503">
        <v>731.9</v>
      </c>
      <c r="M219" s="503">
        <v>71.430729999999997</v>
      </c>
      <c r="N219" s="1"/>
      <c r="O219" s="1"/>
    </row>
    <row r="220" spans="1:15" ht="12.75" customHeight="1">
      <c r="A220" s="33">
        <v>210</v>
      </c>
      <c r="B220" s="531" t="s">
        <v>126</v>
      </c>
      <c r="C220" s="503">
        <v>1380.2</v>
      </c>
      <c r="D220" s="504">
        <v>1387.6333333333332</v>
      </c>
      <c r="E220" s="504">
        <v>1368.0166666666664</v>
      </c>
      <c r="F220" s="504">
        <v>1355.8333333333333</v>
      </c>
      <c r="G220" s="504">
        <v>1336.2166666666665</v>
      </c>
      <c r="H220" s="504">
        <v>1399.8166666666664</v>
      </c>
      <c r="I220" s="504">
        <v>1419.4333333333332</v>
      </c>
      <c r="J220" s="504">
        <v>1431.6166666666663</v>
      </c>
      <c r="K220" s="503">
        <v>1407.25</v>
      </c>
      <c r="L220" s="503">
        <v>1375.45</v>
      </c>
      <c r="M220" s="503">
        <v>5.9561000000000002</v>
      </c>
      <c r="N220" s="1"/>
      <c r="O220" s="1"/>
    </row>
    <row r="221" spans="1:15" ht="12.75" customHeight="1">
      <c r="A221" s="33">
        <v>211</v>
      </c>
      <c r="B221" s="531" t="s">
        <v>127</v>
      </c>
      <c r="C221" s="503">
        <v>554.85</v>
      </c>
      <c r="D221" s="504">
        <v>557.88333333333333</v>
      </c>
      <c r="E221" s="504">
        <v>549.9666666666667</v>
      </c>
      <c r="F221" s="504">
        <v>545.08333333333337</v>
      </c>
      <c r="G221" s="504">
        <v>537.16666666666674</v>
      </c>
      <c r="H221" s="504">
        <v>562.76666666666665</v>
      </c>
      <c r="I221" s="504">
        <v>570.68333333333339</v>
      </c>
      <c r="J221" s="504">
        <v>575.56666666666661</v>
      </c>
      <c r="K221" s="503">
        <v>565.79999999999995</v>
      </c>
      <c r="L221" s="503">
        <v>553</v>
      </c>
      <c r="M221" s="503">
        <v>3.9818899999999999</v>
      </c>
      <c r="N221" s="1"/>
      <c r="O221" s="1"/>
    </row>
    <row r="222" spans="1:15" ht="12.75" customHeight="1">
      <c r="A222" s="33">
        <v>212</v>
      </c>
      <c r="B222" s="531" t="s">
        <v>409</v>
      </c>
      <c r="C222" s="503">
        <v>248.7</v>
      </c>
      <c r="D222" s="504">
        <v>248.25</v>
      </c>
      <c r="E222" s="504">
        <v>244.8</v>
      </c>
      <c r="F222" s="504">
        <v>240.9</v>
      </c>
      <c r="G222" s="504">
        <v>237.45000000000002</v>
      </c>
      <c r="H222" s="504">
        <v>252.15</v>
      </c>
      <c r="I222" s="504">
        <v>255.6</v>
      </c>
      <c r="J222" s="504">
        <v>259.5</v>
      </c>
      <c r="K222" s="503">
        <v>251.7</v>
      </c>
      <c r="L222" s="503">
        <v>244.35</v>
      </c>
      <c r="M222" s="503">
        <v>2.4883199999999999</v>
      </c>
      <c r="N222" s="1"/>
      <c r="O222" s="1"/>
    </row>
    <row r="223" spans="1:15" ht="12.75" customHeight="1">
      <c r="A223" s="33">
        <v>213</v>
      </c>
      <c r="B223" s="531" t="s">
        <v>395</v>
      </c>
      <c r="C223" s="503">
        <v>46.95</v>
      </c>
      <c r="D223" s="504">
        <v>47.31666666666667</v>
      </c>
      <c r="E223" s="504">
        <v>46.283333333333339</v>
      </c>
      <c r="F223" s="504">
        <v>45.616666666666667</v>
      </c>
      <c r="G223" s="504">
        <v>44.583333333333336</v>
      </c>
      <c r="H223" s="504">
        <v>47.983333333333341</v>
      </c>
      <c r="I223" s="504">
        <v>49.016666666666673</v>
      </c>
      <c r="J223" s="504">
        <v>49.683333333333344</v>
      </c>
      <c r="K223" s="503">
        <v>48.35</v>
      </c>
      <c r="L223" s="503">
        <v>46.65</v>
      </c>
      <c r="M223" s="503">
        <v>49.665120000000002</v>
      </c>
      <c r="N223" s="1"/>
      <c r="O223" s="1"/>
    </row>
    <row r="224" spans="1:15" ht="12.75" customHeight="1">
      <c r="A224" s="33">
        <v>214</v>
      </c>
      <c r="B224" s="531" t="s">
        <v>128</v>
      </c>
      <c r="C224" s="503">
        <v>14.45</v>
      </c>
      <c r="D224" s="504">
        <v>14.316666666666668</v>
      </c>
      <c r="E224" s="504">
        <v>13.833333333333336</v>
      </c>
      <c r="F224" s="504">
        <v>13.216666666666667</v>
      </c>
      <c r="G224" s="504">
        <v>12.733333333333334</v>
      </c>
      <c r="H224" s="504">
        <v>14.933333333333337</v>
      </c>
      <c r="I224" s="504">
        <v>15.416666666666668</v>
      </c>
      <c r="J224" s="504">
        <v>16.033333333333339</v>
      </c>
      <c r="K224" s="503">
        <v>14.8</v>
      </c>
      <c r="L224" s="503">
        <v>13.7</v>
      </c>
      <c r="M224" s="503">
        <v>3485.32953</v>
      </c>
      <c r="N224" s="1"/>
      <c r="O224" s="1"/>
    </row>
    <row r="225" spans="1:15" ht="12.75" customHeight="1">
      <c r="A225" s="33">
        <v>215</v>
      </c>
      <c r="B225" s="531" t="s">
        <v>396</v>
      </c>
      <c r="C225" s="503">
        <v>57.5</v>
      </c>
      <c r="D225" s="504">
        <v>57.199999999999996</v>
      </c>
      <c r="E225" s="504">
        <v>55.099999999999994</v>
      </c>
      <c r="F225" s="504">
        <v>52.699999999999996</v>
      </c>
      <c r="G225" s="504">
        <v>50.599999999999994</v>
      </c>
      <c r="H225" s="504">
        <v>59.599999999999994</v>
      </c>
      <c r="I225" s="504">
        <v>61.7</v>
      </c>
      <c r="J225" s="504">
        <v>64.099999999999994</v>
      </c>
      <c r="K225" s="503">
        <v>59.3</v>
      </c>
      <c r="L225" s="503">
        <v>54.8</v>
      </c>
      <c r="M225" s="503">
        <v>238.01111</v>
      </c>
      <c r="N225" s="1"/>
      <c r="O225" s="1"/>
    </row>
    <row r="226" spans="1:15" ht="12.75" customHeight="1">
      <c r="A226" s="33">
        <v>216</v>
      </c>
      <c r="B226" s="531" t="s">
        <v>129</v>
      </c>
      <c r="C226" s="503">
        <v>47.4</v>
      </c>
      <c r="D226" s="504">
        <v>47.566666666666663</v>
      </c>
      <c r="E226" s="504">
        <v>46.983333333333327</v>
      </c>
      <c r="F226" s="504">
        <v>46.566666666666663</v>
      </c>
      <c r="G226" s="504">
        <v>45.983333333333327</v>
      </c>
      <c r="H226" s="504">
        <v>47.983333333333327</v>
      </c>
      <c r="I226" s="504">
        <v>48.56666666666667</v>
      </c>
      <c r="J226" s="504">
        <v>48.983333333333327</v>
      </c>
      <c r="K226" s="503">
        <v>48.15</v>
      </c>
      <c r="L226" s="503">
        <v>47.15</v>
      </c>
      <c r="M226" s="503">
        <v>228.42563999999999</v>
      </c>
      <c r="N226" s="1"/>
      <c r="O226" s="1"/>
    </row>
    <row r="227" spans="1:15" ht="12.75" customHeight="1">
      <c r="A227" s="33">
        <v>217</v>
      </c>
      <c r="B227" s="531" t="s">
        <v>407</v>
      </c>
      <c r="C227" s="503">
        <v>252.75</v>
      </c>
      <c r="D227" s="504">
        <v>253.01666666666665</v>
      </c>
      <c r="E227" s="504">
        <v>250.33333333333331</v>
      </c>
      <c r="F227" s="504">
        <v>247.91666666666666</v>
      </c>
      <c r="G227" s="504">
        <v>245.23333333333332</v>
      </c>
      <c r="H227" s="504">
        <v>255.43333333333331</v>
      </c>
      <c r="I227" s="504">
        <v>258.11666666666667</v>
      </c>
      <c r="J227" s="504">
        <v>260.5333333333333</v>
      </c>
      <c r="K227" s="503">
        <v>255.7</v>
      </c>
      <c r="L227" s="503">
        <v>250.6</v>
      </c>
      <c r="M227" s="503">
        <v>74.292450000000002</v>
      </c>
      <c r="N227" s="1"/>
      <c r="O227" s="1"/>
    </row>
    <row r="228" spans="1:15" ht="12.75" customHeight="1">
      <c r="A228" s="33">
        <v>218</v>
      </c>
      <c r="B228" s="531" t="s">
        <v>397</v>
      </c>
      <c r="C228" s="503">
        <v>1128.25</v>
      </c>
      <c r="D228" s="504">
        <v>1131.55</v>
      </c>
      <c r="E228" s="504">
        <v>1120.0999999999999</v>
      </c>
      <c r="F228" s="504">
        <v>1111.95</v>
      </c>
      <c r="G228" s="504">
        <v>1100.5</v>
      </c>
      <c r="H228" s="504">
        <v>1139.6999999999998</v>
      </c>
      <c r="I228" s="504">
        <v>1151.1500000000001</v>
      </c>
      <c r="J228" s="504">
        <v>1159.2999999999997</v>
      </c>
      <c r="K228" s="503">
        <v>1143</v>
      </c>
      <c r="L228" s="503">
        <v>1123.4000000000001</v>
      </c>
      <c r="M228" s="503">
        <v>2.7689999999999999E-2</v>
      </c>
      <c r="N228" s="1"/>
      <c r="O228" s="1"/>
    </row>
    <row r="229" spans="1:15" ht="12.75" customHeight="1">
      <c r="A229" s="33">
        <v>219</v>
      </c>
      <c r="B229" s="531" t="s">
        <v>130</v>
      </c>
      <c r="C229" s="503">
        <v>479</v>
      </c>
      <c r="D229" s="504">
        <v>479.59999999999997</v>
      </c>
      <c r="E229" s="504">
        <v>476.39999999999992</v>
      </c>
      <c r="F229" s="504">
        <v>473.79999999999995</v>
      </c>
      <c r="G229" s="504">
        <v>470.59999999999991</v>
      </c>
      <c r="H229" s="504">
        <v>482.19999999999993</v>
      </c>
      <c r="I229" s="504">
        <v>485.4</v>
      </c>
      <c r="J229" s="504">
        <v>487.99999999999994</v>
      </c>
      <c r="K229" s="503">
        <v>482.8</v>
      </c>
      <c r="L229" s="503">
        <v>477</v>
      </c>
      <c r="M229" s="503">
        <v>10.695539999999999</v>
      </c>
      <c r="N229" s="1"/>
      <c r="O229" s="1"/>
    </row>
    <row r="230" spans="1:15" ht="12.75" customHeight="1">
      <c r="A230" s="33">
        <v>220</v>
      </c>
      <c r="B230" s="531" t="s">
        <v>398</v>
      </c>
      <c r="C230" s="503">
        <v>286.89999999999998</v>
      </c>
      <c r="D230" s="504">
        <v>282.63333333333338</v>
      </c>
      <c r="E230" s="504">
        <v>277.96666666666675</v>
      </c>
      <c r="F230" s="504">
        <v>269.03333333333336</v>
      </c>
      <c r="G230" s="504">
        <v>264.36666666666673</v>
      </c>
      <c r="H230" s="504">
        <v>291.56666666666678</v>
      </c>
      <c r="I230" s="504">
        <v>296.23333333333341</v>
      </c>
      <c r="J230" s="504">
        <v>305.1666666666668</v>
      </c>
      <c r="K230" s="503">
        <v>287.3</v>
      </c>
      <c r="L230" s="503">
        <v>273.7</v>
      </c>
      <c r="M230" s="503">
        <v>7.7119999999999997</v>
      </c>
      <c r="N230" s="1"/>
      <c r="O230" s="1"/>
    </row>
    <row r="231" spans="1:15" ht="12.75" customHeight="1">
      <c r="A231" s="33">
        <v>221</v>
      </c>
      <c r="B231" s="531" t="s">
        <v>399</v>
      </c>
      <c r="C231" s="503">
        <v>1421.35</v>
      </c>
      <c r="D231" s="504">
        <v>1422.9333333333334</v>
      </c>
      <c r="E231" s="504">
        <v>1406.9166666666667</v>
      </c>
      <c r="F231" s="504">
        <v>1392.4833333333333</v>
      </c>
      <c r="G231" s="504">
        <v>1376.4666666666667</v>
      </c>
      <c r="H231" s="504">
        <v>1437.3666666666668</v>
      </c>
      <c r="I231" s="504">
        <v>1453.3833333333332</v>
      </c>
      <c r="J231" s="504">
        <v>1467.8166666666668</v>
      </c>
      <c r="K231" s="503">
        <v>1438.95</v>
      </c>
      <c r="L231" s="503">
        <v>1408.5</v>
      </c>
      <c r="M231" s="503">
        <v>0.47989999999999999</v>
      </c>
      <c r="N231" s="1"/>
      <c r="O231" s="1"/>
    </row>
    <row r="232" spans="1:15" ht="12.75" customHeight="1">
      <c r="A232" s="33">
        <v>222</v>
      </c>
      <c r="B232" s="531" t="s">
        <v>131</v>
      </c>
      <c r="C232" s="503">
        <v>181.95</v>
      </c>
      <c r="D232" s="504">
        <v>182.33333333333334</v>
      </c>
      <c r="E232" s="504">
        <v>180.36666666666667</v>
      </c>
      <c r="F232" s="504">
        <v>178.78333333333333</v>
      </c>
      <c r="G232" s="504">
        <v>176.81666666666666</v>
      </c>
      <c r="H232" s="504">
        <v>183.91666666666669</v>
      </c>
      <c r="I232" s="504">
        <v>185.88333333333333</v>
      </c>
      <c r="J232" s="504">
        <v>187.4666666666667</v>
      </c>
      <c r="K232" s="503">
        <v>184.3</v>
      </c>
      <c r="L232" s="503">
        <v>180.75</v>
      </c>
      <c r="M232" s="503">
        <v>24.618449999999999</v>
      </c>
      <c r="N232" s="1"/>
      <c r="O232" s="1"/>
    </row>
    <row r="233" spans="1:15" ht="12.75" customHeight="1">
      <c r="A233" s="33">
        <v>223</v>
      </c>
      <c r="B233" s="531" t="s">
        <v>404</v>
      </c>
      <c r="C233" s="503">
        <v>189.35</v>
      </c>
      <c r="D233" s="504">
        <v>189.66666666666666</v>
      </c>
      <c r="E233" s="504">
        <v>187.7833333333333</v>
      </c>
      <c r="F233" s="504">
        <v>186.21666666666664</v>
      </c>
      <c r="G233" s="504">
        <v>184.33333333333329</v>
      </c>
      <c r="H233" s="504">
        <v>191.23333333333332</v>
      </c>
      <c r="I233" s="504">
        <v>193.1166666666667</v>
      </c>
      <c r="J233" s="504">
        <v>194.68333333333334</v>
      </c>
      <c r="K233" s="503">
        <v>191.55</v>
      </c>
      <c r="L233" s="503">
        <v>188.1</v>
      </c>
      <c r="M233" s="503">
        <v>11.65138</v>
      </c>
      <c r="N233" s="1"/>
      <c r="O233" s="1"/>
    </row>
    <row r="234" spans="1:15" ht="12.75" customHeight="1">
      <c r="A234" s="33">
        <v>224</v>
      </c>
      <c r="B234" s="531" t="s">
        <v>265</v>
      </c>
      <c r="C234" s="503">
        <v>6336.3</v>
      </c>
      <c r="D234" s="504">
        <v>6358.0999999999995</v>
      </c>
      <c r="E234" s="504">
        <v>6268.1999999999989</v>
      </c>
      <c r="F234" s="504">
        <v>6200.0999999999995</v>
      </c>
      <c r="G234" s="504">
        <v>6110.1999999999989</v>
      </c>
      <c r="H234" s="504">
        <v>6426.1999999999989</v>
      </c>
      <c r="I234" s="504">
        <v>6516.0999999999985</v>
      </c>
      <c r="J234" s="504">
        <v>6584.1999999999989</v>
      </c>
      <c r="K234" s="503">
        <v>6448</v>
      </c>
      <c r="L234" s="503">
        <v>6290</v>
      </c>
      <c r="M234" s="503">
        <v>1.8899600000000001</v>
      </c>
      <c r="N234" s="1"/>
      <c r="O234" s="1"/>
    </row>
    <row r="235" spans="1:15" ht="12.75" customHeight="1">
      <c r="A235" s="33">
        <v>225</v>
      </c>
      <c r="B235" s="531" t="s">
        <v>406</v>
      </c>
      <c r="C235" s="503">
        <v>139.65</v>
      </c>
      <c r="D235" s="504">
        <v>140.46666666666667</v>
      </c>
      <c r="E235" s="504">
        <v>138.03333333333333</v>
      </c>
      <c r="F235" s="504">
        <v>136.41666666666666</v>
      </c>
      <c r="G235" s="504">
        <v>133.98333333333332</v>
      </c>
      <c r="H235" s="504">
        <v>142.08333333333334</v>
      </c>
      <c r="I235" s="504">
        <v>144.51666666666668</v>
      </c>
      <c r="J235" s="504">
        <v>146.13333333333335</v>
      </c>
      <c r="K235" s="503">
        <v>142.9</v>
      </c>
      <c r="L235" s="503">
        <v>138.85</v>
      </c>
      <c r="M235" s="503">
        <v>22.75339</v>
      </c>
      <c r="N235" s="1"/>
      <c r="O235" s="1"/>
    </row>
    <row r="236" spans="1:15" ht="12.75" customHeight="1">
      <c r="A236" s="33">
        <v>226</v>
      </c>
      <c r="B236" s="531" t="s">
        <v>132</v>
      </c>
      <c r="C236" s="503">
        <v>2008.15</v>
      </c>
      <c r="D236" s="504">
        <v>1998.7166666666665</v>
      </c>
      <c r="E236" s="504">
        <v>1979.5333333333328</v>
      </c>
      <c r="F236" s="504">
        <v>1950.9166666666663</v>
      </c>
      <c r="G236" s="504">
        <v>1931.7333333333327</v>
      </c>
      <c r="H236" s="504">
        <v>2027.333333333333</v>
      </c>
      <c r="I236" s="504">
        <v>2046.5166666666669</v>
      </c>
      <c r="J236" s="504">
        <v>2075.1333333333332</v>
      </c>
      <c r="K236" s="503">
        <v>2017.9</v>
      </c>
      <c r="L236" s="503">
        <v>1970.1</v>
      </c>
      <c r="M236" s="503">
        <v>4.8361799999999997</v>
      </c>
      <c r="N236" s="1"/>
      <c r="O236" s="1"/>
    </row>
    <row r="237" spans="1:15" ht="12.75" customHeight="1">
      <c r="A237" s="33">
        <v>227</v>
      </c>
      <c r="B237" s="531" t="s">
        <v>849</v>
      </c>
      <c r="C237" s="503">
        <v>1971.05</v>
      </c>
      <c r="D237" s="504">
        <v>1974.3833333333332</v>
      </c>
      <c r="E237" s="504">
        <v>1953.6666666666665</v>
      </c>
      <c r="F237" s="504">
        <v>1936.2833333333333</v>
      </c>
      <c r="G237" s="504">
        <v>1915.5666666666666</v>
      </c>
      <c r="H237" s="504">
        <v>1991.7666666666664</v>
      </c>
      <c r="I237" s="504">
        <v>2012.4833333333331</v>
      </c>
      <c r="J237" s="504">
        <v>2029.8666666666663</v>
      </c>
      <c r="K237" s="503">
        <v>1995.1</v>
      </c>
      <c r="L237" s="503">
        <v>1957</v>
      </c>
      <c r="M237" s="503">
        <v>0.13549</v>
      </c>
      <c r="N237" s="1"/>
      <c r="O237" s="1"/>
    </row>
    <row r="238" spans="1:15" ht="12.75" customHeight="1">
      <c r="A238" s="33">
        <v>228</v>
      </c>
      <c r="B238" s="531" t="s">
        <v>410</v>
      </c>
      <c r="C238" s="503">
        <v>436.2</v>
      </c>
      <c r="D238" s="504">
        <v>436.84999999999997</v>
      </c>
      <c r="E238" s="504">
        <v>429.34999999999991</v>
      </c>
      <c r="F238" s="504">
        <v>422.49999999999994</v>
      </c>
      <c r="G238" s="504">
        <v>414.99999999999989</v>
      </c>
      <c r="H238" s="504">
        <v>443.69999999999993</v>
      </c>
      <c r="I238" s="504">
        <v>451.20000000000005</v>
      </c>
      <c r="J238" s="504">
        <v>458.04999999999995</v>
      </c>
      <c r="K238" s="503">
        <v>444.35</v>
      </c>
      <c r="L238" s="503">
        <v>430</v>
      </c>
      <c r="M238" s="503">
        <v>0.77427000000000001</v>
      </c>
      <c r="N238" s="1"/>
      <c r="O238" s="1"/>
    </row>
    <row r="239" spans="1:15" ht="12.75" customHeight="1">
      <c r="A239" s="33">
        <v>229</v>
      </c>
      <c r="B239" s="531" t="s">
        <v>133</v>
      </c>
      <c r="C239" s="503">
        <v>870</v>
      </c>
      <c r="D239" s="504">
        <v>866.30000000000007</v>
      </c>
      <c r="E239" s="504">
        <v>857.70000000000016</v>
      </c>
      <c r="F239" s="504">
        <v>845.40000000000009</v>
      </c>
      <c r="G239" s="504">
        <v>836.80000000000018</v>
      </c>
      <c r="H239" s="504">
        <v>878.60000000000014</v>
      </c>
      <c r="I239" s="504">
        <v>887.2</v>
      </c>
      <c r="J239" s="504">
        <v>899.50000000000011</v>
      </c>
      <c r="K239" s="503">
        <v>874.9</v>
      </c>
      <c r="L239" s="503">
        <v>854</v>
      </c>
      <c r="M239" s="503">
        <v>60.670540000000003</v>
      </c>
      <c r="N239" s="1"/>
      <c r="O239" s="1"/>
    </row>
    <row r="240" spans="1:15" ht="12.75" customHeight="1">
      <c r="A240" s="33">
        <v>230</v>
      </c>
      <c r="B240" s="531" t="s">
        <v>134</v>
      </c>
      <c r="C240" s="503">
        <v>244.95</v>
      </c>
      <c r="D240" s="504">
        <v>245.65</v>
      </c>
      <c r="E240" s="504">
        <v>242.9</v>
      </c>
      <c r="F240" s="504">
        <v>240.85</v>
      </c>
      <c r="G240" s="504">
        <v>238.1</v>
      </c>
      <c r="H240" s="504">
        <v>247.70000000000002</v>
      </c>
      <c r="I240" s="504">
        <v>250.45000000000002</v>
      </c>
      <c r="J240" s="504">
        <v>252.50000000000003</v>
      </c>
      <c r="K240" s="503">
        <v>248.4</v>
      </c>
      <c r="L240" s="503">
        <v>243.6</v>
      </c>
      <c r="M240" s="503">
        <v>13.96097</v>
      </c>
      <c r="N240" s="1"/>
      <c r="O240" s="1"/>
    </row>
    <row r="241" spans="1:15" ht="12.75" customHeight="1">
      <c r="A241" s="33">
        <v>231</v>
      </c>
      <c r="B241" s="531" t="s">
        <v>411</v>
      </c>
      <c r="C241" s="503">
        <v>40.35</v>
      </c>
      <c r="D241" s="504">
        <v>40.416666666666664</v>
      </c>
      <c r="E241" s="504">
        <v>39.43333333333333</v>
      </c>
      <c r="F241" s="504">
        <v>38.516666666666666</v>
      </c>
      <c r="G241" s="504">
        <v>37.533333333333331</v>
      </c>
      <c r="H241" s="504">
        <v>41.333333333333329</v>
      </c>
      <c r="I241" s="504">
        <v>42.316666666666663</v>
      </c>
      <c r="J241" s="504">
        <v>43.233333333333327</v>
      </c>
      <c r="K241" s="503">
        <v>41.4</v>
      </c>
      <c r="L241" s="503">
        <v>39.5</v>
      </c>
      <c r="M241" s="503">
        <v>30.109210000000001</v>
      </c>
      <c r="N241" s="1"/>
      <c r="O241" s="1"/>
    </row>
    <row r="242" spans="1:15" ht="12.75" customHeight="1">
      <c r="A242" s="33">
        <v>232</v>
      </c>
      <c r="B242" s="531" t="s">
        <v>135</v>
      </c>
      <c r="C242" s="503">
        <v>1885.55</v>
      </c>
      <c r="D242" s="504">
        <v>1885.25</v>
      </c>
      <c r="E242" s="504">
        <v>1876.7</v>
      </c>
      <c r="F242" s="504">
        <v>1867.8500000000001</v>
      </c>
      <c r="G242" s="504">
        <v>1859.3000000000002</v>
      </c>
      <c r="H242" s="504">
        <v>1894.1</v>
      </c>
      <c r="I242" s="504">
        <v>1902.65</v>
      </c>
      <c r="J242" s="504">
        <v>1911.4999999999998</v>
      </c>
      <c r="K242" s="503">
        <v>1893.8</v>
      </c>
      <c r="L242" s="503">
        <v>1876.4</v>
      </c>
      <c r="M242" s="503">
        <v>32.366349999999997</v>
      </c>
      <c r="N242" s="1"/>
      <c r="O242" s="1"/>
    </row>
    <row r="243" spans="1:15" ht="12.75" customHeight="1">
      <c r="A243" s="33">
        <v>233</v>
      </c>
      <c r="B243" s="531" t="s">
        <v>412</v>
      </c>
      <c r="C243" s="503">
        <v>1129</v>
      </c>
      <c r="D243" s="504">
        <v>1140.5666666666666</v>
      </c>
      <c r="E243" s="504">
        <v>1111.1333333333332</v>
      </c>
      <c r="F243" s="504">
        <v>1093.2666666666667</v>
      </c>
      <c r="G243" s="504">
        <v>1063.8333333333333</v>
      </c>
      <c r="H243" s="504">
        <v>1158.4333333333332</v>
      </c>
      <c r="I243" s="504">
        <v>1187.8666666666666</v>
      </c>
      <c r="J243" s="504">
        <v>1205.7333333333331</v>
      </c>
      <c r="K243" s="503">
        <v>1170</v>
      </c>
      <c r="L243" s="503">
        <v>1122.7</v>
      </c>
      <c r="M243" s="503">
        <v>0.17605999999999999</v>
      </c>
      <c r="N243" s="1"/>
      <c r="O243" s="1"/>
    </row>
    <row r="244" spans="1:15" ht="12.75" customHeight="1">
      <c r="A244" s="33">
        <v>234</v>
      </c>
      <c r="B244" s="531" t="s">
        <v>413</v>
      </c>
      <c r="C244" s="503">
        <v>353.95</v>
      </c>
      <c r="D244" s="504">
        <v>352.81666666666666</v>
      </c>
      <c r="E244" s="504">
        <v>343.63333333333333</v>
      </c>
      <c r="F244" s="504">
        <v>333.31666666666666</v>
      </c>
      <c r="G244" s="504">
        <v>324.13333333333333</v>
      </c>
      <c r="H244" s="504">
        <v>363.13333333333333</v>
      </c>
      <c r="I244" s="504">
        <v>372.31666666666661</v>
      </c>
      <c r="J244" s="504">
        <v>382.63333333333333</v>
      </c>
      <c r="K244" s="503">
        <v>362</v>
      </c>
      <c r="L244" s="503">
        <v>342.5</v>
      </c>
      <c r="M244" s="503">
        <v>5.9211999999999998</v>
      </c>
      <c r="N244" s="1"/>
      <c r="O244" s="1"/>
    </row>
    <row r="245" spans="1:15" ht="12.75" customHeight="1">
      <c r="A245" s="33">
        <v>235</v>
      </c>
      <c r="B245" s="531" t="s">
        <v>414</v>
      </c>
      <c r="C245" s="503">
        <v>719.35</v>
      </c>
      <c r="D245" s="504">
        <v>713.88333333333321</v>
      </c>
      <c r="E245" s="504">
        <v>694.76666666666642</v>
      </c>
      <c r="F245" s="504">
        <v>670.18333333333317</v>
      </c>
      <c r="G245" s="504">
        <v>651.06666666666638</v>
      </c>
      <c r="H245" s="504">
        <v>738.46666666666647</v>
      </c>
      <c r="I245" s="504">
        <v>757.58333333333326</v>
      </c>
      <c r="J245" s="504">
        <v>782.16666666666652</v>
      </c>
      <c r="K245" s="503">
        <v>733</v>
      </c>
      <c r="L245" s="503">
        <v>689.3</v>
      </c>
      <c r="M245" s="503">
        <v>9.0474099999999993</v>
      </c>
      <c r="N245" s="1"/>
      <c r="O245" s="1"/>
    </row>
    <row r="246" spans="1:15" ht="12.75" customHeight="1">
      <c r="A246" s="33">
        <v>236</v>
      </c>
      <c r="B246" s="531" t="s">
        <v>408</v>
      </c>
      <c r="C246" s="503">
        <v>20.5</v>
      </c>
      <c r="D246" s="504">
        <v>20.533333333333335</v>
      </c>
      <c r="E246" s="504">
        <v>20.31666666666667</v>
      </c>
      <c r="F246" s="504">
        <v>20.133333333333336</v>
      </c>
      <c r="G246" s="504">
        <v>19.916666666666671</v>
      </c>
      <c r="H246" s="504">
        <v>20.716666666666669</v>
      </c>
      <c r="I246" s="504">
        <v>20.93333333333333</v>
      </c>
      <c r="J246" s="504">
        <v>21.116666666666667</v>
      </c>
      <c r="K246" s="503">
        <v>20.75</v>
      </c>
      <c r="L246" s="503">
        <v>20.350000000000001</v>
      </c>
      <c r="M246" s="503">
        <v>40.697220000000002</v>
      </c>
      <c r="N246" s="1"/>
      <c r="O246" s="1"/>
    </row>
    <row r="247" spans="1:15" ht="12.75" customHeight="1">
      <c r="A247" s="33">
        <v>237</v>
      </c>
      <c r="B247" s="531" t="s">
        <v>136</v>
      </c>
      <c r="C247" s="503">
        <v>111.5</v>
      </c>
      <c r="D247" s="504">
        <v>111.66666666666667</v>
      </c>
      <c r="E247" s="504">
        <v>110.83333333333334</v>
      </c>
      <c r="F247" s="504">
        <v>110.16666666666667</v>
      </c>
      <c r="G247" s="504">
        <v>109.33333333333334</v>
      </c>
      <c r="H247" s="504">
        <v>112.33333333333334</v>
      </c>
      <c r="I247" s="504">
        <v>113.16666666666669</v>
      </c>
      <c r="J247" s="504">
        <v>113.83333333333334</v>
      </c>
      <c r="K247" s="503">
        <v>112.5</v>
      </c>
      <c r="L247" s="503">
        <v>111</v>
      </c>
      <c r="M247" s="503">
        <v>42.219560000000001</v>
      </c>
      <c r="N247" s="1"/>
      <c r="O247" s="1"/>
    </row>
    <row r="248" spans="1:15" ht="12.75" customHeight="1">
      <c r="A248" s="33">
        <v>238</v>
      </c>
      <c r="B248" s="531" t="s">
        <v>400</v>
      </c>
      <c r="C248" s="503">
        <v>459.65</v>
      </c>
      <c r="D248" s="504">
        <v>463.06666666666666</v>
      </c>
      <c r="E248" s="504">
        <v>454.13333333333333</v>
      </c>
      <c r="F248" s="504">
        <v>448.61666666666667</v>
      </c>
      <c r="G248" s="504">
        <v>439.68333333333334</v>
      </c>
      <c r="H248" s="504">
        <v>468.58333333333331</v>
      </c>
      <c r="I248" s="504">
        <v>477.51666666666659</v>
      </c>
      <c r="J248" s="504">
        <v>483.0333333333333</v>
      </c>
      <c r="K248" s="503">
        <v>472</v>
      </c>
      <c r="L248" s="503">
        <v>457.55</v>
      </c>
      <c r="M248" s="503">
        <v>1.49777</v>
      </c>
      <c r="N248" s="1"/>
      <c r="O248" s="1"/>
    </row>
    <row r="249" spans="1:15" ht="12.75" customHeight="1">
      <c r="A249" s="33">
        <v>239</v>
      </c>
      <c r="B249" s="531" t="s">
        <v>266</v>
      </c>
      <c r="C249" s="503">
        <v>2119.8000000000002</v>
      </c>
      <c r="D249" s="504">
        <v>2103.2666666666669</v>
      </c>
      <c r="E249" s="504">
        <v>2076.5333333333338</v>
      </c>
      <c r="F249" s="504">
        <v>2033.2666666666669</v>
      </c>
      <c r="G249" s="504">
        <v>2006.5333333333338</v>
      </c>
      <c r="H249" s="504">
        <v>2146.5333333333338</v>
      </c>
      <c r="I249" s="504">
        <v>2173.2666666666664</v>
      </c>
      <c r="J249" s="504">
        <v>2216.5333333333338</v>
      </c>
      <c r="K249" s="503">
        <v>2130</v>
      </c>
      <c r="L249" s="503">
        <v>2060</v>
      </c>
      <c r="M249" s="503">
        <v>4.0960400000000003</v>
      </c>
      <c r="N249" s="1"/>
      <c r="O249" s="1"/>
    </row>
    <row r="250" spans="1:15" ht="12.75" customHeight="1">
      <c r="A250" s="33">
        <v>240</v>
      </c>
      <c r="B250" s="531" t="s">
        <v>401</v>
      </c>
      <c r="C250" s="503">
        <v>222.95</v>
      </c>
      <c r="D250" s="504">
        <v>222.94999999999996</v>
      </c>
      <c r="E250" s="504">
        <v>222.94999999999993</v>
      </c>
      <c r="F250" s="504">
        <v>222.94999999999996</v>
      </c>
      <c r="G250" s="504">
        <v>222.94999999999993</v>
      </c>
      <c r="H250" s="504">
        <v>222.94999999999993</v>
      </c>
      <c r="I250" s="504">
        <v>222.95</v>
      </c>
      <c r="J250" s="504">
        <v>222.94999999999993</v>
      </c>
      <c r="K250" s="503">
        <v>222.95</v>
      </c>
      <c r="L250" s="503">
        <v>222.95</v>
      </c>
      <c r="M250" s="503">
        <v>4.2296800000000001</v>
      </c>
      <c r="N250" s="1"/>
      <c r="O250" s="1"/>
    </row>
    <row r="251" spans="1:15" ht="12.75" customHeight="1">
      <c r="A251" s="33">
        <v>241</v>
      </c>
      <c r="B251" s="531" t="s">
        <v>402</v>
      </c>
      <c r="C251" s="503">
        <v>44.85</v>
      </c>
      <c r="D251" s="504">
        <v>44.866666666666667</v>
      </c>
      <c r="E251" s="504">
        <v>44.633333333333333</v>
      </c>
      <c r="F251" s="504">
        <v>44.416666666666664</v>
      </c>
      <c r="G251" s="504">
        <v>44.18333333333333</v>
      </c>
      <c r="H251" s="504">
        <v>45.083333333333336</v>
      </c>
      <c r="I251" s="504">
        <v>45.31666666666667</v>
      </c>
      <c r="J251" s="504">
        <v>45.533333333333339</v>
      </c>
      <c r="K251" s="503">
        <v>45.1</v>
      </c>
      <c r="L251" s="503">
        <v>44.65</v>
      </c>
      <c r="M251" s="503">
        <v>5.8986599999999996</v>
      </c>
      <c r="N251" s="1"/>
      <c r="O251" s="1"/>
    </row>
    <row r="252" spans="1:15" ht="12.75" customHeight="1">
      <c r="A252" s="33">
        <v>242</v>
      </c>
      <c r="B252" s="531" t="s">
        <v>137</v>
      </c>
      <c r="C252" s="503">
        <v>849.35</v>
      </c>
      <c r="D252" s="504">
        <v>853.44999999999993</v>
      </c>
      <c r="E252" s="504">
        <v>842.89999999999986</v>
      </c>
      <c r="F252" s="504">
        <v>836.44999999999993</v>
      </c>
      <c r="G252" s="504">
        <v>825.89999999999986</v>
      </c>
      <c r="H252" s="504">
        <v>859.89999999999986</v>
      </c>
      <c r="I252" s="504">
        <v>870.44999999999982</v>
      </c>
      <c r="J252" s="504">
        <v>876.89999999999986</v>
      </c>
      <c r="K252" s="503">
        <v>864</v>
      </c>
      <c r="L252" s="503">
        <v>847</v>
      </c>
      <c r="M252" s="503">
        <v>36.701169999999998</v>
      </c>
      <c r="N252" s="1"/>
      <c r="O252" s="1"/>
    </row>
    <row r="253" spans="1:15" ht="12.75" customHeight="1">
      <c r="A253" s="33">
        <v>243</v>
      </c>
      <c r="B253" s="531" t="s">
        <v>842</v>
      </c>
      <c r="C253" s="503">
        <v>22.85</v>
      </c>
      <c r="D253" s="504">
        <v>22.900000000000002</v>
      </c>
      <c r="E253" s="504">
        <v>22.750000000000004</v>
      </c>
      <c r="F253" s="504">
        <v>22.650000000000002</v>
      </c>
      <c r="G253" s="504">
        <v>22.500000000000004</v>
      </c>
      <c r="H253" s="504">
        <v>23.000000000000004</v>
      </c>
      <c r="I253" s="504">
        <v>23.150000000000002</v>
      </c>
      <c r="J253" s="504">
        <v>23.250000000000004</v>
      </c>
      <c r="K253" s="503">
        <v>23.05</v>
      </c>
      <c r="L253" s="503">
        <v>22.8</v>
      </c>
      <c r="M253" s="503">
        <v>35.738930000000003</v>
      </c>
      <c r="N253" s="1"/>
      <c r="O253" s="1"/>
    </row>
    <row r="254" spans="1:15" ht="12.75" customHeight="1">
      <c r="A254" s="33">
        <v>244</v>
      </c>
      <c r="B254" s="531" t="s">
        <v>264</v>
      </c>
      <c r="C254" s="503">
        <v>782.15</v>
      </c>
      <c r="D254" s="504">
        <v>784.55000000000007</v>
      </c>
      <c r="E254" s="504">
        <v>773.10000000000014</v>
      </c>
      <c r="F254" s="504">
        <v>764.05000000000007</v>
      </c>
      <c r="G254" s="504">
        <v>752.60000000000014</v>
      </c>
      <c r="H254" s="504">
        <v>793.60000000000014</v>
      </c>
      <c r="I254" s="504">
        <v>805.05000000000018</v>
      </c>
      <c r="J254" s="504">
        <v>814.10000000000014</v>
      </c>
      <c r="K254" s="503">
        <v>796</v>
      </c>
      <c r="L254" s="503">
        <v>775.5</v>
      </c>
      <c r="M254" s="503">
        <v>1.33572</v>
      </c>
      <c r="N254" s="1"/>
      <c r="O254" s="1"/>
    </row>
    <row r="255" spans="1:15" ht="12.75" customHeight="1">
      <c r="A255" s="33">
        <v>245</v>
      </c>
      <c r="B255" s="531" t="s">
        <v>138</v>
      </c>
      <c r="C255" s="503">
        <v>216.75</v>
      </c>
      <c r="D255" s="504">
        <v>217.78333333333333</v>
      </c>
      <c r="E255" s="504">
        <v>215.26666666666665</v>
      </c>
      <c r="F255" s="504">
        <v>213.78333333333333</v>
      </c>
      <c r="G255" s="504">
        <v>211.26666666666665</v>
      </c>
      <c r="H255" s="504">
        <v>219.26666666666665</v>
      </c>
      <c r="I255" s="504">
        <v>221.78333333333336</v>
      </c>
      <c r="J255" s="504">
        <v>223.26666666666665</v>
      </c>
      <c r="K255" s="503">
        <v>220.3</v>
      </c>
      <c r="L255" s="503">
        <v>216.3</v>
      </c>
      <c r="M255" s="503">
        <v>114.80954</v>
      </c>
      <c r="N255" s="1"/>
      <c r="O255" s="1"/>
    </row>
    <row r="256" spans="1:15" ht="12.75" customHeight="1">
      <c r="A256" s="33">
        <v>246</v>
      </c>
      <c r="B256" s="531" t="s">
        <v>403</v>
      </c>
      <c r="C256" s="503">
        <v>120.35</v>
      </c>
      <c r="D256" s="504">
        <v>121.68333333333334</v>
      </c>
      <c r="E256" s="504">
        <v>118.66666666666667</v>
      </c>
      <c r="F256" s="504">
        <v>116.98333333333333</v>
      </c>
      <c r="G256" s="504">
        <v>113.96666666666667</v>
      </c>
      <c r="H256" s="504">
        <v>123.36666666666667</v>
      </c>
      <c r="I256" s="504">
        <v>126.38333333333333</v>
      </c>
      <c r="J256" s="504">
        <v>128.06666666666666</v>
      </c>
      <c r="K256" s="503">
        <v>124.7</v>
      </c>
      <c r="L256" s="503">
        <v>120</v>
      </c>
      <c r="M256" s="503">
        <v>8.9904799999999998</v>
      </c>
      <c r="N256" s="1"/>
      <c r="O256" s="1"/>
    </row>
    <row r="257" spans="1:15" ht="12.75" customHeight="1">
      <c r="A257" s="33">
        <v>247</v>
      </c>
      <c r="B257" s="531" t="s">
        <v>421</v>
      </c>
      <c r="C257" s="503">
        <v>102.95</v>
      </c>
      <c r="D257" s="504">
        <v>103.36666666666667</v>
      </c>
      <c r="E257" s="504">
        <v>101.83333333333334</v>
      </c>
      <c r="F257" s="504">
        <v>100.71666666666667</v>
      </c>
      <c r="G257" s="504">
        <v>99.183333333333337</v>
      </c>
      <c r="H257" s="504">
        <v>104.48333333333335</v>
      </c>
      <c r="I257" s="504">
        <v>106.01666666666668</v>
      </c>
      <c r="J257" s="504">
        <v>107.13333333333335</v>
      </c>
      <c r="K257" s="503">
        <v>104.9</v>
      </c>
      <c r="L257" s="503">
        <v>102.25</v>
      </c>
      <c r="M257" s="503">
        <v>5.4587599999999998</v>
      </c>
      <c r="N257" s="1"/>
      <c r="O257" s="1"/>
    </row>
    <row r="258" spans="1:15" ht="12.75" customHeight="1">
      <c r="A258" s="33">
        <v>248</v>
      </c>
      <c r="B258" s="531" t="s">
        <v>415</v>
      </c>
      <c r="C258" s="503">
        <v>1669.3</v>
      </c>
      <c r="D258" s="504">
        <v>1671.25</v>
      </c>
      <c r="E258" s="504">
        <v>1648.05</v>
      </c>
      <c r="F258" s="504">
        <v>1626.8</v>
      </c>
      <c r="G258" s="504">
        <v>1603.6</v>
      </c>
      <c r="H258" s="504">
        <v>1692.5</v>
      </c>
      <c r="I258" s="504">
        <v>1715.6999999999998</v>
      </c>
      <c r="J258" s="504">
        <v>1736.95</v>
      </c>
      <c r="K258" s="503">
        <v>1694.45</v>
      </c>
      <c r="L258" s="503">
        <v>1650</v>
      </c>
      <c r="M258" s="503">
        <v>0.42604999999999998</v>
      </c>
      <c r="N258" s="1"/>
      <c r="O258" s="1"/>
    </row>
    <row r="259" spans="1:15" ht="12.75" customHeight="1">
      <c r="A259" s="33">
        <v>249</v>
      </c>
      <c r="B259" s="531" t="s">
        <v>425</v>
      </c>
      <c r="C259" s="503">
        <v>1990</v>
      </c>
      <c r="D259" s="504">
        <v>1995.9333333333334</v>
      </c>
      <c r="E259" s="504">
        <v>1977.9666666666667</v>
      </c>
      <c r="F259" s="504">
        <v>1965.9333333333334</v>
      </c>
      <c r="G259" s="504">
        <v>1947.9666666666667</v>
      </c>
      <c r="H259" s="504">
        <v>2007.9666666666667</v>
      </c>
      <c r="I259" s="504">
        <v>2025.9333333333334</v>
      </c>
      <c r="J259" s="504">
        <v>2037.9666666666667</v>
      </c>
      <c r="K259" s="503">
        <v>2013.9</v>
      </c>
      <c r="L259" s="503">
        <v>1983.9</v>
      </c>
      <c r="M259" s="503">
        <v>3.6420000000000001E-2</v>
      </c>
      <c r="N259" s="1"/>
      <c r="O259" s="1"/>
    </row>
    <row r="260" spans="1:15" ht="12.75" customHeight="1">
      <c r="A260" s="33">
        <v>250</v>
      </c>
      <c r="B260" s="531" t="s">
        <v>422</v>
      </c>
      <c r="C260" s="503">
        <v>99.7</v>
      </c>
      <c r="D260" s="504">
        <v>100.26666666666667</v>
      </c>
      <c r="E260" s="504">
        <v>98.733333333333334</v>
      </c>
      <c r="F260" s="504">
        <v>97.766666666666666</v>
      </c>
      <c r="G260" s="504">
        <v>96.233333333333334</v>
      </c>
      <c r="H260" s="504">
        <v>101.23333333333333</v>
      </c>
      <c r="I260" s="504">
        <v>102.76666666666667</v>
      </c>
      <c r="J260" s="504">
        <v>103.73333333333333</v>
      </c>
      <c r="K260" s="503">
        <v>101.8</v>
      </c>
      <c r="L260" s="503">
        <v>99.3</v>
      </c>
      <c r="M260" s="503">
        <v>5.5126900000000001</v>
      </c>
      <c r="N260" s="1"/>
      <c r="O260" s="1"/>
    </row>
    <row r="261" spans="1:15" ht="12.75" customHeight="1">
      <c r="A261" s="33">
        <v>251</v>
      </c>
      <c r="B261" s="531" t="s">
        <v>139</v>
      </c>
      <c r="C261" s="503">
        <v>376.15</v>
      </c>
      <c r="D261" s="504">
        <v>377.63333333333338</v>
      </c>
      <c r="E261" s="504">
        <v>371.51666666666677</v>
      </c>
      <c r="F261" s="504">
        <v>366.88333333333338</v>
      </c>
      <c r="G261" s="504">
        <v>360.76666666666677</v>
      </c>
      <c r="H261" s="504">
        <v>382.26666666666677</v>
      </c>
      <c r="I261" s="504">
        <v>388.38333333333344</v>
      </c>
      <c r="J261" s="504">
        <v>393.01666666666677</v>
      </c>
      <c r="K261" s="503">
        <v>383.75</v>
      </c>
      <c r="L261" s="503">
        <v>373</v>
      </c>
      <c r="M261" s="503">
        <v>33.477460000000001</v>
      </c>
      <c r="N261" s="1"/>
      <c r="O261" s="1"/>
    </row>
    <row r="262" spans="1:15" ht="12.75" customHeight="1">
      <c r="A262" s="33">
        <v>252</v>
      </c>
      <c r="B262" s="531" t="s">
        <v>416</v>
      </c>
      <c r="C262" s="503">
        <v>3202</v>
      </c>
      <c r="D262" s="504">
        <v>3254.4</v>
      </c>
      <c r="E262" s="504">
        <v>3113.8</v>
      </c>
      <c r="F262" s="504">
        <v>3025.6</v>
      </c>
      <c r="G262" s="504">
        <v>2885</v>
      </c>
      <c r="H262" s="504">
        <v>3342.6000000000004</v>
      </c>
      <c r="I262" s="504">
        <v>3483.2</v>
      </c>
      <c r="J262" s="504">
        <v>3571.4000000000005</v>
      </c>
      <c r="K262" s="503">
        <v>3395</v>
      </c>
      <c r="L262" s="503">
        <v>3166.2</v>
      </c>
      <c r="M262" s="503">
        <v>3.2199200000000001</v>
      </c>
      <c r="N262" s="1"/>
      <c r="O262" s="1"/>
    </row>
    <row r="263" spans="1:15" ht="12.75" customHeight="1">
      <c r="A263" s="33">
        <v>253</v>
      </c>
      <c r="B263" s="531" t="s">
        <v>417</v>
      </c>
      <c r="C263" s="503">
        <v>574.95000000000005</v>
      </c>
      <c r="D263" s="504">
        <v>573.88333333333333</v>
      </c>
      <c r="E263" s="504">
        <v>566.76666666666665</v>
      </c>
      <c r="F263" s="504">
        <v>558.58333333333337</v>
      </c>
      <c r="G263" s="504">
        <v>551.4666666666667</v>
      </c>
      <c r="H263" s="504">
        <v>582.06666666666661</v>
      </c>
      <c r="I263" s="504">
        <v>589.18333333333317</v>
      </c>
      <c r="J263" s="504">
        <v>597.36666666666656</v>
      </c>
      <c r="K263" s="503">
        <v>581</v>
      </c>
      <c r="L263" s="503">
        <v>565.70000000000005</v>
      </c>
      <c r="M263" s="503">
        <v>1.43689</v>
      </c>
      <c r="N263" s="1"/>
      <c r="O263" s="1"/>
    </row>
    <row r="264" spans="1:15" ht="12.75" customHeight="1">
      <c r="A264" s="33">
        <v>254</v>
      </c>
      <c r="B264" s="531" t="s">
        <v>418</v>
      </c>
      <c r="C264" s="503">
        <v>206.35</v>
      </c>
      <c r="D264" s="504">
        <v>205.76666666666665</v>
      </c>
      <c r="E264" s="504">
        <v>201.93333333333331</v>
      </c>
      <c r="F264" s="504">
        <v>197.51666666666665</v>
      </c>
      <c r="G264" s="504">
        <v>193.68333333333331</v>
      </c>
      <c r="H264" s="504">
        <v>210.18333333333331</v>
      </c>
      <c r="I264" s="504">
        <v>214.01666666666668</v>
      </c>
      <c r="J264" s="504">
        <v>218.43333333333331</v>
      </c>
      <c r="K264" s="503">
        <v>209.6</v>
      </c>
      <c r="L264" s="503">
        <v>201.35</v>
      </c>
      <c r="M264" s="503">
        <v>5.7911200000000003</v>
      </c>
      <c r="N264" s="1"/>
      <c r="O264" s="1"/>
    </row>
    <row r="265" spans="1:15" ht="12.75" customHeight="1">
      <c r="A265" s="33">
        <v>255</v>
      </c>
      <c r="B265" s="531" t="s">
        <v>419</v>
      </c>
      <c r="C265" s="503">
        <v>141.05000000000001</v>
      </c>
      <c r="D265" s="504">
        <v>141.1</v>
      </c>
      <c r="E265" s="504">
        <v>139.14999999999998</v>
      </c>
      <c r="F265" s="504">
        <v>137.24999999999997</v>
      </c>
      <c r="G265" s="504">
        <v>135.29999999999995</v>
      </c>
      <c r="H265" s="504">
        <v>143</v>
      </c>
      <c r="I265" s="504">
        <v>144.94999999999999</v>
      </c>
      <c r="J265" s="504">
        <v>146.85000000000002</v>
      </c>
      <c r="K265" s="503">
        <v>143.05000000000001</v>
      </c>
      <c r="L265" s="503">
        <v>139.19999999999999</v>
      </c>
      <c r="M265" s="503">
        <v>20.282889999999998</v>
      </c>
      <c r="N265" s="1"/>
      <c r="O265" s="1"/>
    </row>
    <row r="266" spans="1:15" ht="12.75" customHeight="1">
      <c r="A266" s="33">
        <v>256</v>
      </c>
      <c r="B266" s="531" t="s">
        <v>420</v>
      </c>
      <c r="C266" s="503">
        <v>73.099999999999994</v>
      </c>
      <c r="D266" s="504">
        <v>73.25</v>
      </c>
      <c r="E266" s="504">
        <v>72.599999999999994</v>
      </c>
      <c r="F266" s="504">
        <v>72.099999999999994</v>
      </c>
      <c r="G266" s="504">
        <v>71.449999999999989</v>
      </c>
      <c r="H266" s="504">
        <v>73.75</v>
      </c>
      <c r="I266" s="504">
        <v>74.400000000000006</v>
      </c>
      <c r="J266" s="504">
        <v>74.900000000000006</v>
      </c>
      <c r="K266" s="503">
        <v>73.900000000000006</v>
      </c>
      <c r="L266" s="503">
        <v>72.75</v>
      </c>
      <c r="M266" s="503">
        <v>7.1097400000000004</v>
      </c>
      <c r="N266" s="1"/>
      <c r="O266" s="1"/>
    </row>
    <row r="267" spans="1:15" ht="12.75" customHeight="1">
      <c r="A267" s="33">
        <v>257</v>
      </c>
      <c r="B267" s="531" t="s">
        <v>424</v>
      </c>
      <c r="C267" s="503">
        <v>194.75</v>
      </c>
      <c r="D267" s="504">
        <v>195</v>
      </c>
      <c r="E267" s="504">
        <v>191.6</v>
      </c>
      <c r="F267" s="504">
        <v>188.45</v>
      </c>
      <c r="G267" s="504">
        <v>185.04999999999998</v>
      </c>
      <c r="H267" s="504">
        <v>198.15</v>
      </c>
      <c r="I267" s="504">
        <v>201.54999999999998</v>
      </c>
      <c r="J267" s="504">
        <v>204.70000000000002</v>
      </c>
      <c r="K267" s="503">
        <v>198.4</v>
      </c>
      <c r="L267" s="503">
        <v>191.85</v>
      </c>
      <c r="M267" s="503">
        <v>14.73489</v>
      </c>
      <c r="N267" s="1"/>
      <c r="O267" s="1"/>
    </row>
    <row r="268" spans="1:15" ht="12.75" customHeight="1">
      <c r="A268" s="33">
        <v>258</v>
      </c>
      <c r="B268" s="531" t="s">
        <v>423</v>
      </c>
      <c r="C268" s="503">
        <v>347.75</v>
      </c>
      <c r="D268" s="504">
        <v>346.63333333333338</v>
      </c>
      <c r="E268" s="504">
        <v>343.61666666666679</v>
      </c>
      <c r="F268" s="504">
        <v>339.48333333333341</v>
      </c>
      <c r="G268" s="504">
        <v>336.46666666666681</v>
      </c>
      <c r="H268" s="504">
        <v>350.76666666666677</v>
      </c>
      <c r="I268" s="504">
        <v>353.7833333333333</v>
      </c>
      <c r="J268" s="504">
        <v>357.91666666666674</v>
      </c>
      <c r="K268" s="503">
        <v>349.65</v>
      </c>
      <c r="L268" s="503">
        <v>342.5</v>
      </c>
      <c r="M268" s="503">
        <v>1.39761</v>
      </c>
      <c r="N268" s="1"/>
      <c r="O268" s="1"/>
    </row>
    <row r="269" spans="1:15" ht="12.75" customHeight="1">
      <c r="A269" s="33">
        <v>259</v>
      </c>
      <c r="B269" s="531" t="s">
        <v>267</v>
      </c>
      <c r="C269" s="503">
        <v>306.05</v>
      </c>
      <c r="D269" s="504">
        <v>307.5</v>
      </c>
      <c r="E269" s="504">
        <v>302.25</v>
      </c>
      <c r="F269" s="504">
        <v>298.45</v>
      </c>
      <c r="G269" s="504">
        <v>293.2</v>
      </c>
      <c r="H269" s="504">
        <v>311.3</v>
      </c>
      <c r="I269" s="504">
        <v>316.55</v>
      </c>
      <c r="J269" s="504">
        <v>320.35000000000002</v>
      </c>
      <c r="K269" s="503">
        <v>312.75</v>
      </c>
      <c r="L269" s="503">
        <v>303.7</v>
      </c>
      <c r="M269" s="503">
        <v>7.3692200000000003</v>
      </c>
      <c r="N269" s="1"/>
      <c r="O269" s="1"/>
    </row>
    <row r="270" spans="1:15" ht="12.75" customHeight="1">
      <c r="A270" s="33">
        <v>260</v>
      </c>
      <c r="B270" s="531" t="s">
        <v>140</v>
      </c>
      <c r="C270" s="503">
        <v>655.9</v>
      </c>
      <c r="D270" s="504">
        <v>652.68333333333328</v>
      </c>
      <c r="E270" s="504">
        <v>648.16666666666652</v>
      </c>
      <c r="F270" s="504">
        <v>640.43333333333328</v>
      </c>
      <c r="G270" s="504">
        <v>635.91666666666652</v>
      </c>
      <c r="H270" s="504">
        <v>660.41666666666652</v>
      </c>
      <c r="I270" s="504">
        <v>664.93333333333317</v>
      </c>
      <c r="J270" s="504">
        <v>672.66666666666652</v>
      </c>
      <c r="K270" s="503">
        <v>657.2</v>
      </c>
      <c r="L270" s="503">
        <v>644.95000000000005</v>
      </c>
      <c r="M270" s="503">
        <v>30.148669999999999</v>
      </c>
      <c r="N270" s="1"/>
      <c r="O270" s="1"/>
    </row>
    <row r="271" spans="1:15" ht="12.75" customHeight="1">
      <c r="A271" s="33">
        <v>261</v>
      </c>
      <c r="B271" s="531" t="s">
        <v>141</v>
      </c>
      <c r="C271" s="503">
        <v>3549</v>
      </c>
      <c r="D271" s="504">
        <v>3535</v>
      </c>
      <c r="E271" s="504">
        <v>3492.55</v>
      </c>
      <c r="F271" s="504">
        <v>3436.1000000000004</v>
      </c>
      <c r="G271" s="504">
        <v>3393.6500000000005</v>
      </c>
      <c r="H271" s="504">
        <v>3591.45</v>
      </c>
      <c r="I271" s="504">
        <v>3633.8999999999996</v>
      </c>
      <c r="J271" s="504">
        <v>3690.3499999999995</v>
      </c>
      <c r="K271" s="503">
        <v>3577.45</v>
      </c>
      <c r="L271" s="503">
        <v>3478.55</v>
      </c>
      <c r="M271" s="503">
        <v>3.86998</v>
      </c>
      <c r="N271" s="1"/>
      <c r="O271" s="1"/>
    </row>
    <row r="272" spans="1:15" ht="12.75" customHeight="1">
      <c r="A272" s="33">
        <v>262</v>
      </c>
      <c r="B272" s="531" t="s">
        <v>850</v>
      </c>
      <c r="C272" s="503">
        <v>544.4</v>
      </c>
      <c r="D272" s="504">
        <v>548.58333333333337</v>
      </c>
      <c r="E272" s="504">
        <v>537.9666666666667</v>
      </c>
      <c r="F272" s="504">
        <v>531.5333333333333</v>
      </c>
      <c r="G272" s="504">
        <v>520.91666666666663</v>
      </c>
      <c r="H272" s="504">
        <v>555.01666666666677</v>
      </c>
      <c r="I272" s="504">
        <v>565.63333333333333</v>
      </c>
      <c r="J272" s="504">
        <v>572.06666666666683</v>
      </c>
      <c r="K272" s="503">
        <v>559.20000000000005</v>
      </c>
      <c r="L272" s="503">
        <v>542.15</v>
      </c>
      <c r="M272" s="503">
        <v>3.4144600000000001</v>
      </c>
      <c r="N272" s="1"/>
      <c r="O272" s="1"/>
    </row>
    <row r="273" spans="1:15" ht="12.75" customHeight="1">
      <c r="A273" s="33">
        <v>263</v>
      </c>
      <c r="B273" s="531" t="s">
        <v>851</v>
      </c>
      <c r="C273" s="503">
        <v>578.20000000000005</v>
      </c>
      <c r="D273" s="504">
        <v>578.4666666666667</v>
      </c>
      <c r="E273" s="504">
        <v>571.93333333333339</v>
      </c>
      <c r="F273" s="504">
        <v>565.66666666666674</v>
      </c>
      <c r="G273" s="504">
        <v>559.13333333333344</v>
      </c>
      <c r="H273" s="504">
        <v>584.73333333333335</v>
      </c>
      <c r="I273" s="504">
        <v>591.26666666666665</v>
      </c>
      <c r="J273" s="504">
        <v>597.5333333333333</v>
      </c>
      <c r="K273" s="503">
        <v>585</v>
      </c>
      <c r="L273" s="503">
        <v>572.20000000000005</v>
      </c>
      <c r="M273" s="503">
        <v>0.84699999999999998</v>
      </c>
      <c r="N273" s="1"/>
      <c r="O273" s="1"/>
    </row>
    <row r="274" spans="1:15" ht="12.75" customHeight="1">
      <c r="A274" s="33">
        <v>264</v>
      </c>
      <c r="B274" s="531" t="s">
        <v>426</v>
      </c>
      <c r="C274" s="503">
        <v>800.65</v>
      </c>
      <c r="D274" s="504">
        <v>805.13333333333333</v>
      </c>
      <c r="E274" s="504">
        <v>786.61666666666667</v>
      </c>
      <c r="F274" s="504">
        <v>772.58333333333337</v>
      </c>
      <c r="G274" s="504">
        <v>754.06666666666672</v>
      </c>
      <c r="H274" s="504">
        <v>819.16666666666663</v>
      </c>
      <c r="I274" s="504">
        <v>837.68333333333328</v>
      </c>
      <c r="J274" s="504">
        <v>851.71666666666658</v>
      </c>
      <c r="K274" s="503">
        <v>823.65</v>
      </c>
      <c r="L274" s="503">
        <v>791.1</v>
      </c>
      <c r="M274" s="503">
        <v>3.5584699999999998</v>
      </c>
      <c r="N274" s="1"/>
      <c r="O274" s="1"/>
    </row>
    <row r="275" spans="1:15" ht="12.75" customHeight="1">
      <c r="A275" s="33">
        <v>265</v>
      </c>
      <c r="B275" s="531" t="s">
        <v>427</v>
      </c>
      <c r="C275" s="503">
        <v>139.25</v>
      </c>
      <c r="D275" s="504">
        <v>139.56666666666666</v>
      </c>
      <c r="E275" s="504">
        <v>137.13333333333333</v>
      </c>
      <c r="F275" s="504">
        <v>135.01666666666665</v>
      </c>
      <c r="G275" s="504">
        <v>132.58333333333331</v>
      </c>
      <c r="H275" s="504">
        <v>141.68333333333334</v>
      </c>
      <c r="I275" s="504">
        <v>144.11666666666667</v>
      </c>
      <c r="J275" s="504">
        <v>146.23333333333335</v>
      </c>
      <c r="K275" s="503">
        <v>142</v>
      </c>
      <c r="L275" s="503">
        <v>137.44999999999999</v>
      </c>
      <c r="M275" s="503">
        <v>8.8253199999999996</v>
      </c>
      <c r="N275" s="1"/>
      <c r="O275" s="1"/>
    </row>
    <row r="276" spans="1:15" ht="12.75" customHeight="1">
      <c r="A276" s="33">
        <v>266</v>
      </c>
      <c r="B276" s="531" t="s">
        <v>434</v>
      </c>
      <c r="C276" s="503">
        <v>1234.0999999999999</v>
      </c>
      <c r="D276" s="504">
        <v>1227.0333333333333</v>
      </c>
      <c r="E276" s="504">
        <v>1217.0666666666666</v>
      </c>
      <c r="F276" s="504">
        <v>1200.0333333333333</v>
      </c>
      <c r="G276" s="504">
        <v>1190.0666666666666</v>
      </c>
      <c r="H276" s="504">
        <v>1244.0666666666666</v>
      </c>
      <c r="I276" s="504">
        <v>1254.0333333333333</v>
      </c>
      <c r="J276" s="504">
        <v>1271.0666666666666</v>
      </c>
      <c r="K276" s="503">
        <v>1237</v>
      </c>
      <c r="L276" s="503">
        <v>1210</v>
      </c>
      <c r="M276" s="503">
        <v>0.86802000000000001</v>
      </c>
      <c r="N276" s="1"/>
      <c r="O276" s="1"/>
    </row>
    <row r="277" spans="1:15" ht="12.75" customHeight="1">
      <c r="A277" s="33">
        <v>267</v>
      </c>
      <c r="B277" s="531" t="s">
        <v>435</v>
      </c>
      <c r="C277" s="503">
        <v>356.7</v>
      </c>
      <c r="D277" s="504">
        <v>360.08333333333331</v>
      </c>
      <c r="E277" s="504">
        <v>351.61666666666662</v>
      </c>
      <c r="F277" s="504">
        <v>346.5333333333333</v>
      </c>
      <c r="G277" s="504">
        <v>338.06666666666661</v>
      </c>
      <c r="H277" s="504">
        <v>365.16666666666663</v>
      </c>
      <c r="I277" s="504">
        <v>373.63333333333333</v>
      </c>
      <c r="J277" s="504">
        <v>378.71666666666664</v>
      </c>
      <c r="K277" s="503">
        <v>368.55</v>
      </c>
      <c r="L277" s="503">
        <v>355</v>
      </c>
      <c r="M277" s="503">
        <v>1.2928299999999999</v>
      </c>
      <c r="N277" s="1"/>
      <c r="O277" s="1"/>
    </row>
    <row r="278" spans="1:15" ht="12.75" customHeight="1">
      <c r="A278" s="33">
        <v>268</v>
      </c>
      <c r="B278" s="531" t="s">
        <v>852</v>
      </c>
      <c r="C278" s="503">
        <v>67.099999999999994</v>
      </c>
      <c r="D278" s="504">
        <v>67.333333333333329</v>
      </c>
      <c r="E278" s="504">
        <v>66.666666666666657</v>
      </c>
      <c r="F278" s="504">
        <v>66.233333333333334</v>
      </c>
      <c r="G278" s="504">
        <v>65.566666666666663</v>
      </c>
      <c r="H278" s="504">
        <v>67.766666666666652</v>
      </c>
      <c r="I278" s="504">
        <v>68.433333333333309</v>
      </c>
      <c r="J278" s="504">
        <v>68.866666666666646</v>
      </c>
      <c r="K278" s="503">
        <v>68</v>
      </c>
      <c r="L278" s="503">
        <v>66.900000000000006</v>
      </c>
      <c r="M278" s="503">
        <v>4.2519600000000004</v>
      </c>
      <c r="N278" s="1"/>
      <c r="O278" s="1"/>
    </row>
    <row r="279" spans="1:15" ht="12.75" customHeight="1">
      <c r="A279" s="33">
        <v>269</v>
      </c>
      <c r="B279" s="531" t="s">
        <v>436</v>
      </c>
      <c r="C279" s="503">
        <v>573.1</v>
      </c>
      <c r="D279" s="504">
        <v>570.9</v>
      </c>
      <c r="E279" s="504">
        <v>564.79999999999995</v>
      </c>
      <c r="F279" s="504">
        <v>556.5</v>
      </c>
      <c r="G279" s="504">
        <v>550.4</v>
      </c>
      <c r="H279" s="504">
        <v>579.19999999999993</v>
      </c>
      <c r="I279" s="504">
        <v>585.30000000000007</v>
      </c>
      <c r="J279" s="504">
        <v>593.59999999999991</v>
      </c>
      <c r="K279" s="503">
        <v>577</v>
      </c>
      <c r="L279" s="503">
        <v>562.6</v>
      </c>
      <c r="M279" s="503">
        <v>0.64529000000000003</v>
      </c>
      <c r="N279" s="1"/>
      <c r="O279" s="1"/>
    </row>
    <row r="280" spans="1:15" ht="12.75" customHeight="1">
      <c r="A280" s="33">
        <v>270</v>
      </c>
      <c r="B280" s="531" t="s">
        <v>437</v>
      </c>
      <c r="C280" s="503">
        <v>44.85</v>
      </c>
      <c r="D280" s="504">
        <v>44.966666666666661</v>
      </c>
      <c r="E280" s="504">
        <v>44.433333333333323</v>
      </c>
      <c r="F280" s="504">
        <v>44.016666666666659</v>
      </c>
      <c r="G280" s="504">
        <v>43.48333333333332</v>
      </c>
      <c r="H280" s="504">
        <v>45.383333333333326</v>
      </c>
      <c r="I280" s="504">
        <v>45.916666666666671</v>
      </c>
      <c r="J280" s="504">
        <v>46.333333333333329</v>
      </c>
      <c r="K280" s="503">
        <v>45.5</v>
      </c>
      <c r="L280" s="503">
        <v>44.55</v>
      </c>
      <c r="M280" s="503">
        <v>11.51488</v>
      </c>
      <c r="N280" s="1"/>
      <c r="O280" s="1"/>
    </row>
    <row r="281" spans="1:15" ht="12.75" customHeight="1">
      <c r="A281" s="33">
        <v>271</v>
      </c>
      <c r="B281" s="531" t="s">
        <v>439</v>
      </c>
      <c r="C281" s="503">
        <v>474</v>
      </c>
      <c r="D281" s="504">
        <v>471.75</v>
      </c>
      <c r="E281" s="504">
        <v>468.5</v>
      </c>
      <c r="F281" s="504">
        <v>463</v>
      </c>
      <c r="G281" s="504">
        <v>459.75</v>
      </c>
      <c r="H281" s="504">
        <v>477.25</v>
      </c>
      <c r="I281" s="504">
        <v>480.5</v>
      </c>
      <c r="J281" s="504">
        <v>486</v>
      </c>
      <c r="K281" s="503">
        <v>475</v>
      </c>
      <c r="L281" s="503">
        <v>466.25</v>
      </c>
      <c r="M281" s="503">
        <v>1.4915400000000001</v>
      </c>
      <c r="N281" s="1"/>
      <c r="O281" s="1"/>
    </row>
    <row r="282" spans="1:15" ht="12.75" customHeight="1">
      <c r="A282" s="33">
        <v>272</v>
      </c>
      <c r="B282" s="531" t="s">
        <v>429</v>
      </c>
      <c r="C282" s="503">
        <v>1158.2</v>
      </c>
      <c r="D282" s="504">
        <v>1156.7333333333333</v>
      </c>
      <c r="E282" s="504">
        <v>1145.4666666666667</v>
      </c>
      <c r="F282" s="504">
        <v>1132.7333333333333</v>
      </c>
      <c r="G282" s="504">
        <v>1121.4666666666667</v>
      </c>
      <c r="H282" s="504">
        <v>1169.4666666666667</v>
      </c>
      <c r="I282" s="504">
        <v>1180.7333333333336</v>
      </c>
      <c r="J282" s="504">
        <v>1193.4666666666667</v>
      </c>
      <c r="K282" s="503">
        <v>1168</v>
      </c>
      <c r="L282" s="503">
        <v>1144</v>
      </c>
      <c r="M282" s="503">
        <v>1.24881</v>
      </c>
      <c r="N282" s="1"/>
      <c r="O282" s="1"/>
    </row>
    <row r="283" spans="1:15" ht="12.75" customHeight="1">
      <c r="A283" s="33">
        <v>273</v>
      </c>
      <c r="B283" s="531" t="s">
        <v>430</v>
      </c>
      <c r="C283" s="503">
        <v>299.7</v>
      </c>
      <c r="D283" s="504">
        <v>297.5333333333333</v>
      </c>
      <c r="E283" s="504">
        <v>292.16666666666663</v>
      </c>
      <c r="F283" s="504">
        <v>284.63333333333333</v>
      </c>
      <c r="G283" s="504">
        <v>279.26666666666665</v>
      </c>
      <c r="H283" s="504">
        <v>305.06666666666661</v>
      </c>
      <c r="I283" s="504">
        <v>310.43333333333328</v>
      </c>
      <c r="J283" s="504">
        <v>317.96666666666658</v>
      </c>
      <c r="K283" s="503">
        <v>302.89999999999998</v>
      </c>
      <c r="L283" s="503">
        <v>290</v>
      </c>
      <c r="M283" s="503">
        <v>14.728770000000001</v>
      </c>
      <c r="N283" s="1"/>
      <c r="O283" s="1"/>
    </row>
    <row r="284" spans="1:15" ht="12.75" customHeight="1">
      <c r="A284" s="33">
        <v>274</v>
      </c>
      <c r="B284" s="531" t="s">
        <v>142</v>
      </c>
      <c r="C284" s="503">
        <v>1764.2</v>
      </c>
      <c r="D284" s="504">
        <v>1766.0999999999997</v>
      </c>
      <c r="E284" s="504">
        <v>1752.1999999999994</v>
      </c>
      <c r="F284" s="504">
        <v>1740.1999999999996</v>
      </c>
      <c r="G284" s="504">
        <v>1726.2999999999993</v>
      </c>
      <c r="H284" s="504">
        <v>1778.0999999999995</v>
      </c>
      <c r="I284" s="504">
        <v>1791.9999999999995</v>
      </c>
      <c r="J284" s="504">
        <v>1803.9999999999995</v>
      </c>
      <c r="K284" s="503">
        <v>1780</v>
      </c>
      <c r="L284" s="503">
        <v>1754.1</v>
      </c>
      <c r="M284" s="503">
        <v>14.11908</v>
      </c>
      <c r="N284" s="1"/>
      <c r="O284" s="1"/>
    </row>
    <row r="285" spans="1:15" ht="12.75" customHeight="1">
      <c r="A285" s="33">
        <v>275</v>
      </c>
      <c r="B285" s="531" t="s">
        <v>431</v>
      </c>
      <c r="C285" s="503">
        <v>569.65</v>
      </c>
      <c r="D285" s="504">
        <v>574.91666666666663</v>
      </c>
      <c r="E285" s="504">
        <v>557.0333333333333</v>
      </c>
      <c r="F285" s="504">
        <v>544.41666666666663</v>
      </c>
      <c r="G285" s="504">
        <v>526.5333333333333</v>
      </c>
      <c r="H285" s="504">
        <v>587.5333333333333</v>
      </c>
      <c r="I285" s="504">
        <v>605.41666666666674</v>
      </c>
      <c r="J285" s="504">
        <v>618.0333333333333</v>
      </c>
      <c r="K285" s="503">
        <v>592.79999999999995</v>
      </c>
      <c r="L285" s="503">
        <v>562.29999999999995</v>
      </c>
      <c r="M285" s="503">
        <v>15.361140000000001</v>
      </c>
      <c r="N285" s="1"/>
      <c r="O285" s="1"/>
    </row>
    <row r="286" spans="1:15" ht="12.75" customHeight="1">
      <c r="A286" s="33">
        <v>276</v>
      </c>
      <c r="B286" s="531" t="s">
        <v>428</v>
      </c>
      <c r="C286" s="503">
        <v>678.75</v>
      </c>
      <c r="D286" s="504">
        <v>675.01666666666665</v>
      </c>
      <c r="E286" s="504">
        <v>661.0333333333333</v>
      </c>
      <c r="F286" s="504">
        <v>643.31666666666661</v>
      </c>
      <c r="G286" s="504">
        <v>629.33333333333326</v>
      </c>
      <c r="H286" s="504">
        <v>692.73333333333335</v>
      </c>
      <c r="I286" s="504">
        <v>706.7166666666667</v>
      </c>
      <c r="J286" s="504">
        <v>724.43333333333339</v>
      </c>
      <c r="K286" s="503">
        <v>689</v>
      </c>
      <c r="L286" s="503">
        <v>657.3</v>
      </c>
      <c r="M286" s="503">
        <v>4.9253600000000004</v>
      </c>
      <c r="N286" s="1"/>
      <c r="O286" s="1"/>
    </row>
    <row r="287" spans="1:15" ht="12.75" customHeight="1">
      <c r="A287" s="33">
        <v>277</v>
      </c>
      <c r="B287" s="531" t="s">
        <v>432</v>
      </c>
      <c r="C287" s="503">
        <v>240.55</v>
      </c>
      <c r="D287" s="504">
        <v>242.23333333333335</v>
      </c>
      <c r="E287" s="504">
        <v>238.3666666666667</v>
      </c>
      <c r="F287" s="504">
        <v>236.18333333333337</v>
      </c>
      <c r="G287" s="504">
        <v>232.31666666666672</v>
      </c>
      <c r="H287" s="504">
        <v>244.41666666666669</v>
      </c>
      <c r="I287" s="504">
        <v>248.28333333333336</v>
      </c>
      <c r="J287" s="504">
        <v>250.46666666666667</v>
      </c>
      <c r="K287" s="503">
        <v>246.1</v>
      </c>
      <c r="L287" s="503">
        <v>240.05</v>
      </c>
      <c r="M287" s="503">
        <v>1.71895</v>
      </c>
      <c r="N287" s="1"/>
      <c r="O287" s="1"/>
    </row>
    <row r="288" spans="1:15" ht="12.75" customHeight="1">
      <c r="A288" s="33">
        <v>278</v>
      </c>
      <c r="B288" s="531" t="s">
        <v>433</v>
      </c>
      <c r="C288" s="503">
        <v>1224.2</v>
      </c>
      <c r="D288" s="504">
        <v>1219.7333333333333</v>
      </c>
      <c r="E288" s="504">
        <v>1207.9666666666667</v>
      </c>
      <c r="F288" s="504">
        <v>1191.7333333333333</v>
      </c>
      <c r="G288" s="504">
        <v>1179.9666666666667</v>
      </c>
      <c r="H288" s="504">
        <v>1235.9666666666667</v>
      </c>
      <c r="I288" s="504">
        <v>1247.7333333333336</v>
      </c>
      <c r="J288" s="504">
        <v>1263.9666666666667</v>
      </c>
      <c r="K288" s="503">
        <v>1231.5</v>
      </c>
      <c r="L288" s="503">
        <v>1203.5</v>
      </c>
      <c r="M288" s="503">
        <v>0.14230000000000001</v>
      </c>
      <c r="N288" s="1"/>
      <c r="O288" s="1"/>
    </row>
    <row r="289" spans="1:15" ht="12.75" customHeight="1">
      <c r="A289" s="33">
        <v>279</v>
      </c>
      <c r="B289" s="531" t="s">
        <v>438</v>
      </c>
      <c r="C289" s="503">
        <v>544.5</v>
      </c>
      <c r="D289" s="504">
        <v>543.63333333333333</v>
      </c>
      <c r="E289" s="504">
        <v>540.4666666666667</v>
      </c>
      <c r="F289" s="504">
        <v>536.43333333333339</v>
      </c>
      <c r="G289" s="504">
        <v>533.26666666666677</v>
      </c>
      <c r="H289" s="504">
        <v>547.66666666666663</v>
      </c>
      <c r="I289" s="504">
        <v>550.83333333333337</v>
      </c>
      <c r="J289" s="504">
        <v>554.86666666666656</v>
      </c>
      <c r="K289" s="503">
        <v>546.79999999999995</v>
      </c>
      <c r="L289" s="503">
        <v>539.6</v>
      </c>
      <c r="M289" s="503">
        <v>0.64105000000000001</v>
      </c>
      <c r="N289" s="1"/>
      <c r="O289" s="1"/>
    </row>
    <row r="290" spans="1:15" ht="12.75" customHeight="1">
      <c r="A290" s="33">
        <v>280</v>
      </c>
      <c r="B290" s="531" t="s">
        <v>143</v>
      </c>
      <c r="C290" s="503">
        <v>77.95</v>
      </c>
      <c r="D290" s="504">
        <v>78.166666666666671</v>
      </c>
      <c r="E290" s="504">
        <v>77.38333333333334</v>
      </c>
      <c r="F290" s="504">
        <v>76.816666666666663</v>
      </c>
      <c r="G290" s="504">
        <v>76.033333333333331</v>
      </c>
      <c r="H290" s="504">
        <v>78.733333333333348</v>
      </c>
      <c r="I290" s="504">
        <v>79.51666666666668</v>
      </c>
      <c r="J290" s="504">
        <v>80.083333333333357</v>
      </c>
      <c r="K290" s="503">
        <v>78.95</v>
      </c>
      <c r="L290" s="503">
        <v>77.599999999999994</v>
      </c>
      <c r="M290" s="503">
        <v>44.92942</v>
      </c>
      <c r="N290" s="1"/>
      <c r="O290" s="1"/>
    </row>
    <row r="291" spans="1:15" ht="12.75" customHeight="1">
      <c r="A291" s="33">
        <v>281</v>
      </c>
      <c r="B291" s="531" t="s">
        <v>144</v>
      </c>
      <c r="C291" s="503">
        <v>3663</v>
      </c>
      <c r="D291" s="504">
        <v>3628.9333333333329</v>
      </c>
      <c r="E291" s="504">
        <v>3587.0666666666657</v>
      </c>
      <c r="F291" s="504">
        <v>3511.1333333333328</v>
      </c>
      <c r="G291" s="504">
        <v>3469.2666666666655</v>
      </c>
      <c r="H291" s="504">
        <v>3704.8666666666659</v>
      </c>
      <c r="I291" s="504">
        <v>3746.7333333333336</v>
      </c>
      <c r="J291" s="504">
        <v>3822.6666666666661</v>
      </c>
      <c r="K291" s="503">
        <v>3670.8</v>
      </c>
      <c r="L291" s="503">
        <v>3553</v>
      </c>
      <c r="M291" s="503">
        <v>1.8814500000000001</v>
      </c>
      <c r="N291" s="1"/>
      <c r="O291" s="1"/>
    </row>
    <row r="292" spans="1:15" ht="12.75" customHeight="1">
      <c r="A292" s="33">
        <v>282</v>
      </c>
      <c r="B292" s="531" t="s">
        <v>440</v>
      </c>
      <c r="C292" s="503">
        <v>426.8</v>
      </c>
      <c r="D292" s="504">
        <v>425.31666666666661</v>
      </c>
      <c r="E292" s="504">
        <v>420.63333333333321</v>
      </c>
      <c r="F292" s="504">
        <v>414.46666666666658</v>
      </c>
      <c r="G292" s="504">
        <v>409.78333333333319</v>
      </c>
      <c r="H292" s="504">
        <v>431.48333333333323</v>
      </c>
      <c r="I292" s="504">
        <v>436.16666666666663</v>
      </c>
      <c r="J292" s="504">
        <v>442.33333333333326</v>
      </c>
      <c r="K292" s="503">
        <v>430</v>
      </c>
      <c r="L292" s="503">
        <v>419.15</v>
      </c>
      <c r="M292" s="503">
        <v>3.3534999999999999</v>
      </c>
      <c r="N292" s="1"/>
      <c r="O292" s="1"/>
    </row>
    <row r="293" spans="1:15" ht="12.75" customHeight="1">
      <c r="A293" s="33">
        <v>283</v>
      </c>
      <c r="B293" s="531" t="s">
        <v>268</v>
      </c>
      <c r="C293" s="503">
        <v>548.25</v>
      </c>
      <c r="D293" s="504">
        <v>543.86666666666667</v>
      </c>
      <c r="E293" s="504">
        <v>532.73333333333335</v>
      </c>
      <c r="F293" s="504">
        <v>517.2166666666667</v>
      </c>
      <c r="G293" s="504">
        <v>506.08333333333337</v>
      </c>
      <c r="H293" s="504">
        <v>559.38333333333333</v>
      </c>
      <c r="I293" s="504">
        <v>570.51666666666677</v>
      </c>
      <c r="J293" s="504">
        <v>586.0333333333333</v>
      </c>
      <c r="K293" s="503">
        <v>555</v>
      </c>
      <c r="L293" s="503">
        <v>528.35</v>
      </c>
      <c r="M293" s="503">
        <v>49.202210000000001</v>
      </c>
      <c r="N293" s="1"/>
      <c r="O293" s="1"/>
    </row>
    <row r="294" spans="1:15" ht="12.75" customHeight="1">
      <c r="A294" s="33">
        <v>284</v>
      </c>
      <c r="B294" s="531" t="s">
        <v>441</v>
      </c>
      <c r="C294" s="503">
        <v>8654.25</v>
      </c>
      <c r="D294" s="504">
        <v>8644.7333333333336</v>
      </c>
      <c r="E294" s="504">
        <v>8539.5166666666664</v>
      </c>
      <c r="F294" s="504">
        <v>8424.7833333333328</v>
      </c>
      <c r="G294" s="504">
        <v>8319.5666666666657</v>
      </c>
      <c r="H294" s="504">
        <v>8759.4666666666672</v>
      </c>
      <c r="I294" s="504">
        <v>8864.6833333333343</v>
      </c>
      <c r="J294" s="504">
        <v>8979.4166666666679</v>
      </c>
      <c r="K294" s="503">
        <v>8749.9500000000007</v>
      </c>
      <c r="L294" s="503">
        <v>8530</v>
      </c>
      <c r="M294" s="503">
        <v>0.10159</v>
      </c>
      <c r="N294" s="1"/>
      <c r="O294" s="1"/>
    </row>
    <row r="295" spans="1:15" ht="12.75" customHeight="1">
      <c r="A295" s="33">
        <v>285</v>
      </c>
      <c r="B295" s="531" t="s">
        <v>442</v>
      </c>
      <c r="C295" s="503">
        <v>45.5</v>
      </c>
      <c r="D295" s="504">
        <v>45.316666666666663</v>
      </c>
      <c r="E295" s="504">
        <v>44.633333333333326</v>
      </c>
      <c r="F295" s="504">
        <v>43.766666666666666</v>
      </c>
      <c r="G295" s="504">
        <v>43.083333333333329</v>
      </c>
      <c r="H295" s="504">
        <v>46.183333333333323</v>
      </c>
      <c r="I295" s="504">
        <v>46.86666666666666</v>
      </c>
      <c r="J295" s="504">
        <v>47.73333333333332</v>
      </c>
      <c r="K295" s="503">
        <v>46</v>
      </c>
      <c r="L295" s="503">
        <v>44.45</v>
      </c>
      <c r="M295" s="503">
        <v>10.37509</v>
      </c>
      <c r="N295" s="1"/>
      <c r="O295" s="1"/>
    </row>
    <row r="296" spans="1:15" ht="12.75" customHeight="1">
      <c r="A296" s="33">
        <v>286</v>
      </c>
      <c r="B296" s="531" t="s">
        <v>145</v>
      </c>
      <c r="C296" s="503">
        <v>365.65</v>
      </c>
      <c r="D296" s="504">
        <v>367.45</v>
      </c>
      <c r="E296" s="504">
        <v>362.5</v>
      </c>
      <c r="F296" s="504">
        <v>359.35</v>
      </c>
      <c r="G296" s="504">
        <v>354.40000000000003</v>
      </c>
      <c r="H296" s="504">
        <v>370.59999999999997</v>
      </c>
      <c r="I296" s="504">
        <v>375.5499999999999</v>
      </c>
      <c r="J296" s="504">
        <v>378.69999999999993</v>
      </c>
      <c r="K296" s="503">
        <v>372.4</v>
      </c>
      <c r="L296" s="503">
        <v>364.3</v>
      </c>
      <c r="M296" s="503">
        <v>13.00953</v>
      </c>
      <c r="N296" s="1"/>
      <c r="O296" s="1"/>
    </row>
    <row r="297" spans="1:15" ht="12.75" customHeight="1">
      <c r="A297" s="33">
        <v>287</v>
      </c>
      <c r="B297" s="531" t="s">
        <v>443</v>
      </c>
      <c r="C297" s="503">
        <v>2490.5</v>
      </c>
      <c r="D297" s="504">
        <v>2484.9333333333334</v>
      </c>
      <c r="E297" s="504">
        <v>2470.8666666666668</v>
      </c>
      <c r="F297" s="504">
        <v>2451.2333333333336</v>
      </c>
      <c r="G297" s="504">
        <v>2437.166666666667</v>
      </c>
      <c r="H297" s="504">
        <v>2504.5666666666666</v>
      </c>
      <c r="I297" s="504">
        <v>2518.6333333333332</v>
      </c>
      <c r="J297" s="504">
        <v>2538.2666666666664</v>
      </c>
      <c r="K297" s="503">
        <v>2499</v>
      </c>
      <c r="L297" s="503">
        <v>2465.3000000000002</v>
      </c>
      <c r="M297" s="503">
        <v>0.25707999999999998</v>
      </c>
      <c r="N297" s="1"/>
      <c r="O297" s="1"/>
    </row>
    <row r="298" spans="1:15" ht="12.75" customHeight="1">
      <c r="A298" s="33">
        <v>288</v>
      </c>
      <c r="B298" s="531" t="s">
        <v>853</v>
      </c>
      <c r="C298" s="503">
        <v>1248.5</v>
      </c>
      <c r="D298" s="504">
        <v>1246.4166666666667</v>
      </c>
      <c r="E298" s="504">
        <v>1223.0833333333335</v>
      </c>
      <c r="F298" s="504">
        <v>1197.6666666666667</v>
      </c>
      <c r="G298" s="504">
        <v>1174.3333333333335</v>
      </c>
      <c r="H298" s="504">
        <v>1271.8333333333335</v>
      </c>
      <c r="I298" s="504">
        <v>1295.166666666667</v>
      </c>
      <c r="J298" s="504">
        <v>1320.5833333333335</v>
      </c>
      <c r="K298" s="503">
        <v>1269.75</v>
      </c>
      <c r="L298" s="503">
        <v>1221</v>
      </c>
      <c r="M298" s="503">
        <v>5.13849</v>
      </c>
      <c r="N298" s="1"/>
      <c r="O298" s="1"/>
    </row>
    <row r="299" spans="1:15" ht="12.75" customHeight="1">
      <c r="A299" s="33">
        <v>289</v>
      </c>
      <c r="B299" s="531" t="s">
        <v>146</v>
      </c>
      <c r="C299" s="503">
        <v>1894.85</v>
      </c>
      <c r="D299" s="504">
        <v>1897.95</v>
      </c>
      <c r="E299" s="504">
        <v>1886.95</v>
      </c>
      <c r="F299" s="504">
        <v>1879.05</v>
      </c>
      <c r="G299" s="504">
        <v>1868.05</v>
      </c>
      <c r="H299" s="504">
        <v>1905.8500000000001</v>
      </c>
      <c r="I299" s="504">
        <v>1916.8500000000001</v>
      </c>
      <c r="J299" s="504">
        <v>1924.7500000000002</v>
      </c>
      <c r="K299" s="503">
        <v>1908.95</v>
      </c>
      <c r="L299" s="503">
        <v>1890.05</v>
      </c>
      <c r="M299" s="503">
        <v>12.87946</v>
      </c>
      <c r="N299" s="1"/>
      <c r="O299" s="1"/>
    </row>
    <row r="300" spans="1:15" ht="12.75" customHeight="1">
      <c r="A300" s="33">
        <v>290</v>
      </c>
      <c r="B300" s="531" t="s">
        <v>147</v>
      </c>
      <c r="C300" s="503">
        <v>7263.1</v>
      </c>
      <c r="D300" s="504">
        <v>7253.9333333333334</v>
      </c>
      <c r="E300" s="504">
        <v>7214.166666666667</v>
      </c>
      <c r="F300" s="504">
        <v>7165.2333333333336</v>
      </c>
      <c r="G300" s="504">
        <v>7125.4666666666672</v>
      </c>
      <c r="H300" s="504">
        <v>7302.8666666666668</v>
      </c>
      <c r="I300" s="504">
        <v>7342.6333333333332</v>
      </c>
      <c r="J300" s="504">
        <v>7391.5666666666666</v>
      </c>
      <c r="K300" s="503">
        <v>7293.7</v>
      </c>
      <c r="L300" s="503">
        <v>7205</v>
      </c>
      <c r="M300" s="503">
        <v>1.5594300000000001</v>
      </c>
      <c r="N300" s="1"/>
      <c r="O300" s="1"/>
    </row>
    <row r="301" spans="1:15" ht="12.75" customHeight="1">
      <c r="A301" s="33">
        <v>291</v>
      </c>
      <c r="B301" s="531" t="s">
        <v>148</v>
      </c>
      <c r="C301" s="503">
        <v>5555.25</v>
      </c>
      <c r="D301" s="504">
        <v>5524.5166666666664</v>
      </c>
      <c r="E301" s="504">
        <v>5466.0333333333328</v>
      </c>
      <c r="F301" s="504">
        <v>5376.8166666666666</v>
      </c>
      <c r="G301" s="504">
        <v>5318.333333333333</v>
      </c>
      <c r="H301" s="504">
        <v>5613.7333333333327</v>
      </c>
      <c r="I301" s="504">
        <v>5672.2166666666662</v>
      </c>
      <c r="J301" s="504">
        <v>5761.4333333333325</v>
      </c>
      <c r="K301" s="503">
        <v>5583</v>
      </c>
      <c r="L301" s="503">
        <v>5435.3</v>
      </c>
      <c r="M301" s="503">
        <v>2.00129</v>
      </c>
      <c r="N301" s="1"/>
      <c r="O301" s="1"/>
    </row>
    <row r="302" spans="1:15" ht="12.75" customHeight="1">
      <c r="A302" s="33">
        <v>292</v>
      </c>
      <c r="B302" s="531" t="s">
        <v>149</v>
      </c>
      <c r="C302" s="503">
        <v>929.6</v>
      </c>
      <c r="D302" s="504">
        <v>927.5</v>
      </c>
      <c r="E302" s="504">
        <v>920.1</v>
      </c>
      <c r="F302" s="504">
        <v>910.6</v>
      </c>
      <c r="G302" s="504">
        <v>903.2</v>
      </c>
      <c r="H302" s="504">
        <v>937</v>
      </c>
      <c r="I302" s="504">
        <v>944.40000000000009</v>
      </c>
      <c r="J302" s="504">
        <v>953.9</v>
      </c>
      <c r="K302" s="503">
        <v>934.9</v>
      </c>
      <c r="L302" s="503">
        <v>918</v>
      </c>
      <c r="M302" s="503">
        <v>12.060980000000001</v>
      </c>
      <c r="N302" s="1"/>
      <c r="O302" s="1"/>
    </row>
    <row r="303" spans="1:15" ht="12.75" customHeight="1">
      <c r="A303" s="33">
        <v>293</v>
      </c>
      <c r="B303" s="531" t="s">
        <v>444</v>
      </c>
      <c r="C303" s="503">
        <v>3672.75</v>
      </c>
      <c r="D303" s="504">
        <v>3675.25</v>
      </c>
      <c r="E303" s="504">
        <v>3648.5</v>
      </c>
      <c r="F303" s="504">
        <v>3624.25</v>
      </c>
      <c r="G303" s="504">
        <v>3597.5</v>
      </c>
      <c r="H303" s="504">
        <v>3699.5</v>
      </c>
      <c r="I303" s="504">
        <v>3726.25</v>
      </c>
      <c r="J303" s="504">
        <v>3750.5</v>
      </c>
      <c r="K303" s="503">
        <v>3702</v>
      </c>
      <c r="L303" s="503">
        <v>3651</v>
      </c>
      <c r="M303" s="503">
        <v>0.36610999999999999</v>
      </c>
      <c r="N303" s="1"/>
      <c r="O303" s="1"/>
    </row>
    <row r="304" spans="1:15" ht="12.75" customHeight="1">
      <c r="A304" s="33">
        <v>294</v>
      </c>
      <c r="B304" s="531" t="s">
        <v>854</v>
      </c>
      <c r="C304" s="503">
        <v>436.2</v>
      </c>
      <c r="D304" s="504">
        <v>429.98333333333335</v>
      </c>
      <c r="E304" s="504">
        <v>423.76666666666671</v>
      </c>
      <c r="F304" s="504">
        <v>411.33333333333337</v>
      </c>
      <c r="G304" s="504">
        <v>405.11666666666673</v>
      </c>
      <c r="H304" s="504">
        <v>442.41666666666669</v>
      </c>
      <c r="I304" s="504">
        <v>448.63333333333338</v>
      </c>
      <c r="J304" s="504">
        <v>461.06666666666666</v>
      </c>
      <c r="K304" s="503">
        <v>436.2</v>
      </c>
      <c r="L304" s="503">
        <v>417.55</v>
      </c>
      <c r="M304" s="503">
        <v>12.133599999999999</v>
      </c>
      <c r="N304" s="1"/>
      <c r="O304" s="1"/>
    </row>
    <row r="305" spans="1:15" ht="12.75" customHeight="1">
      <c r="A305" s="33">
        <v>295</v>
      </c>
      <c r="B305" s="531" t="s">
        <v>150</v>
      </c>
      <c r="C305" s="503">
        <v>832.7</v>
      </c>
      <c r="D305" s="504">
        <v>835.66666666666663</v>
      </c>
      <c r="E305" s="504">
        <v>827.88333333333321</v>
      </c>
      <c r="F305" s="504">
        <v>823.06666666666661</v>
      </c>
      <c r="G305" s="504">
        <v>815.28333333333319</v>
      </c>
      <c r="H305" s="504">
        <v>840.48333333333323</v>
      </c>
      <c r="I305" s="504">
        <v>848.26666666666677</v>
      </c>
      <c r="J305" s="504">
        <v>853.08333333333326</v>
      </c>
      <c r="K305" s="503">
        <v>843.45</v>
      </c>
      <c r="L305" s="503">
        <v>830.85</v>
      </c>
      <c r="M305" s="503">
        <v>15.75343</v>
      </c>
      <c r="N305" s="1"/>
      <c r="O305" s="1"/>
    </row>
    <row r="306" spans="1:15" ht="12.75" customHeight="1">
      <c r="A306" s="33">
        <v>296</v>
      </c>
      <c r="B306" s="531" t="s">
        <v>151</v>
      </c>
      <c r="C306" s="503">
        <v>147.05000000000001</v>
      </c>
      <c r="D306" s="504">
        <v>147.75</v>
      </c>
      <c r="E306" s="504">
        <v>145.55000000000001</v>
      </c>
      <c r="F306" s="504">
        <v>144.05000000000001</v>
      </c>
      <c r="G306" s="504">
        <v>141.85000000000002</v>
      </c>
      <c r="H306" s="504">
        <v>149.25</v>
      </c>
      <c r="I306" s="504">
        <v>151.44999999999999</v>
      </c>
      <c r="J306" s="504">
        <v>152.94999999999999</v>
      </c>
      <c r="K306" s="503">
        <v>149.94999999999999</v>
      </c>
      <c r="L306" s="503">
        <v>146.25</v>
      </c>
      <c r="M306" s="503">
        <v>30.569949999999999</v>
      </c>
      <c r="N306" s="1"/>
      <c r="O306" s="1"/>
    </row>
    <row r="307" spans="1:15" ht="12.75" customHeight="1">
      <c r="A307" s="33">
        <v>297</v>
      </c>
      <c r="B307" s="531" t="s">
        <v>317</v>
      </c>
      <c r="C307" s="503">
        <v>19.3</v>
      </c>
      <c r="D307" s="504">
        <v>19.383333333333336</v>
      </c>
      <c r="E307" s="504">
        <v>19.166666666666671</v>
      </c>
      <c r="F307" s="504">
        <v>19.033333333333335</v>
      </c>
      <c r="G307" s="504">
        <v>18.81666666666667</v>
      </c>
      <c r="H307" s="504">
        <v>19.516666666666673</v>
      </c>
      <c r="I307" s="504">
        <v>19.733333333333334</v>
      </c>
      <c r="J307" s="504">
        <v>19.866666666666674</v>
      </c>
      <c r="K307" s="503">
        <v>19.600000000000001</v>
      </c>
      <c r="L307" s="503">
        <v>19.25</v>
      </c>
      <c r="M307" s="503">
        <v>19.039660000000001</v>
      </c>
      <c r="N307" s="1"/>
      <c r="O307" s="1"/>
    </row>
    <row r="308" spans="1:15" ht="12.75" customHeight="1">
      <c r="A308" s="33">
        <v>298</v>
      </c>
      <c r="B308" s="531" t="s">
        <v>447</v>
      </c>
      <c r="C308" s="503">
        <v>231.7</v>
      </c>
      <c r="D308" s="504">
        <v>231.43333333333331</v>
      </c>
      <c r="E308" s="504">
        <v>228.21666666666661</v>
      </c>
      <c r="F308" s="504">
        <v>224.73333333333329</v>
      </c>
      <c r="G308" s="504">
        <v>221.51666666666659</v>
      </c>
      <c r="H308" s="504">
        <v>234.91666666666663</v>
      </c>
      <c r="I308" s="504">
        <v>238.13333333333333</v>
      </c>
      <c r="J308" s="504">
        <v>241.61666666666665</v>
      </c>
      <c r="K308" s="503">
        <v>234.65</v>
      </c>
      <c r="L308" s="503">
        <v>227.95</v>
      </c>
      <c r="M308" s="503">
        <v>1.2137199999999999</v>
      </c>
      <c r="N308" s="1"/>
      <c r="O308" s="1"/>
    </row>
    <row r="309" spans="1:15" ht="12.75" customHeight="1">
      <c r="A309" s="33">
        <v>299</v>
      </c>
      <c r="B309" s="531" t="s">
        <v>449</v>
      </c>
      <c r="C309" s="503">
        <v>670.5</v>
      </c>
      <c r="D309" s="504">
        <v>672.65</v>
      </c>
      <c r="E309" s="504">
        <v>667.4</v>
      </c>
      <c r="F309" s="504">
        <v>664.3</v>
      </c>
      <c r="G309" s="504">
        <v>659.05</v>
      </c>
      <c r="H309" s="504">
        <v>675.75</v>
      </c>
      <c r="I309" s="504">
        <v>681</v>
      </c>
      <c r="J309" s="504">
        <v>684.1</v>
      </c>
      <c r="K309" s="503">
        <v>677.9</v>
      </c>
      <c r="L309" s="503">
        <v>669.55</v>
      </c>
      <c r="M309" s="503">
        <v>0.17777000000000001</v>
      </c>
      <c r="N309" s="1"/>
      <c r="O309" s="1"/>
    </row>
    <row r="310" spans="1:15" ht="12.75" customHeight="1">
      <c r="A310" s="33">
        <v>300</v>
      </c>
      <c r="B310" s="531" t="s">
        <v>152</v>
      </c>
      <c r="C310" s="503">
        <v>164.35</v>
      </c>
      <c r="D310" s="504">
        <v>165.6</v>
      </c>
      <c r="E310" s="504">
        <v>162.85</v>
      </c>
      <c r="F310" s="504">
        <v>161.35</v>
      </c>
      <c r="G310" s="504">
        <v>158.6</v>
      </c>
      <c r="H310" s="504">
        <v>167.1</v>
      </c>
      <c r="I310" s="504">
        <v>169.85</v>
      </c>
      <c r="J310" s="504">
        <v>171.35</v>
      </c>
      <c r="K310" s="503">
        <v>168.35</v>
      </c>
      <c r="L310" s="503">
        <v>164.1</v>
      </c>
      <c r="M310" s="503">
        <v>17.406649999999999</v>
      </c>
      <c r="N310" s="1"/>
      <c r="O310" s="1"/>
    </row>
    <row r="311" spans="1:15" ht="12.75" customHeight="1">
      <c r="A311" s="33">
        <v>301</v>
      </c>
      <c r="B311" s="531" t="s">
        <v>153</v>
      </c>
      <c r="C311" s="503">
        <v>502</v>
      </c>
      <c r="D311" s="504">
        <v>503.31666666666666</v>
      </c>
      <c r="E311" s="504">
        <v>499.13333333333333</v>
      </c>
      <c r="F311" s="504">
        <v>496.26666666666665</v>
      </c>
      <c r="G311" s="504">
        <v>492.08333333333331</v>
      </c>
      <c r="H311" s="504">
        <v>506.18333333333334</v>
      </c>
      <c r="I311" s="504">
        <v>510.36666666666662</v>
      </c>
      <c r="J311" s="504">
        <v>513.23333333333335</v>
      </c>
      <c r="K311" s="503">
        <v>507.5</v>
      </c>
      <c r="L311" s="503">
        <v>500.45</v>
      </c>
      <c r="M311" s="503">
        <v>5.0586200000000003</v>
      </c>
      <c r="N311" s="1"/>
      <c r="O311" s="1"/>
    </row>
    <row r="312" spans="1:15" ht="12.75" customHeight="1">
      <c r="A312" s="33">
        <v>302</v>
      </c>
      <c r="B312" s="531" t="s">
        <v>154</v>
      </c>
      <c r="C312" s="503">
        <v>7350.05</v>
      </c>
      <c r="D312" s="504">
        <v>7318.5</v>
      </c>
      <c r="E312" s="504">
        <v>7272</v>
      </c>
      <c r="F312" s="504">
        <v>7193.95</v>
      </c>
      <c r="G312" s="504">
        <v>7147.45</v>
      </c>
      <c r="H312" s="504">
        <v>7396.55</v>
      </c>
      <c r="I312" s="504">
        <v>7443.05</v>
      </c>
      <c r="J312" s="504">
        <v>7521.1</v>
      </c>
      <c r="K312" s="503">
        <v>7365</v>
      </c>
      <c r="L312" s="503">
        <v>7240.45</v>
      </c>
      <c r="M312" s="503">
        <v>2.8777599999999999</v>
      </c>
      <c r="N312" s="1"/>
      <c r="O312" s="1"/>
    </row>
    <row r="313" spans="1:15" ht="12.75" customHeight="1">
      <c r="A313" s="33">
        <v>303</v>
      </c>
      <c r="B313" s="531" t="s">
        <v>855</v>
      </c>
      <c r="C313" s="503">
        <v>3035.15</v>
      </c>
      <c r="D313" s="504">
        <v>3017.4166666666665</v>
      </c>
      <c r="E313" s="504">
        <v>2985.833333333333</v>
      </c>
      <c r="F313" s="504">
        <v>2936.5166666666664</v>
      </c>
      <c r="G313" s="504">
        <v>2904.9333333333329</v>
      </c>
      <c r="H313" s="504">
        <v>3066.7333333333331</v>
      </c>
      <c r="I313" s="504">
        <v>3098.3166666666662</v>
      </c>
      <c r="J313" s="504">
        <v>3147.6333333333332</v>
      </c>
      <c r="K313" s="503">
        <v>3049</v>
      </c>
      <c r="L313" s="503">
        <v>2968.1</v>
      </c>
      <c r="M313" s="503">
        <v>1.1215599999999999</v>
      </c>
      <c r="N313" s="1"/>
      <c r="O313" s="1"/>
    </row>
    <row r="314" spans="1:15" ht="12.75" customHeight="1">
      <c r="A314" s="33">
        <v>304</v>
      </c>
      <c r="B314" s="531" t="s">
        <v>451</v>
      </c>
      <c r="C314" s="503">
        <v>424.75</v>
      </c>
      <c r="D314" s="504">
        <v>421.58333333333331</v>
      </c>
      <c r="E314" s="504">
        <v>416.16666666666663</v>
      </c>
      <c r="F314" s="504">
        <v>407.58333333333331</v>
      </c>
      <c r="G314" s="504">
        <v>402.16666666666663</v>
      </c>
      <c r="H314" s="504">
        <v>430.16666666666663</v>
      </c>
      <c r="I314" s="504">
        <v>435.58333333333326</v>
      </c>
      <c r="J314" s="504">
        <v>444.16666666666663</v>
      </c>
      <c r="K314" s="503">
        <v>427</v>
      </c>
      <c r="L314" s="503">
        <v>413</v>
      </c>
      <c r="M314" s="503">
        <v>8.6501099999999997</v>
      </c>
      <c r="N314" s="1"/>
      <c r="O314" s="1"/>
    </row>
    <row r="315" spans="1:15" ht="12.75" customHeight="1">
      <c r="A315" s="33">
        <v>305</v>
      </c>
      <c r="B315" s="531" t="s">
        <v>452</v>
      </c>
      <c r="C315" s="503">
        <v>273.10000000000002</v>
      </c>
      <c r="D315" s="504">
        <v>273.11666666666673</v>
      </c>
      <c r="E315" s="504">
        <v>269.93333333333345</v>
      </c>
      <c r="F315" s="504">
        <v>266.76666666666671</v>
      </c>
      <c r="G315" s="504">
        <v>263.58333333333343</v>
      </c>
      <c r="H315" s="504">
        <v>276.28333333333347</v>
      </c>
      <c r="I315" s="504">
        <v>279.46666666666675</v>
      </c>
      <c r="J315" s="504">
        <v>282.6333333333335</v>
      </c>
      <c r="K315" s="503">
        <v>276.3</v>
      </c>
      <c r="L315" s="503">
        <v>269.95</v>
      </c>
      <c r="M315" s="503">
        <v>7.0082700000000004</v>
      </c>
      <c r="N315" s="1"/>
      <c r="O315" s="1"/>
    </row>
    <row r="316" spans="1:15" ht="12.75" customHeight="1">
      <c r="A316" s="33">
        <v>306</v>
      </c>
      <c r="B316" s="531" t="s">
        <v>155</v>
      </c>
      <c r="C316" s="503">
        <v>891.65</v>
      </c>
      <c r="D316" s="504">
        <v>894.0333333333333</v>
      </c>
      <c r="E316" s="504">
        <v>885.26666666666665</v>
      </c>
      <c r="F316" s="504">
        <v>878.88333333333333</v>
      </c>
      <c r="G316" s="504">
        <v>870.11666666666667</v>
      </c>
      <c r="H316" s="504">
        <v>900.41666666666663</v>
      </c>
      <c r="I316" s="504">
        <v>909.18333333333328</v>
      </c>
      <c r="J316" s="504">
        <v>915.56666666666661</v>
      </c>
      <c r="K316" s="503">
        <v>902.8</v>
      </c>
      <c r="L316" s="503">
        <v>887.65</v>
      </c>
      <c r="M316" s="503">
        <v>4.9535099999999996</v>
      </c>
      <c r="N316" s="1"/>
      <c r="O316" s="1"/>
    </row>
    <row r="317" spans="1:15" ht="12.75" customHeight="1">
      <c r="A317" s="33">
        <v>307</v>
      </c>
      <c r="B317" s="531" t="s">
        <v>457</v>
      </c>
      <c r="C317" s="503">
        <v>1602.4</v>
      </c>
      <c r="D317" s="504">
        <v>1612.1499999999999</v>
      </c>
      <c r="E317" s="504">
        <v>1590.2499999999998</v>
      </c>
      <c r="F317" s="504">
        <v>1578.1</v>
      </c>
      <c r="G317" s="504">
        <v>1556.1999999999998</v>
      </c>
      <c r="H317" s="504">
        <v>1624.2999999999997</v>
      </c>
      <c r="I317" s="504">
        <v>1646.1999999999998</v>
      </c>
      <c r="J317" s="504">
        <v>1658.3499999999997</v>
      </c>
      <c r="K317" s="503">
        <v>1634.05</v>
      </c>
      <c r="L317" s="503">
        <v>1600</v>
      </c>
      <c r="M317" s="503">
        <v>2.1187399999999998</v>
      </c>
      <c r="N317" s="1"/>
      <c r="O317" s="1"/>
    </row>
    <row r="318" spans="1:15" ht="12.75" customHeight="1">
      <c r="A318" s="33">
        <v>308</v>
      </c>
      <c r="B318" s="531" t="s">
        <v>156</v>
      </c>
      <c r="C318" s="503">
        <v>3474.7</v>
      </c>
      <c r="D318" s="504">
        <v>3460.5833333333335</v>
      </c>
      <c r="E318" s="504">
        <v>3422.7666666666669</v>
      </c>
      <c r="F318" s="504">
        <v>3370.8333333333335</v>
      </c>
      <c r="G318" s="504">
        <v>3333.0166666666669</v>
      </c>
      <c r="H318" s="504">
        <v>3512.5166666666669</v>
      </c>
      <c r="I318" s="504">
        <v>3550.3333333333335</v>
      </c>
      <c r="J318" s="504">
        <v>3602.2666666666669</v>
      </c>
      <c r="K318" s="503">
        <v>3498.4</v>
      </c>
      <c r="L318" s="503">
        <v>3408.65</v>
      </c>
      <c r="M318" s="503">
        <v>2.9023099999999999</v>
      </c>
      <c r="N318" s="1"/>
      <c r="O318" s="1"/>
    </row>
    <row r="319" spans="1:15" ht="12.75" customHeight="1">
      <c r="A319" s="33">
        <v>309</v>
      </c>
      <c r="B319" s="531" t="s">
        <v>157</v>
      </c>
      <c r="C319" s="503">
        <v>960.9</v>
      </c>
      <c r="D319" s="504">
        <v>969.06666666666661</v>
      </c>
      <c r="E319" s="504">
        <v>949.83333333333326</v>
      </c>
      <c r="F319" s="504">
        <v>938.76666666666665</v>
      </c>
      <c r="G319" s="504">
        <v>919.5333333333333</v>
      </c>
      <c r="H319" s="504">
        <v>980.13333333333321</v>
      </c>
      <c r="I319" s="504">
        <v>999.36666666666656</v>
      </c>
      <c r="J319" s="504">
        <v>1010.4333333333332</v>
      </c>
      <c r="K319" s="503">
        <v>988.3</v>
      </c>
      <c r="L319" s="503">
        <v>958</v>
      </c>
      <c r="M319" s="503">
        <v>4.2669300000000003</v>
      </c>
      <c r="N319" s="1"/>
      <c r="O319" s="1"/>
    </row>
    <row r="320" spans="1:15" ht="12.75" customHeight="1">
      <c r="A320" s="33">
        <v>310</v>
      </c>
      <c r="B320" s="531" t="s">
        <v>158</v>
      </c>
      <c r="C320" s="503">
        <v>857.35</v>
      </c>
      <c r="D320" s="504">
        <v>858.26666666666677</v>
      </c>
      <c r="E320" s="504">
        <v>851.73333333333358</v>
      </c>
      <c r="F320" s="504">
        <v>846.11666666666679</v>
      </c>
      <c r="G320" s="504">
        <v>839.5833333333336</v>
      </c>
      <c r="H320" s="504">
        <v>863.88333333333355</v>
      </c>
      <c r="I320" s="504">
        <v>870.41666666666663</v>
      </c>
      <c r="J320" s="504">
        <v>876.03333333333353</v>
      </c>
      <c r="K320" s="503">
        <v>864.8</v>
      </c>
      <c r="L320" s="503">
        <v>852.65</v>
      </c>
      <c r="M320" s="503">
        <v>3.4377300000000002</v>
      </c>
      <c r="N320" s="1"/>
      <c r="O320" s="1"/>
    </row>
    <row r="321" spans="1:15" ht="12.75" customHeight="1">
      <c r="A321" s="33">
        <v>311</v>
      </c>
      <c r="B321" s="531" t="s">
        <v>448</v>
      </c>
      <c r="C321" s="503">
        <v>189.9</v>
      </c>
      <c r="D321" s="504">
        <v>190.11666666666667</v>
      </c>
      <c r="E321" s="504">
        <v>188.93333333333334</v>
      </c>
      <c r="F321" s="504">
        <v>187.96666666666667</v>
      </c>
      <c r="G321" s="504">
        <v>186.78333333333333</v>
      </c>
      <c r="H321" s="504">
        <v>191.08333333333334</v>
      </c>
      <c r="I321" s="504">
        <v>192.26666666666668</v>
      </c>
      <c r="J321" s="504">
        <v>193.23333333333335</v>
      </c>
      <c r="K321" s="503">
        <v>191.3</v>
      </c>
      <c r="L321" s="503">
        <v>189.15</v>
      </c>
      <c r="M321" s="503">
        <v>1.3388</v>
      </c>
      <c r="N321" s="1"/>
      <c r="O321" s="1"/>
    </row>
    <row r="322" spans="1:15" ht="12.75" customHeight="1">
      <c r="A322" s="33">
        <v>312</v>
      </c>
      <c r="B322" s="531" t="s">
        <v>455</v>
      </c>
      <c r="C322" s="503">
        <v>179.3</v>
      </c>
      <c r="D322" s="504">
        <v>179.53333333333333</v>
      </c>
      <c r="E322" s="504">
        <v>177.76666666666665</v>
      </c>
      <c r="F322" s="504">
        <v>176.23333333333332</v>
      </c>
      <c r="G322" s="504">
        <v>174.46666666666664</v>
      </c>
      <c r="H322" s="504">
        <v>181.06666666666666</v>
      </c>
      <c r="I322" s="504">
        <v>182.83333333333337</v>
      </c>
      <c r="J322" s="504">
        <v>184.36666666666667</v>
      </c>
      <c r="K322" s="503">
        <v>181.3</v>
      </c>
      <c r="L322" s="503">
        <v>178</v>
      </c>
      <c r="M322" s="503">
        <v>1.00647</v>
      </c>
      <c r="N322" s="1"/>
      <c r="O322" s="1"/>
    </row>
    <row r="323" spans="1:15" ht="12.75" customHeight="1">
      <c r="A323" s="33">
        <v>313</v>
      </c>
      <c r="B323" s="531" t="s">
        <v>453</v>
      </c>
      <c r="C323" s="503">
        <v>168.8</v>
      </c>
      <c r="D323" s="504">
        <v>171.25</v>
      </c>
      <c r="E323" s="504">
        <v>164.15</v>
      </c>
      <c r="F323" s="504">
        <v>159.5</v>
      </c>
      <c r="G323" s="504">
        <v>152.4</v>
      </c>
      <c r="H323" s="504">
        <v>175.9</v>
      </c>
      <c r="I323" s="504">
        <v>183.00000000000003</v>
      </c>
      <c r="J323" s="504">
        <v>187.65</v>
      </c>
      <c r="K323" s="503">
        <v>178.35</v>
      </c>
      <c r="L323" s="503">
        <v>166.6</v>
      </c>
      <c r="M323" s="503">
        <v>28.065660000000001</v>
      </c>
      <c r="N323" s="1"/>
      <c r="O323" s="1"/>
    </row>
    <row r="324" spans="1:15" ht="12.75" customHeight="1">
      <c r="A324" s="33">
        <v>314</v>
      </c>
      <c r="B324" s="531" t="s">
        <v>454</v>
      </c>
      <c r="C324" s="503">
        <v>1195.05</v>
      </c>
      <c r="D324" s="504">
        <v>1207.6833333333334</v>
      </c>
      <c r="E324" s="504">
        <v>1168.3666666666668</v>
      </c>
      <c r="F324" s="504">
        <v>1141.6833333333334</v>
      </c>
      <c r="G324" s="504">
        <v>1102.3666666666668</v>
      </c>
      <c r="H324" s="504">
        <v>1234.3666666666668</v>
      </c>
      <c r="I324" s="504">
        <v>1273.6833333333334</v>
      </c>
      <c r="J324" s="504">
        <v>1300.3666666666668</v>
      </c>
      <c r="K324" s="503">
        <v>1247</v>
      </c>
      <c r="L324" s="503">
        <v>1181</v>
      </c>
      <c r="M324" s="503">
        <v>3.3291900000000001</v>
      </c>
      <c r="N324" s="1"/>
      <c r="O324" s="1"/>
    </row>
    <row r="325" spans="1:15" ht="12.75" customHeight="1">
      <c r="A325" s="33">
        <v>315</v>
      </c>
      <c r="B325" s="531" t="s">
        <v>159</v>
      </c>
      <c r="C325" s="503">
        <v>4649.8500000000004</v>
      </c>
      <c r="D325" s="504">
        <v>4652.7166666666662</v>
      </c>
      <c r="E325" s="504">
        <v>4617.2333333333327</v>
      </c>
      <c r="F325" s="504">
        <v>4584.6166666666668</v>
      </c>
      <c r="G325" s="504">
        <v>4549.1333333333332</v>
      </c>
      <c r="H325" s="504">
        <v>4685.3333333333321</v>
      </c>
      <c r="I325" s="504">
        <v>4720.8166666666657</v>
      </c>
      <c r="J325" s="504">
        <v>4753.4333333333316</v>
      </c>
      <c r="K325" s="503">
        <v>4688.2</v>
      </c>
      <c r="L325" s="503">
        <v>4620.1000000000004</v>
      </c>
      <c r="M325" s="503">
        <v>3.1225399999999999</v>
      </c>
      <c r="N325" s="1"/>
      <c r="O325" s="1"/>
    </row>
    <row r="326" spans="1:15" ht="12.75" customHeight="1">
      <c r="A326" s="33">
        <v>316</v>
      </c>
      <c r="B326" s="531" t="s">
        <v>445</v>
      </c>
      <c r="C326" s="503">
        <v>44.8</v>
      </c>
      <c r="D326" s="504">
        <v>45.083333333333336</v>
      </c>
      <c r="E326" s="504">
        <v>44.266666666666673</v>
      </c>
      <c r="F326" s="504">
        <v>43.733333333333334</v>
      </c>
      <c r="G326" s="504">
        <v>42.916666666666671</v>
      </c>
      <c r="H326" s="504">
        <v>45.616666666666674</v>
      </c>
      <c r="I326" s="504">
        <v>46.433333333333337</v>
      </c>
      <c r="J326" s="504">
        <v>46.966666666666676</v>
      </c>
      <c r="K326" s="503">
        <v>45.9</v>
      </c>
      <c r="L326" s="503">
        <v>44.55</v>
      </c>
      <c r="M326" s="503">
        <v>20.709890000000001</v>
      </c>
      <c r="N326" s="1"/>
      <c r="O326" s="1"/>
    </row>
    <row r="327" spans="1:15" ht="12.75" customHeight="1">
      <c r="A327" s="33">
        <v>317</v>
      </c>
      <c r="B327" s="531" t="s">
        <v>446</v>
      </c>
      <c r="C327" s="503">
        <v>181.75</v>
      </c>
      <c r="D327" s="504">
        <v>181.95000000000002</v>
      </c>
      <c r="E327" s="504">
        <v>180.55000000000004</v>
      </c>
      <c r="F327" s="504">
        <v>179.35000000000002</v>
      </c>
      <c r="G327" s="504">
        <v>177.95000000000005</v>
      </c>
      <c r="H327" s="504">
        <v>183.15000000000003</v>
      </c>
      <c r="I327" s="504">
        <v>184.55</v>
      </c>
      <c r="J327" s="504">
        <v>185.75000000000003</v>
      </c>
      <c r="K327" s="503">
        <v>183.35</v>
      </c>
      <c r="L327" s="503">
        <v>180.75</v>
      </c>
      <c r="M327" s="503">
        <v>8.2727799999999991</v>
      </c>
      <c r="N327" s="1"/>
      <c r="O327" s="1"/>
    </row>
    <row r="328" spans="1:15" ht="12.75" customHeight="1">
      <c r="A328" s="33">
        <v>318</v>
      </c>
      <c r="B328" s="531" t="s">
        <v>456</v>
      </c>
      <c r="C328" s="503">
        <v>929.5</v>
      </c>
      <c r="D328" s="504">
        <v>933.13333333333333</v>
      </c>
      <c r="E328" s="504">
        <v>921.36666666666667</v>
      </c>
      <c r="F328" s="504">
        <v>913.23333333333335</v>
      </c>
      <c r="G328" s="504">
        <v>901.4666666666667</v>
      </c>
      <c r="H328" s="504">
        <v>941.26666666666665</v>
      </c>
      <c r="I328" s="504">
        <v>953.0333333333333</v>
      </c>
      <c r="J328" s="504">
        <v>961.16666666666663</v>
      </c>
      <c r="K328" s="503">
        <v>944.9</v>
      </c>
      <c r="L328" s="503">
        <v>925</v>
      </c>
      <c r="M328" s="503">
        <v>0.68074000000000001</v>
      </c>
      <c r="N328" s="1"/>
      <c r="O328" s="1"/>
    </row>
    <row r="329" spans="1:15" ht="12.75" customHeight="1">
      <c r="A329" s="33">
        <v>319</v>
      </c>
      <c r="B329" s="531" t="s">
        <v>161</v>
      </c>
      <c r="C329" s="503">
        <v>3310.05</v>
      </c>
      <c r="D329" s="504">
        <v>3316.1833333333329</v>
      </c>
      <c r="E329" s="504">
        <v>3287.4166666666661</v>
      </c>
      <c r="F329" s="504">
        <v>3264.7833333333333</v>
      </c>
      <c r="G329" s="504">
        <v>3236.0166666666664</v>
      </c>
      <c r="H329" s="504">
        <v>3338.8166666666657</v>
      </c>
      <c r="I329" s="504">
        <v>3367.583333333333</v>
      </c>
      <c r="J329" s="504">
        <v>3390.2166666666653</v>
      </c>
      <c r="K329" s="503">
        <v>3344.95</v>
      </c>
      <c r="L329" s="503">
        <v>3293.55</v>
      </c>
      <c r="M329" s="503">
        <v>5.3462399999999999</v>
      </c>
      <c r="N329" s="1"/>
      <c r="O329" s="1"/>
    </row>
    <row r="330" spans="1:15" ht="12.75" customHeight="1">
      <c r="A330" s="33">
        <v>320</v>
      </c>
      <c r="B330" s="531" t="s">
        <v>162</v>
      </c>
      <c r="C330" s="503">
        <v>72559.05</v>
      </c>
      <c r="D330" s="504">
        <v>72218.966666666674</v>
      </c>
      <c r="E330" s="504">
        <v>71740.083333333343</v>
      </c>
      <c r="F330" s="504">
        <v>70921.116666666669</v>
      </c>
      <c r="G330" s="504">
        <v>70442.233333333337</v>
      </c>
      <c r="H330" s="504">
        <v>73037.933333333349</v>
      </c>
      <c r="I330" s="504">
        <v>73516.81666666668</v>
      </c>
      <c r="J330" s="504">
        <v>74335.783333333355</v>
      </c>
      <c r="K330" s="503">
        <v>72697.850000000006</v>
      </c>
      <c r="L330" s="503">
        <v>71400</v>
      </c>
      <c r="M330" s="503">
        <v>9.4490000000000005E-2</v>
      </c>
      <c r="N330" s="1"/>
      <c r="O330" s="1"/>
    </row>
    <row r="331" spans="1:15" ht="12.75" customHeight="1">
      <c r="A331" s="33">
        <v>321</v>
      </c>
      <c r="B331" s="531" t="s">
        <v>450</v>
      </c>
      <c r="C331" s="503">
        <v>43.55</v>
      </c>
      <c r="D331" s="504">
        <v>43.716666666666669</v>
      </c>
      <c r="E331" s="504">
        <v>43.183333333333337</v>
      </c>
      <c r="F331" s="504">
        <v>42.81666666666667</v>
      </c>
      <c r="G331" s="504">
        <v>42.283333333333339</v>
      </c>
      <c r="H331" s="504">
        <v>44.083333333333336</v>
      </c>
      <c r="I331" s="504">
        <v>44.616666666666667</v>
      </c>
      <c r="J331" s="504">
        <v>44.983333333333334</v>
      </c>
      <c r="K331" s="503">
        <v>44.25</v>
      </c>
      <c r="L331" s="503">
        <v>43.35</v>
      </c>
      <c r="M331" s="503">
        <v>5.8077899999999998</v>
      </c>
      <c r="N331" s="1"/>
      <c r="O331" s="1"/>
    </row>
    <row r="332" spans="1:15" ht="12.75" customHeight="1">
      <c r="A332" s="33">
        <v>322</v>
      </c>
      <c r="B332" s="531" t="s">
        <v>163</v>
      </c>
      <c r="C332" s="503">
        <v>1493.3</v>
      </c>
      <c r="D332" s="504">
        <v>1497.7833333333335</v>
      </c>
      <c r="E332" s="504">
        <v>1483.616666666667</v>
      </c>
      <c r="F332" s="504">
        <v>1473.9333333333334</v>
      </c>
      <c r="G332" s="504">
        <v>1459.7666666666669</v>
      </c>
      <c r="H332" s="504">
        <v>1507.4666666666672</v>
      </c>
      <c r="I332" s="504">
        <v>1521.6333333333337</v>
      </c>
      <c r="J332" s="504">
        <v>1531.3166666666673</v>
      </c>
      <c r="K332" s="503">
        <v>1511.95</v>
      </c>
      <c r="L332" s="503">
        <v>1488.1</v>
      </c>
      <c r="M332" s="503">
        <v>3.1429299999999998</v>
      </c>
      <c r="N332" s="1"/>
      <c r="O332" s="1"/>
    </row>
    <row r="333" spans="1:15" ht="12.75" customHeight="1">
      <c r="A333" s="33">
        <v>323</v>
      </c>
      <c r="B333" s="531" t="s">
        <v>164</v>
      </c>
      <c r="C333" s="503">
        <v>345.05</v>
      </c>
      <c r="D333" s="504">
        <v>344.16666666666669</v>
      </c>
      <c r="E333" s="504">
        <v>340.98333333333335</v>
      </c>
      <c r="F333" s="504">
        <v>336.91666666666669</v>
      </c>
      <c r="G333" s="504">
        <v>333.73333333333335</v>
      </c>
      <c r="H333" s="504">
        <v>348.23333333333335</v>
      </c>
      <c r="I333" s="504">
        <v>351.41666666666663</v>
      </c>
      <c r="J333" s="504">
        <v>355.48333333333335</v>
      </c>
      <c r="K333" s="503">
        <v>347.35</v>
      </c>
      <c r="L333" s="503">
        <v>340.1</v>
      </c>
      <c r="M333" s="503">
        <v>5.1111899999999997</v>
      </c>
      <c r="N333" s="1"/>
      <c r="O333" s="1"/>
    </row>
    <row r="334" spans="1:15" ht="12.75" customHeight="1">
      <c r="A334" s="33">
        <v>324</v>
      </c>
      <c r="B334" s="531" t="s">
        <v>269</v>
      </c>
      <c r="C334" s="503">
        <v>900.15</v>
      </c>
      <c r="D334" s="504">
        <v>903.04999999999984</v>
      </c>
      <c r="E334" s="504">
        <v>892.29999999999973</v>
      </c>
      <c r="F334" s="504">
        <v>884.44999999999993</v>
      </c>
      <c r="G334" s="504">
        <v>873.69999999999982</v>
      </c>
      <c r="H334" s="504">
        <v>910.89999999999964</v>
      </c>
      <c r="I334" s="504">
        <v>921.64999999999986</v>
      </c>
      <c r="J334" s="504">
        <v>929.49999999999955</v>
      </c>
      <c r="K334" s="503">
        <v>913.8</v>
      </c>
      <c r="L334" s="503">
        <v>895.2</v>
      </c>
      <c r="M334" s="503">
        <v>5.3064999999999998</v>
      </c>
      <c r="N334" s="1"/>
      <c r="O334" s="1"/>
    </row>
    <row r="335" spans="1:15" ht="12.75" customHeight="1">
      <c r="A335" s="33">
        <v>325</v>
      </c>
      <c r="B335" s="531" t="s">
        <v>165</v>
      </c>
      <c r="C335" s="503">
        <v>98.65</v>
      </c>
      <c r="D335" s="504">
        <v>98.95</v>
      </c>
      <c r="E335" s="504">
        <v>97.5</v>
      </c>
      <c r="F335" s="504">
        <v>96.35</v>
      </c>
      <c r="G335" s="504">
        <v>94.899999999999991</v>
      </c>
      <c r="H335" s="504">
        <v>100.10000000000001</v>
      </c>
      <c r="I335" s="504">
        <v>101.55000000000003</v>
      </c>
      <c r="J335" s="504">
        <v>102.70000000000002</v>
      </c>
      <c r="K335" s="503">
        <v>100.4</v>
      </c>
      <c r="L335" s="503">
        <v>97.8</v>
      </c>
      <c r="M335" s="503">
        <v>142.0771</v>
      </c>
      <c r="N335" s="1"/>
      <c r="O335" s="1"/>
    </row>
    <row r="336" spans="1:15" ht="12.75" customHeight="1">
      <c r="A336" s="33">
        <v>326</v>
      </c>
      <c r="B336" s="531" t="s">
        <v>166</v>
      </c>
      <c r="C336" s="503">
        <v>5463.3</v>
      </c>
      <c r="D336" s="504">
        <v>5459.55</v>
      </c>
      <c r="E336" s="504">
        <v>5426.3</v>
      </c>
      <c r="F336" s="504">
        <v>5389.3</v>
      </c>
      <c r="G336" s="504">
        <v>5356.05</v>
      </c>
      <c r="H336" s="504">
        <v>5496.55</v>
      </c>
      <c r="I336" s="504">
        <v>5529.8</v>
      </c>
      <c r="J336" s="504">
        <v>5566.8</v>
      </c>
      <c r="K336" s="503">
        <v>5492.8</v>
      </c>
      <c r="L336" s="503">
        <v>5422.55</v>
      </c>
      <c r="M336" s="503">
        <v>1.2602800000000001</v>
      </c>
      <c r="N336" s="1"/>
      <c r="O336" s="1"/>
    </row>
    <row r="337" spans="1:15" ht="12.75" customHeight="1">
      <c r="A337" s="33">
        <v>327</v>
      </c>
      <c r="B337" s="531" t="s">
        <v>167</v>
      </c>
      <c r="C337" s="503">
        <v>4209.8500000000004</v>
      </c>
      <c r="D337" s="504">
        <v>4235.9333333333334</v>
      </c>
      <c r="E337" s="504">
        <v>4171.916666666667</v>
      </c>
      <c r="F337" s="504">
        <v>4133.9833333333336</v>
      </c>
      <c r="G337" s="504">
        <v>4069.9666666666672</v>
      </c>
      <c r="H337" s="504">
        <v>4273.8666666666668</v>
      </c>
      <c r="I337" s="504">
        <v>4337.8833333333332</v>
      </c>
      <c r="J337" s="504">
        <v>4375.8166666666666</v>
      </c>
      <c r="K337" s="503">
        <v>4299.95</v>
      </c>
      <c r="L337" s="503">
        <v>4198</v>
      </c>
      <c r="M337" s="503">
        <v>1.73749</v>
      </c>
      <c r="N337" s="1"/>
      <c r="O337" s="1"/>
    </row>
    <row r="338" spans="1:15" ht="12.75" customHeight="1">
      <c r="A338" s="33">
        <v>328</v>
      </c>
      <c r="B338" s="531" t="s">
        <v>856</v>
      </c>
      <c r="C338" s="503">
        <v>2332.5</v>
      </c>
      <c r="D338" s="504">
        <v>2347.5</v>
      </c>
      <c r="E338" s="504">
        <v>2305</v>
      </c>
      <c r="F338" s="504">
        <v>2277.5</v>
      </c>
      <c r="G338" s="504">
        <v>2235</v>
      </c>
      <c r="H338" s="504">
        <v>2375</v>
      </c>
      <c r="I338" s="504">
        <v>2417.5</v>
      </c>
      <c r="J338" s="504">
        <v>2445</v>
      </c>
      <c r="K338" s="503">
        <v>2390</v>
      </c>
      <c r="L338" s="503">
        <v>2320</v>
      </c>
      <c r="M338" s="503">
        <v>0.17208999999999999</v>
      </c>
      <c r="N338" s="1"/>
      <c r="O338" s="1"/>
    </row>
    <row r="339" spans="1:15" ht="12.75" customHeight="1">
      <c r="A339" s="33">
        <v>329</v>
      </c>
      <c r="B339" s="531" t="s">
        <v>458</v>
      </c>
      <c r="C339" s="503">
        <v>44.75</v>
      </c>
      <c r="D339" s="504">
        <v>44.5</v>
      </c>
      <c r="E339" s="504">
        <v>43.8</v>
      </c>
      <c r="F339" s="504">
        <v>42.849999999999994</v>
      </c>
      <c r="G339" s="504">
        <v>42.149999999999991</v>
      </c>
      <c r="H339" s="504">
        <v>45.45</v>
      </c>
      <c r="I339" s="504">
        <v>46.150000000000006</v>
      </c>
      <c r="J339" s="504">
        <v>47.100000000000009</v>
      </c>
      <c r="K339" s="503">
        <v>45.2</v>
      </c>
      <c r="L339" s="503">
        <v>43.55</v>
      </c>
      <c r="M339" s="503">
        <v>86.218010000000007</v>
      </c>
      <c r="N339" s="1"/>
      <c r="O339" s="1"/>
    </row>
    <row r="340" spans="1:15" ht="12.75" customHeight="1">
      <c r="A340" s="33">
        <v>330</v>
      </c>
      <c r="B340" s="531" t="s">
        <v>459</v>
      </c>
      <c r="C340" s="503">
        <v>70.400000000000006</v>
      </c>
      <c r="D340" s="504">
        <v>70.399999999999991</v>
      </c>
      <c r="E340" s="504">
        <v>69.199999999999989</v>
      </c>
      <c r="F340" s="504">
        <v>68</v>
      </c>
      <c r="G340" s="504">
        <v>66.8</v>
      </c>
      <c r="H340" s="504">
        <v>71.59999999999998</v>
      </c>
      <c r="I340" s="504">
        <v>72.8</v>
      </c>
      <c r="J340" s="504">
        <v>73.999999999999972</v>
      </c>
      <c r="K340" s="503">
        <v>71.599999999999994</v>
      </c>
      <c r="L340" s="503">
        <v>69.2</v>
      </c>
      <c r="M340" s="503">
        <v>26.867989999999999</v>
      </c>
      <c r="N340" s="1"/>
      <c r="O340" s="1"/>
    </row>
    <row r="341" spans="1:15" ht="12.75" customHeight="1">
      <c r="A341" s="33">
        <v>331</v>
      </c>
      <c r="B341" s="531" t="s">
        <v>460</v>
      </c>
      <c r="C341" s="503">
        <v>581.70000000000005</v>
      </c>
      <c r="D341" s="504">
        <v>584.26666666666677</v>
      </c>
      <c r="E341" s="504">
        <v>573.53333333333353</v>
      </c>
      <c r="F341" s="504">
        <v>565.36666666666679</v>
      </c>
      <c r="G341" s="504">
        <v>554.63333333333355</v>
      </c>
      <c r="H341" s="504">
        <v>592.43333333333351</v>
      </c>
      <c r="I341" s="504">
        <v>603.16666666666686</v>
      </c>
      <c r="J341" s="504">
        <v>611.33333333333348</v>
      </c>
      <c r="K341" s="503">
        <v>595</v>
      </c>
      <c r="L341" s="503">
        <v>576.1</v>
      </c>
      <c r="M341" s="503">
        <v>0.23638999999999999</v>
      </c>
      <c r="N341" s="1"/>
      <c r="O341" s="1"/>
    </row>
    <row r="342" spans="1:15" ht="12.75" customHeight="1">
      <c r="A342" s="33">
        <v>332</v>
      </c>
      <c r="B342" s="531" t="s">
        <v>168</v>
      </c>
      <c r="C342" s="503">
        <v>19399.650000000001</v>
      </c>
      <c r="D342" s="504">
        <v>19367.399999999998</v>
      </c>
      <c r="E342" s="504">
        <v>19283.799999999996</v>
      </c>
      <c r="F342" s="504">
        <v>19167.949999999997</v>
      </c>
      <c r="G342" s="504">
        <v>19084.349999999995</v>
      </c>
      <c r="H342" s="504">
        <v>19483.249999999996</v>
      </c>
      <c r="I342" s="504">
        <v>19566.849999999995</v>
      </c>
      <c r="J342" s="504">
        <v>19682.699999999997</v>
      </c>
      <c r="K342" s="503">
        <v>19451</v>
      </c>
      <c r="L342" s="503">
        <v>19251.55</v>
      </c>
      <c r="M342" s="503">
        <v>0.29269000000000001</v>
      </c>
      <c r="N342" s="1"/>
      <c r="O342" s="1"/>
    </row>
    <row r="343" spans="1:15" ht="12.75" customHeight="1">
      <c r="A343" s="33">
        <v>333</v>
      </c>
      <c r="B343" s="531" t="s">
        <v>466</v>
      </c>
      <c r="C343" s="503">
        <v>88.75</v>
      </c>
      <c r="D343" s="504">
        <v>89.2</v>
      </c>
      <c r="E343" s="504">
        <v>87.550000000000011</v>
      </c>
      <c r="F343" s="504">
        <v>86.350000000000009</v>
      </c>
      <c r="G343" s="504">
        <v>84.700000000000017</v>
      </c>
      <c r="H343" s="504">
        <v>90.4</v>
      </c>
      <c r="I343" s="504">
        <v>92.050000000000011</v>
      </c>
      <c r="J343" s="504">
        <v>93.25</v>
      </c>
      <c r="K343" s="503">
        <v>90.85</v>
      </c>
      <c r="L343" s="503">
        <v>88</v>
      </c>
      <c r="M343" s="503">
        <v>10.386419999999999</v>
      </c>
      <c r="N343" s="1"/>
      <c r="O343" s="1"/>
    </row>
    <row r="344" spans="1:15" ht="12.75" customHeight="1">
      <c r="A344" s="33">
        <v>334</v>
      </c>
      <c r="B344" s="531" t="s">
        <v>465</v>
      </c>
      <c r="C344" s="503">
        <v>51.05</v>
      </c>
      <c r="D344" s="504">
        <v>51.116666666666674</v>
      </c>
      <c r="E344" s="504">
        <v>50.633333333333347</v>
      </c>
      <c r="F344" s="504">
        <v>50.216666666666676</v>
      </c>
      <c r="G344" s="504">
        <v>49.733333333333348</v>
      </c>
      <c r="H344" s="504">
        <v>51.533333333333346</v>
      </c>
      <c r="I344" s="504">
        <v>52.016666666666666</v>
      </c>
      <c r="J344" s="504">
        <v>52.433333333333344</v>
      </c>
      <c r="K344" s="503">
        <v>51.6</v>
      </c>
      <c r="L344" s="503">
        <v>50.7</v>
      </c>
      <c r="M344" s="503">
        <v>2.9216799999999998</v>
      </c>
      <c r="N344" s="1"/>
      <c r="O344" s="1"/>
    </row>
    <row r="345" spans="1:15" ht="12.75" customHeight="1">
      <c r="A345" s="33">
        <v>335</v>
      </c>
      <c r="B345" s="531" t="s">
        <v>464</v>
      </c>
      <c r="C345" s="503">
        <v>589.35</v>
      </c>
      <c r="D345" s="504">
        <v>596.19999999999993</v>
      </c>
      <c r="E345" s="504">
        <v>578.39999999999986</v>
      </c>
      <c r="F345" s="504">
        <v>567.44999999999993</v>
      </c>
      <c r="G345" s="504">
        <v>549.64999999999986</v>
      </c>
      <c r="H345" s="504">
        <v>607.14999999999986</v>
      </c>
      <c r="I345" s="504">
        <v>624.94999999999982</v>
      </c>
      <c r="J345" s="504">
        <v>635.89999999999986</v>
      </c>
      <c r="K345" s="503">
        <v>614</v>
      </c>
      <c r="L345" s="503">
        <v>585.25</v>
      </c>
      <c r="M345" s="503">
        <v>2.3439700000000001</v>
      </c>
      <c r="N345" s="1"/>
      <c r="O345" s="1"/>
    </row>
    <row r="346" spans="1:15" ht="12.75" customHeight="1">
      <c r="A346" s="33">
        <v>336</v>
      </c>
      <c r="B346" s="531" t="s">
        <v>461</v>
      </c>
      <c r="C346" s="503">
        <v>30.65</v>
      </c>
      <c r="D346" s="504">
        <v>30.933333333333334</v>
      </c>
      <c r="E346" s="504">
        <v>30.216666666666669</v>
      </c>
      <c r="F346" s="504">
        <v>29.783333333333335</v>
      </c>
      <c r="G346" s="504">
        <v>29.06666666666667</v>
      </c>
      <c r="H346" s="504">
        <v>31.366666666666667</v>
      </c>
      <c r="I346" s="504">
        <v>32.083333333333329</v>
      </c>
      <c r="J346" s="504">
        <v>32.516666666666666</v>
      </c>
      <c r="K346" s="503">
        <v>31.65</v>
      </c>
      <c r="L346" s="503">
        <v>30.5</v>
      </c>
      <c r="M346" s="503">
        <v>47.063679999999998</v>
      </c>
      <c r="N346" s="1"/>
      <c r="O346" s="1"/>
    </row>
    <row r="347" spans="1:15" ht="12.75" customHeight="1">
      <c r="A347" s="33">
        <v>337</v>
      </c>
      <c r="B347" s="531" t="s">
        <v>537</v>
      </c>
      <c r="C347" s="503">
        <v>135.9</v>
      </c>
      <c r="D347" s="504">
        <v>136.96666666666667</v>
      </c>
      <c r="E347" s="504">
        <v>133.93333333333334</v>
      </c>
      <c r="F347" s="504">
        <v>131.96666666666667</v>
      </c>
      <c r="G347" s="504">
        <v>128.93333333333334</v>
      </c>
      <c r="H347" s="504">
        <v>138.93333333333334</v>
      </c>
      <c r="I347" s="504">
        <v>141.9666666666667</v>
      </c>
      <c r="J347" s="504">
        <v>143.93333333333334</v>
      </c>
      <c r="K347" s="503">
        <v>140</v>
      </c>
      <c r="L347" s="503">
        <v>135</v>
      </c>
      <c r="M347" s="503">
        <v>2.1752899999999999</v>
      </c>
      <c r="N347" s="1"/>
      <c r="O347" s="1"/>
    </row>
    <row r="348" spans="1:15" ht="12.75" customHeight="1">
      <c r="A348" s="33">
        <v>338</v>
      </c>
      <c r="B348" s="531" t="s">
        <v>467</v>
      </c>
      <c r="C348" s="503">
        <v>2430.5500000000002</v>
      </c>
      <c r="D348" s="504">
        <v>2425.1</v>
      </c>
      <c r="E348" s="504">
        <v>2410.35</v>
      </c>
      <c r="F348" s="504">
        <v>2390.15</v>
      </c>
      <c r="G348" s="504">
        <v>2375.4</v>
      </c>
      <c r="H348" s="504">
        <v>2445.2999999999997</v>
      </c>
      <c r="I348" s="504">
        <v>2460.0499999999997</v>
      </c>
      <c r="J348" s="504">
        <v>2480.2499999999995</v>
      </c>
      <c r="K348" s="503">
        <v>2439.85</v>
      </c>
      <c r="L348" s="503">
        <v>2404.9</v>
      </c>
      <c r="M348" s="503">
        <v>1.7729999999999999E-2</v>
      </c>
      <c r="N348" s="1"/>
      <c r="O348" s="1"/>
    </row>
    <row r="349" spans="1:15" ht="12.75" customHeight="1">
      <c r="A349" s="33">
        <v>339</v>
      </c>
      <c r="B349" s="531" t="s">
        <v>462</v>
      </c>
      <c r="C349" s="503">
        <v>59.85</v>
      </c>
      <c r="D349" s="504">
        <v>59.933333333333337</v>
      </c>
      <c r="E349" s="504">
        <v>59.166666666666671</v>
      </c>
      <c r="F349" s="504">
        <v>58.483333333333334</v>
      </c>
      <c r="G349" s="504">
        <v>57.716666666666669</v>
      </c>
      <c r="H349" s="504">
        <v>60.616666666666674</v>
      </c>
      <c r="I349" s="504">
        <v>61.38333333333334</v>
      </c>
      <c r="J349" s="504">
        <v>62.066666666666677</v>
      </c>
      <c r="K349" s="503">
        <v>60.7</v>
      </c>
      <c r="L349" s="503">
        <v>59.25</v>
      </c>
      <c r="M349" s="503">
        <v>12.574400000000001</v>
      </c>
      <c r="N349" s="1"/>
      <c r="O349" s="1"/>
    </row>
    <row r="350" spans="1:15" ht="12.75" customHeight="1">
      <c r="A350" s="33">
        <v>340</v>
      </c>
      <c r="B350" s="531" t="s">
        <v>169</v>
      </c>
      <c r="C350" s="503">
        <v>131.4</v>
      </c>
      <c r="D350" s="504">
        <v>131.85</v>
      </c>
      <c r="E350" s="504">
        <v>130.25</v>
      </c>
      <c r="F350" s="504">
        <v>129.1</v>
      </c>
      <c r="G350" s="504">
        <v>127.5</v>
      </c>
      <c r="H350" s="504">
        <v>133</v>
      </c>
      <c r="I350" s="504">
        <v>134.59999999999997</v>
      </c>
      <c r="J350" s="504">
        <v>135.75</v>
      </c>
      <c r="K350" s="503">
        <v>133.44999999999999</v>
      </c>
      <c r="L350" s="503">
        <v>130.69999999999999</v>
      </c>
      <c r="M350" s="503">
        <v>47.087949999999999</v>
      </c>
      <c r="N350" s="1"/>
      <c r="O350" s="1"/>
    </row>
    <row r="351" spans="1:15" ht="12.75" customHeight="1">
      <c r="A351" s="33">
        <v>341</v>
      </c>
      <c r="B351" s="531" t="s">
        <v>463</v>
      </c>
      <c r="C351" s="503">
        <v>232.2</v>
      </c>
      <c r="D351" s="504">
        <v>230.63333333333333</v>
      </c>
      <c r="E351" s="504">
        <v>227.16666666666666</v>
      </c>
      <c r="F351" s="504">
        <v>222.13333333333333</v>
      </c>
      <c r="G351" s="504">
        <v>218.66666666666666</v>
      </c>
      <c r="H351" s="504">
        <v>235.66666666666666</v>
      </c>
      <c r="I351" s="504">
        <v>239.13333333333335</v>
      </c>
      <c r="J351" s="504">
        <v>244.16666666666666</v>
      </c>
      <c r="K351" s="503">
        <v>234.1</v>
      </c>
      <c r="L351" s="503">
        <v>225.6</v>
      </c>
      <c r="M351" s="503">
        <v>7.5350999999999999</v>
      </c>
      <c r="N351" s="1"/>
      <c r="O351" s="1"/>
    </row>
    <row r="352" spans="1:15" ht="12.75" customHeight="1">
      <c r="A352" s="33">
        <v>342</v>
      </c>
      <c r="B352" s="531" t="s">
        <v>171</v>
      </c>
      <c r="C352" s="503">
        <v>123.15</v>
      </c>
      <c r="D352" s="504">
        <v>123.36666666666667</v>
      </c>
      <c r="E352" s="504">
        <v>121.98333333333335</v>
      </c>
      <c r="F352" s="504">
        <v>120.81666666666668</v>
      </c>
      <c r="G352" s="504">
        <v>119.43333333333335</v>
      </c>
      <c r="H352" s="504">
        <v>124.53333333333335</v>
      </c>
      <c r="I352" s="504">
        <v>125.91666666666667</v>
      </c>
      <c r="J352" s="504">
        <v>127.08333333333334</v>
      </c>
      <c r="K352" s="503">
        <v>124.75</v>
      </c>
      <c r="L352" s="503">
        <v>122.2</v>
      </c>
      <c r="M352" s="503">
        <v>89.607699999999994</v>
      </c>
      <c r="N352" s="1"/>
      <c r="O352" s="1"/>
    </row>
    <row r="353" spans="1:15" ht="12.75" customHeight="1">
      <c r="A353" s="33">
        <v>343</v>
      </c>
      <c r="B353" s="531" t="s">
        <v>270</v>
      </c>
      <c r="C353" s="503">
        <v>866.25</v>
      </c>
      <c r="D353" s="504">
        <v>866.83333333333337</v>
      </c>
      <c r="E353" s="504">
        <v>858.16666666666674</v>
      </c>
      <c r="F353" s="504">
        <v>850.08333333333337</v>
      </c>
      <c r="G353" s="504">
        <v>841.41666666666674</v>
      </c>
      <c r="H353" s="504">
        <v>874.91666666666674</v>
      </c>
      <c r="I353" s="504">
        <v>883.58333333333348</v>
      </c>
      <c r="J353" s="504">
        <v>891.66666666666674</v>
      </c>
      <c r="K353" s="503">
        <v>875.5</v>
      </c>
      <c r="L353" s="503">
        <v>858.75</v>
      </c>
      <c r="M353" s="503">
        <v>4.0220099999999999</v>
      </c>
      <c r="N353" s="1"/>
      <c r="O353" s="1"/>
    </row>
    <row r="354" spans="1:15" ht="12.75" customHeight="1">
      <c r="A354" s="33">
        <v>344</v>
      </c>
      <c r="B354" s="531" t="s">
        <v>468</v>
      </c>
      <c r="C354" s="503">
        <v>3936.8</v>
      </c>
      <c r="D354" s="504">
        <v>3950.2999999999997</v>
      </c>
      <c r="E354" s="504">
        <v>3907.7499999999995</v>
      </c>
      <c r="F354" s="504">
        <v>3878.7</v>
      </c>
      <c r="G354" s="504">
        <v>3836.1499999999996</v>
      </c>
      <c r="H354" s="504">
        <v>3979.3499999999995</v>
      </c>
      <c r="I354" s="504">
        <v>4021.8999999999996</v>
      </c>
      <c r="J354" s="504">
        <v>4050.9499999999994</v>
      </c>
      <c r="K354" s="503">
        <v>3992.85</v>
      </c>
      <c r="L354" s="503">
        <v>3921.25</v>
      </c>
      <c r="M354" s="503">
        <v>0.93844000000000005</v>
      </c>
      <c r="N354" s="1"/>
      <c r="O354" s="1"/>
    </row>
    <row r="355" spans="1:15" ht="12.75" customHeight="1">
      <c r="A355" s="33">
        <v>345</v>
      </c>
      <c r="B355" s="531" t="s">
        <v>271</v>
      </c>
      <c r="C355" s="503">
        <v>185</v>
      </c>
      <c r="D355" s="504">
        <v>186.5333333333333</v>
      </c>
      <c r="E355" s="504">
        <v>181.6666666666666</v>
      </c>
      <c r="F355" s="504">
        <v>178.33333333333329</v>
      </c>
      <c r="G355" s="504">
        <v>173.46666666666658</v>
      </c>
      <c r="H355" s="504">
        <v>189.86666666666662</v>
      </c>
      <c r="I355" s="504">
        <v>194.73333333333329</v>
      </c>
      <c r="J355" s="504">
        <v>198.06666666666663</v>
      </c>
      <c r="K355" s="503">
        <v>191.4</v>
      </c>
      <c r="L355" s="503">
        <v>183.2</v>
      </c>
      <c r="M355" s="503">
        <v>13.0047</v>
      </c>
      <c r="N355" s="1"/>
      <c r="O355" s="1"/>
    </row>
    <row r="356" spans="1:15" ht="12.75" customHeight="1">
      <c r="A356" s="33">
        <v>346</v>
      </c>
      <c r="B356" s="531" t="s">
        <v>172</v>
      </c>
      <c r="C356" s="503">
        <v>138.9</v>
      </c>
      <c r="D356" s="504">
        <v>139.06666666666666</v>
      </c>
      <c r="E356" s="504">
        <v>137.28333333333333</v>
      </c>
      <c r="F356" s="504">
        <v>135.66666666666666</v>
      </c>
      <c r="G356" s="504">
        <v>133.88333333333333</v>
      </c>
      <c r="H356" s="504">
        <v>140.68333333333334</v>
      </c>
      <c r="I356" s="504">
        <v>142.46666666666664</v>
      </c>
      <c r="J356" s="504">
        <v>144.08333333333334</v>
      </c>
      <c r="K356" s="503">
        <v>140.85</v>
      </c>
      <c r="L356" s="503">
        <v>137.44999999999999</v>
      </c>
      <c r="M356" s="503">
        <v>65.712860000000006</v>
      </c>
      <c r="N356" s="1"/>
      <c r="O356" s="1"/>
    </row>
    <row r="357" spans="1:15" ht="12.75" customHeight="1">
      <c r="A357" s="33">
        <v>347</v>
      </c>
      <c r="B357" s="531" t="s">
        <v>469</v>
      </c>
      <c r="C357" s="503">
        <v>378.8</v>
      </c>
      <c r="D357" s="504">
        <v>378.01666666666671</v>
      </c>
      <c r="E357" s="504">
        <v>373.93333333333339</v>
      </c>
      <c r="F357" s="504">
        <v>369.06666666666666</v>
      </c>
      <c r="G357" s="504">
        <v>364.98333333333335</v>
      </c>
      <c r="H357" s="504">
        <v>382.88333333333344</v>
      </c>
      <c r="I357" s="504">
        <v>386.96666666666681</v>
      </c>
      <c r="J357" s="504">
        <v>391.83333333333348</v>
      </c>
      <c r="K357" s="503">
        <v>382.1</v>
      </c>
      <c r="L357" s="503">
        <v>373.15</v>
      </c>
      <c r="M357" s="503">
        <v>0.73233999999999999</v>
      </c>
      <c r="N357" s="1"/>
      <c r="O357" s="1"/>
    </row>
    <row r="358" spans="1:15" ht="12.75" customHeight="1">
      <c r="A358" s="33">
        <v>348</v>
      </c>
      <c r="B358" s="531" t="s">
        <v>173</v>
      </c>
      <c r="C358" s="503">
        <v>39935.449999999997</v>
      </c>
      <c r="D358" s="504">
        <v>39905.15</v>
      </c>
      <c r="E358" s="504">
        <v>39760.300000000003</v>
      </c>
      <c r="F358" s="504">
        <v>39585.15</v>
      </c>
      <c r="G358" s="504">
        <v>39440.300000000003</v>
      </c>
      <c r="H358" s="504">
        <v>40080.300000000003</v>
      </c>
      <c r="I358" s="504">
        <v>40225.149999999994</v>
      </c>
      <c r="J358" s="504">
        <v>40400.300000000003</v>
      </c>
      <c r="K358" s="503">
        <v>40050</v>
      </c>
      <c r="L358" s="503">
        <v>39730</v>
      </c>
      <c r="M358" s="503">
        <v>0.14951</v>
      </c>
      <c r="N358" s="1"/>
      <c r="O358" s="1"/>
    </row>
    <row r="359" spans="1:15" ht="12.75" customHeight="1">
      <c r="A359" s="33">
        <v>349</v>
      </c>
      <c r="B359" s="531" t="s">
        <v>174</v>
      </c>
      <c r="C359" s="503">
        <v>2615.6999999999998</v>
      </c>
      <c r="D359" s="504">
        <v>2620.0666666666666</v>
      </c>
      <c r="E359" s="504">
        <v>2585.6333333333332</v>
      </c>
      <c r="F359" s="504">
        <v>2555.5666666666666</v>
      </c>
      <c r="G359" s="504">
        <v>2521.1333333333332</v>
      </c>
      <c r="H359" s="504">
        <v>2650.1333333333332</v>
      </c>
      <c r="I359" s="504">
        <v>2684.5666666666666</v>
      </c>
      <c r="J359" s="504">
        <v>2714.6333333333332</v>
      </c>
      <c r="K359" s="503">
        <v>2654.5</v>
      </c>
      <c r="L359" s="503">
        <v>2590</v>
      </c>
      <c r="M359" s="503">
        <v>4.87</v>
      </c>
      <c r="N359" s="1"/>
      <c r="O359" s="1"/>
    </row>
    <row r="360" spans="1:15" ht="12.75" customHeight="1">
      <c r="A360" s="33">
        <v>350</v>
      </c>
      <c r="B360" s="531" t="s">
        <v>473</v>
      </c>
      <c r="C360" s="503">
        <v>4648.25</v>
      </c>
      <c r="D360" s="504">
        <v>4649.55</v>
      </c>
      <c r="E360" s="504">
        <v>4615.1500000000005</v>
      </c>
      <c r="F360" s="504">
        <v>4582.05</v>
      </c>
      <c r="G360" s="504">
        <v>4547.6500000000005</v>
      </c>
      <c r="H360" s="504">
        <v>4682.6500000000005</v>
      </c>
      <c r="I360" s="504">
        <v>4717.05</v>
      </c>
      <c r="J360" s="504">
        <v>4750.1500000000005</v>
      </c>
      <c r="K360" s="503">
        <v>4683.95</v>
      </c>
      <c r="L360" s="503">
        <v>4616.45</v>
      </c>
      <c r="M360" s="503">
        <v>1.5811200000000001</v>
      </c>
      <c r="N360" s="1"/>
      <c r="O360" s="1"/>
    </row>
    <row r="361" spans="1:15" ht="12.75" customHeight="1">
      <c r="A361" s="33">
        <v>351</v>
      </c>
      <c r="B361" s="531" t="s">
        <v>175</v>
      </c>
      <c r="C361" s="503">
        <v>217.05</v>
      </c>
      <c r="D361" s="504">
        <v>217.51666666666665</v>
      </c>
      <c r="E361" s="504">
        <v>215.58333333333331</v>
      </c>
      <c r="F361" s="504">
        <v>214.11666666666667</v>
      </c>
      <c r="G361" s="504">
        <v>212.18333333333334</v>
      </c>
      <c r="H361" s="504">
        <v>218.98333333333329</v>
      </c>
      <c r="I361" s="504">
        <v>220.91666666666663</v>
      </c>
      <c r="J361" s="504">
        <v>222.38333333333327</v>
      </c>
      <c r="K361" s="503">
        <v>219.45</v>
      </c>
      <c r="L361" s="503">
        <v>216.05</v>
      </c>
      <c r="M361" s="503">
        <v>6.18804</v>
      </c>
      <c r="N361" s="1"/>
      <c r="O361" s="1"/>
    </row>
    <row r="362" spans="1:15" ht="12.75" customHeight="1">
      <c r="A362" s="33">
        <v>352</v>
      </c>
      <c r="B362" s="531" t="s">
        <v>176</v>
      </c>
      <c r="C362" s="503">
        <v>119.35</v>
      </c>
      <c r="D362" s="504">
        <v>119.71666666666665</v>
      </c>
      <c r="E362" s="504">
        <v>118.58333333333331</v>
      </c>
      <c r="F362" s="504">
        <v>117.81666666666666</v>
      </c>
      <c r="G362" s="504">
        <v>116.68333333333332</v>
      </c>
      <c r="H362" s="504">
        <v>120.48333333333331</v>
      </c>
      <c r="I362" s="504">
        <v>121.61666666666666</v>
      </c>
      <c r="J362" s="504">
        <v>122.3833333333333</v>
      </c>
      <c r="K362" s="503">
        <v>120.85</v>
      </c>
      <c r="L362" s="503">
        <v>118.95</v>
      </c>
      <c r="M362" s="503">
        <v>10.40873</v>
      </c>
      <c r="N362" s="1"/>
      <c r="O362" s="1"/>
    </row>
    <row r="363" spans="1:15" ht="12.75" customHeight="1">
      <c r="A363" s="33">
        <v>353</v>
      </c>
      <c r="B363" s="531" t="s">
        <v>177</v>
      </c>
      <c r="C363" s="503">
        <v>5046.8500000000004</v>
      </c>
      <c r="D363" s="504">
        <v>5050.6166666666668</v>
      </c>
      <c r="E363" s="504">
        <v>5011.2333333333336</v>
      </c>
      <c r="F363" s="504">
        <v>4975.6166666666668</v>
      </c>
      <c r="G363" s="504">
        <v>4936.2333333333336</v>
      </c>
      <c r="H363" s="504">
        <v>5086.2333333333336</v>
      </c>
      <c r="I363" s="504">
        <v>5125.6166666666668</v>
      </c>
      <c r="J363" s="504">
        <v>5161.2333333333336</v>
      </c>
      <c r="K363" s="503">
        <v>5090</v>
      </c>
      <c r="L363" s="503">
        <v>5015</v>
      </c>
      <c r="M363" s="503">
        <v>0.21676999999999999</v>
      </c>
      <c r="N363" s="1"/>
      <c r="O363" s="1"/>
    </row>
    <row r="364" spans="1:15" ht="12.75" customHeight="1">
      <c r="A364" s="33">
        <v>354</v>
      </c>
      <c r="B364" s="531" t="s">
        <v>274</v>
      </c>
      <c r="C364" s="503">
        <v>15169</v>
      </c>
      <c r="D364" s="504">
        <v>15257.316666666666</v>
      </c>
      <c r="E364" s="504">
        <v>14667.683333333331</v>
      </c>
      <c r="F364" s="504">
        <v>14166.366666666665</v>
      </c>
      <c r="G364" s="504">
        <v>13576.73333333333</v>
      </c>
      <c r="H364" s="504">
        <v>15758.633333333331</v>
      </c>
      <c r="I364" s="504">
        <v>16348.266666666666</v>
      </c>
      <c r="J364" s="504">
        <v>16849.583333333332</v>
      </c>
      <c r="K364" s="503">
        <v>15846.95</v>
      </c>
      <c r="L364" s="503">
        <v>14756</v>
      </c>
      <c r="M364" s="503">
        <v>0.24943000000000001</v>
      </c>
      <c r="N364" s="1"/>
      <c r="O364" s="1"/>
    </row>
    <row r="365" spans="1:15" ht="12.75" customHeight="1">
      <c r="A365" s="33">
        <v>355</v>
      </c>
      <c r="B365" s="531" t="s">
        <v>480</v>
      </c>
      <c r="C365" s="503">
        <v>5022.75</v>
      </c>
      <c r="D365" s="504">
        <v>5026.7166666666672</v>
      </c>
      <c r="E365" s="504">
        <v>5004.8333333333339</v>
      </c>
      <c r="F365" s="504">
        <v>4986.916666666667</v>
      </c>
      <c r="G365" s="504">
        <v>4965.0333333333338</v>
      </c>
      <c r="H365" s="504">
        <v>5044.6333333333341</v>
      </c>
      <c r="I365" s="504">
        <v>5066.5166666666673</v>
      </c>
      <c r="J365" s="504">
        <v>5084.4333333333343</v>
      </c>
      <c r="K365" s="503">
        <v>5048.6000000000004</v>
      </c>
      <c r="L365" s="503">
        <v>5008.8</v>
      </c>
      <c r="M365" s="503">
        <v>5.4850000000000003E-2</v>
      </c>
      <c r="N365" s="1"/>
      <c r="O365" s="1"/>
    </row>
    <row r="366" spans="1:15" ht="12.75" customHeight="1">
      <c r="A366" s="33">
        <v>356</v>
      </c>
      <c r="B366" s="531" t="s">
        <v>474</v>
      </c>
      <c r="C366" s="503">
        <v>236.2</v>
      </c>
      <c r="D366" s="504">
        <v>233.23333333333335</v>
      </c>
      <c r="E366" s="504">
        <v>228.4666666666667</v>
      </c>
      <c r="F366" s="504">
        <v>220.73333333333335</v>
      </c>
      <c r="G366" s="504">
        <v>215.9666666666667</v>
      </c>
      <c r="H366" s="504">
        <v>240.9666666666667</v>
      </c>
      <c r="I366" s="504">
        <v>245.73333333333335</v>
      </c>
      <c r="J366" s="504">
        <v>253.4666666666667</v>
      </c>
      <c r="K366" s="503">
        <v>238</v>
      </c>
      <c r="L366" s="503">
        <v>225.5</v>
      </c>
      <c r="M366" s="503">
        <v>26.468160000000001</v>
      </c>
      <c r="N366" s="1"/>
      <c r="O366" s="1"/>
    </row>
    <row r="367" spans="1:15" ht="12.75" customHeight="1">
      <c r="A367" s="33">
        <v>357</v>
      </c>
      <c r="B367" s="531" t="s">
        <v>475</v>
      </c>
      <c r="C367" s="503">
        <v>991.95</v>
      </c>
      <c r="D367" s="504">
        <v>1001.6166666666667</v>
      </c>
      <c r="E367" s="504">
        <v>976.48333333333335</v>
      </c>
      <c r="F367" s="504">
        <v>961.01666666666665</v>
      </c>
      <c r="G367" s="504">
        <v>935.88333333333333</v>
      </c>
      <c r="H367" s="504">
        <v>1017.0833333333334</v>
      </c>
      <c r="I367" s="504">
        <v>1042.2166666666667</v>
      </c>
      <c r="J367" s="504">
        <v>1057.6833333333334</v>
      </c>
      <c r="K367" s="503">
        <v>1026.75</v>
      </c>
      <c r="L367" s="503">
        <v>986.15</v>
      </c>
      <c r="M367" s="503">
        <v>1.55993</v>
      </c>
      <c r="N367" s="1"/>
      <c r="O367" s="1"/>
    </row>
    <row r="368" spans="1:15" ht="12.75" customHeight="1">
      <c r="A368" s="33">
        <v>358</v>
      </c>
      <c r="B368" s="531" t="s">
        <v>178</v>
      </c>
      <c r="C368" s="503">
        <v>2450.25</v>
      </c>
      <c r="D368" s="504">
        <v>2462.4166666666665</v>
      </c>
      <c r="E368" s="504">
        <v>2435.833333333333</v>
      </c>
      <c r="F368" s="504">
        <v>2421.4166666666665</v>
      </c>
      <c r="G368" s="504">
        <v>2394.833333333333</v>
      </c>
      <c r="H368" s="504">
        <v>2476.833333333333</v>
      </c>
      <c r="I368" s="504">
        <v>2503.4166666666661</v>
      </c>
      <c r="J368" s="504">
        <v>2517.833333333333</v>
      </c>
      <c r="K368" s="503">
        <v>2489</v>
      </c>
      <c r="L368" s="503">
        <v>2448</v>
      </c>
      <c r="M368" s="503">
        <v>2.66073</v>
      </c>
      <c r="N368" s="1"/>
      <c r="O368" s="1"/>
    </row>
    <row r="369" spans="1:15" ht="12.75" customHeight="1">
      <c r="A369" s="33">
        <v>359</v>
      </c>
      <c r="B369" s="531" t="s">
        <v>179</v>
      </c>
      <c r="C369" s="503">
        <v>3000.8</v>
      </c>
      <c r="D369" s="504">
        <v>2999.5333333333333</v>
      </c>
      <c r="E369" s="504">
        <v>2978.7666666666664</v>
      </c>
      <c r="F369" s="504">
        <v>2956.7333333333331</v>
      </c>
      <c r="G369" s="504">
        <v>2935.9666666666662</v>
      </c>
      <c r="H369" s="504">
        <v>3021.5666666666666</v>
      </c>
      <c r="I369" s="504">
        <v>3042.3333333333339</v>
      </c>
      <c r="J369" s="504">
        <v>3064.3666666666668</v>
      </c>
      <c r="K369" s="503">
        <v>3020.3</v>
      </c>
      <c r="L369" s="503">
        <v>2977.5</v>
      </c>
      <c r="M369" s="503">
        <v>1.23288</v>
      </c>
      <c r="N369" s="1"/>
      <c r="O369" s="1"/>
    </row>
    <row r="370" spans="1:15" ht="12.75" customHeight="1">
      <c r="A370" s="33">
        <v>360</v>
      </c>
      <c r="B370" s="531" t="s">
        <v>180</v>
      </c>
      <c r="C370" s="503">
        <v>37.15</v>
      </c>
      <c r="D370" s="504">
        <v>37.216666666666669</v>
      </c>
      <c r="E370" s="504">
        <v>36.933333333333337</v>
      </c>
      <c r="F370" s="504">
        <v>36.716666666666669</v>
      </c>
      <c r="G370" s="504">
        <v>36.433333333333337</v>
      </c>
      <c r="H370" s="504">
        <v>37.433333333333337</v>
      </c>
      <c r="I370" s="504">
        <v>37.716666666666669</v>
      </c>
      <c r="J370" s="504">
        <v>37.933333333333337</v>
      </c>
      <c r="K370" s="503">
        <v>37.5</v>
      </c>
      <c r="L370" s="503">
        <v>37</v>
      </c>
      <c r="M370" s="503">
        <v>321.02071999999998</v>
      </c>
      <c r="N370" s="1"/>
      <c r="O370" s="1"/>
    </row>
    <row r="371" spans="1:15" ht="12.75" customHeight="1">
      <c r="A371" s="33">
        <v>361</v>
      </c>
      <c r="B371" s="531" t="s">
        <v>471</v>
      </c>
      <c r="C371" s="503">
        <v>489.1</v>
      </c>
      <c r="D371" s="504">
        <v>492.06666666666666</v>
      </c>
      <c r="E371" s="504">
        <v>482.13333333333333</v>
      </c>
      <c r="F371" s="504">
        <v>475.16666666666669</v>
      </c>
      <c r="G371" s="504">
        <v>465.23333333333335</v>
      </c>
      <c r="H371" s="504">
        <v>499.0333333333333</v>
      </c>
      <c r="I371" s="504">
        <v>508.96666666666658</v>
      </c>
      <c r="J371" s="504">
        <v>515.93333333333328</v>
      </c>
      <c r="K371" s="503">
        <v>502</v>
      </c>
      <c r="L371" s="503">
        <v>485.1</v>
      </c>
      <c r="M371" s="503">
        <v>1.2090799999999999</v>
      </c>
      <c r="N371" s="1"/>
      <c r="O371" s="1"/>
    </row>
    <row r="372" spans="1:15" ht="12.75" customHeight="1">
      <c r="A372" s="33">
        <v>362</v>
      </c>
      <c r="B372" s="531" t="s">
        <v>472</v>
      </c>
      <c r="C372" s="503">
        <v>260.7</v>
      </c>
      <c r="D372" s="504">
        <v>262.90000000000003</v>
      </c>
      <c r="E372" s="504">
        <v>256.80000000000007</v>
      </c>
      <c r="F372" s="504">
        <v>252.90000000000003</v>
      </c>
      <c r="G372" s="504">
        <v>246.80000000000007</v>
      </c>
      <c r="H372" s="504">
        <v>266.80000000000007</v>
      </c>
      <c r="I372" s="504">
        <v>272.90000000000009</v>
      </c>
      <c r="J372" s="504">
        <v>276.80000000000007</v>
      </c>
      <c r="K372" s="503">
        <v>269</v>
      </c>
      <c r="L372" s="503">
        <v>259</v>
      </c>
      <c r="M372" s="503">
        <v>2.72933</v>
      </c>
      <c r="N372" s="1"/>
      <c r="O372" s="1"/>
    </row>
    <row r="373" spans="1:15" ht="12.75" customHeight="1">
      <c r="A373" s="33">
        <v>363</v>
      </c>
      <c r="B373" s="531" t="s">
        <v>272</v>
      </c>
      <c r="C373" s="503">
        <v>2402.4499999999998</v>
      </c>
      <c r="D373" s="504">
        <v>2400.1166666666668</v>
      </c>
      <c r="E373" s="504">
        <v>2376.9333333333334</v>
      </c>
      <c r="F373" s="504">
        <v>2351.4166666666665</v>
      </c>
      <c r="G373" s="504">
        <v>2328.2333333333331</v>
      </c>
      <c r="H373" s="504">
        <v>2425.6333333333337</v>
      </c>
      <c r="I373" s="504">
        <v>2448.8166666666671</v>
      </c>
      <c r="J373" s="504">
        <v>2474.3333333333339</v>
      </c>
      <c r="K373" s="503">
        <v>2423.3000000000002</v>
      </c>
      <c r="L373" s="503">
        <v>2374.6</v>
      </c>
      <c r="M373" s="503">
        <v>1.8418699999999999</v>
      </c>
      <c r="N373" s="1"/>
      <c r="O373" s="1"/>
    </row>
    <row r="374" spans="1:15" ht="12.75" customHeight="1">
      <c r="A374" s="33">
        <v>364</v>
      </c>
      <c r="B374" s="531" t="s">
        <v>476</v>
      </c>
      <c r="C374" s="503">
        <v>908.85</v>
      </c>
      <c r="D374" s="504">
        <v>907.01666666666677</v>
      </c>
      <c r="E374" s="504">
        <v>897.93333333333351</v>
      </c>
      <c r="F374" s="504">
        <v>887.01666666666677</v>
      </c>
      <c r="G374" s="504">
        <v>877.93333333333351</v>
      </c>
      <c r="H374" s="504">
        <v>917.93333333333351</v>
      </c>
      <c r="I374" s="504">
        <v>927.01666666666677</v>
      </c>
      <c r="J374" s="504">
        <v>937.93333333333351</v>
      </c>
      <c r="K374" s="503">
        <v>916.1</v>
      </c>
      <c r="L374" s="503">
        <v>896.1</v>
      </c>
      <c r="M374" s="503">
        <v>0.91895000000000004</v>
      </c>
      <c r="N374" s="1"/>
      <c r="O374" s="1"/>
    </row>
    <row r="375" spans="1:15" ht="12.75" customHeight="1">
      <c r="A375" s="33">
        <v>365</v>
      </c>
      <c r="B375" s="531" t="s">
        <v>477</v>
      </c>
      <c r="C375" s="503">
        <v>1867.15</v>
      </c>
      <c r="D375" s="504">
        <v>1864.05</v>
      </c>
      <c r="E375" s="504">
        <v>1851.1</v>
      </c>
      <c r="F375" s="504">
        <v>1835.05</v>
      </c>
      <c r="G375" s="504">
        <v>1822.1</v>
      </c>
      <c r="H375" s="504">
        <v>1880.1</v>
      </c>
      <c r="I375" s="504">
        <v>1893.0500000000002</v>
      </c>
      <c r="J375" s="504">
        <v>1909.1</v>
      </c>
      <c r="K375" s="503">
        <v>1877</v>
      </c>
      <c r="L375" s="503">
        <v>1848</v>
      </c>
      <c r="M375" s="503">
        <v>0.86128000000000005</v>
      </c>
      <c r="N375" s="1"/>
      <c r="O375" s="1"/>
    </row>
    <row r="376" spans="1:15" ht="12.75" customHeight="1">
      <c r="A376" s="33">
        <v>366</v>
      </c>
      <c r="B376" s="531" t="s">
        <v>857</v>
      </c>
      <c r="C376" s="503">
        <v>217.7</v>
      </c>
      <c r="D376" s="504">
        <v>211.11666666666665</v>
      </c>
      <c r="E376" s="504">
        <v>204.5333333333333</v>
      </c>
      <c r="F376" s="504">
        <v>191.36666666666665</v>
      </c>
      <c r="G376" s="504">
        <v>184.7833333333333</v>
      </c>
      <c r="H376" s="504">
        <v>224.2833333333333</v>
      </c>
      <c r="I376" s="504">
        <v>230.86666666666662</v>
      </c>
      <c r="J376" s="504">
        <v>244.0333333333333</v>
      </c>
      <c r="K376" s="503">
        <v>217.7</v>
      </c>
      <c r="L376" s="503">
        <v>197.95</v>
      </c>
      <c r="M376" s="503">
        <v>104.94654</v>
      </c>
      <c r="N376" s="1"/>
      <c r="O376" s="1"/>
    </row>
    <row r="377" spans="1:15" ht="12.75" customHeight="1">
      <c r="A377" s="33">
        <v>367</v>
      </c>
      <c r="B377" s="531" t="s">
        <v>181</v>
      </c>
      <c r="C377" s="503">
        <v>204.6</v>
      </c>
      <c r="D377" s="504">
        <v>204.4</v>
      </c>
      <c r="E377" s="504">
        <v>202.9</v>
      </c>
      <c r="F377" s="504">
        <v>201.2</v>
      </c>
      <c r="G377" s="504">
        <v>199.7</v>
      </c>
      <c r="H377" s="504">
        <v>206.10000000000002</v>
      </c>
      <c r="I377" s="504">
        <v>207.60000000000002</v>
      </c>
      <c r="J377" s="504">
        <v>209.30000000000004</v>
      </c>
      <c r="K377" s="503">
        <v>205.9</v>
      </c>
      <c r="L377" s="503">
        <v>202.7</v>
      </c>
      <c r="M377" s="503">
        <v>128.79707999999999</v>
      </c>
      <c r="N377" s="1"/>
      <c r="O377" s="1"/>
    </row>
    <row r="378" spans="1:15" ht="12.75" customHeight="1">
      <c r="A378" s="33">
        <v>368</v>
      </c>
      <c r="B378" s="531" t="s">
        <v>291</v>
      </c>
      <c r="C378" s="503">
        <v>2563.75</v>
      </c>
      <c r="D378" s="504">
        <v>2580.5833333333335</v>
      </c>
      <c r="E378" s="504">
        <v>2484.166666666667</v>
      </c>
      <c r="F378" s="504">
        <v>2404.5833333333335</v>
      </c>
      <c r="G378" s="504">
        <v>2308.166666666667</v>
      </c>
      <c r="H378" s="504">
        <v>2660.166666666667</v>
      </c>
      <c r="I378" s="504">
        <v>2756.5833333333339</v>
      </c>
      <c r="J378" s="504">
        <v>2836.166666666667</v>
      </c>
      <c r="K378" s="503">
        <v>2677</v>
      </c>
      <c r="L378" s="503">
        <v>2501</v>
      </c>
      <c r="M378" s="503">
        <v>1.5069399999999999</v>
      </c>
      <c r="N378" s="1"/>
      <c r="O378" s="1"/>
    </row>
    <row r="379" spans="1:15" ht="12.75" customHeight="1">
      <c r="A379" s="33">
        <v>369</v>
      </c>
      <c r="B379" s="531" t="s">
        <v>858</v>
      </c>
      <c r="C379" s="503">
        <v>330.6</v>
      </c>
      <c r="D379" s="504">
        <v>333.75</v>
      </c>
      <c r="E379" s="504">
        <v>325.8</v>
      </c>
      <c r="F379" s="504">
        <v>321</v>
      </c>
      <c r="G379" s="504">
        <v>313.05</v>
      </c>
      <c r="H379" s="504">
        <v>338.55</v>
      </c>
      <c r="I379" s="504">
        <v>346.50000000000006</v>
      </c>
      <c r="J379" s="504">
        <v>351.3</v>
      </c>
      <c r="K379" s="503">
        <v>341.7</v>
      </c>
      <c r="L379" s="503">
        <v>328.95</v>
      </c>
      <c r="M379" s="503">
        <v>6.1281999999999996</v>
      </c>
      <c r="N379" s="1"/>
      <c r="O379" s="1"/>
    </row>
    <row r="380" spans="1:15" ht="12.75" customHeight="1">
      <c r="A380" s="33">
        <v>370</v>
      </c>
      <c r="B380" s="531" t="s">
        <v>273</v>
      </c>
      <c r="C380" s="503">
        <v>474.2</v>
      </c>
      <c r="D380" s="504">
        <v>476.05</v>
      </c>
      <c r="E380" s="504">
        <v>467.65000000000003</v>
      </c>
      <c r="F380" s="504">
        <v>461.1</v>
      </c>
      <c r="G380" s="504">
        <v>452.70000000000005</v>
      </c>
      <c r="H380" s="504">
        <v>482.6</v>
      </c>
      <c r="I380" s="504">
        <v>491</v>
      </c>
      <c r="J380" s="504">
        <v>497.55</v>
      </c>
      <c r="K380" s="503">
        <v>484.45</v>
      </c>
      <c r="L380" s="503">
        <v>469.5</v>
      </c>
      <c r="M380" s="503">
        <v>3.69089</v>
      </c>
      <c r="N380" s="1"/>
      <c r="O380" s="1"/>
    </row>
    <row r="381" spans="1:15" ht="12.75" customHeight="1">
      <c r="A381" s="33">
        <v>371</v>
      </c>
      <c r="B381" s="531" t="s">
        <v>478</v>
      </c>
      <c r="C381" s="503">
        <v>697.75</v>
      </c>
      <c r="D381" s="504">
        <v>698.51666666666677</v>
      </c>
      <c r="E381" s="504">
        <v>694.38333333333355</v>
      </c>
      <c r="F381" s="504">
        <v>691.01666666666677</v>
      </c>
      <c r="G381" s="504">
        <v>686.88333333333355</v>
      </c>
      <c r="H381" s="504">
        <v>701.88333333333355</v>
      </c>
      <c r="I381" s="504">
        <v>706.01666666666677</v>
      </c>
      <c r="J381" s="504">
        <v>709.38333333333355</v>
      </c>
      <c r="K381" s="503">
        <v>702.65</v>
      </c>
      <c r="L381" s="503">
        <v>695.15</v>
      </c>
      <c r="M381" s="503">
        <v>0.95408000000000004</v>
      </c>
      <c r="N381" s="1"/>
      <c r="O381" s="1"/>
    </row>
    <row r="382" spans="1:15" ht="12.75" customHeight="1">
      <c r="A382" s="33">
        <v>372</v>
      </c>
      <c r="B382" s="531" t="s">
        <v>479</v>
      </c>
      <c r="C382" s="503">
        <v>131.5</v>
      </c>
      <c r="D382" s="504">
        <v>132.33333333333334</v>
      </c>
      <c r="E382" s="504">
        <v>129.7166666666667</v>
      </c>
      <c r="F382" s="504">
        <v>127.93333333333337</v>
      </c>
      <c r="G382" s="504">
        <v>125.31666666666672</v>
      </c>
      <c r="H382" s="504">
        <v>134.11666666666667</v>
      </c>
      <c r="I382" s="504">
        <v>136.73333333333329</v>
      </c>
      <c r="J382" s="504">
        <v>138.51666666666665</v>
      </c>
      <c r="K382" s="503">
        <v>134.94999999999999</v>
      </c>
      <c r="L382" s="503">
        <v>130.55000000000001</v>
      </c>
      <c r="M382" s="503">
        <v>1.7569900000000001</v>
      </c>
      <c r="N382" s="1"/>
      <c r="O382" s="1"/>
    </row>
    <row r="383" spans="1:15" ht="12.75" customHeight="1">
      <c r="A383" s="33">
        <v>373</v>
      </c>
      <c r="B383" s="531" t="s">
        <v>183</v>
      </c>
      <c r="C383" s="503">
        <v>1260.95</v>
      </c>
      <c r="D383" s="504">
        <v>1262.75</v>
      </c>
      <c r="E383" s="504">
        <v>1239.2</v>
      </c>
      <c r="F383" s="504">
        <v>1217.45</v>
      </c>
      <c r="G383" s="504">
        <v>1193.9000000000001</v>
      </c>
      <c r="H383" s="504">
        <v>1284.5</v>
      </c>
      <c r="I383" s="504">
        <v>1308.0500000000002</v>
      </c>
      <c r="J383" s="504">
        <v>1329.8</v>
      </c>
      <c r="K383" s="503">
        <v>1286.3</v>
      </c>
      <c r="L383" s="503">
        <v>1241</v>
      </c>
      <c r="M383" s="503">
        <v>23.925889999999999</v>
      </c>
      <c r="N383" s="1"/>
      <c r="O383" s="1"/>
    </row>
    <row r="384" spans="1:15" ht="12.75" customHeight="1">
      <c r="A384" s="33">
        <v>374</v>
      </c>
      <c r="B384" s="531" t="s">
        <v>481</v>
      </c>
      <c r="C384" s="503">
        <v>825.85</v>
      </c>
      <c r="D384" s="504">
        <v>820.2833333333333</v>
      </c>
      <c r="E384" s="504">
        <v>805.56666666666661</v>
      </c>
      <c r="F384" s="504">
        <v>785.2833333333333</v>
      </c>
      <c r="G384" s="504">
        <v>770.56666666666661</v>
      </c>
      <c r="H384" s="504">
        <v>840.56666666666661</v>
      </c>
      <c r="I384" s="504">
        <v>855.2833333333333</v>
      </c>
      <c r="J384" s="504">
        <v>875.56666666666661</v>
      </c>
      <c r="K384" s="503">
        <v>835</v>
      </c>
      <c r="L384" s="503">
        <v>800</v>
      </c>
      <c r="M384" s="503">
        <v>1.48292</v>
      </c>
      <c r="N384" s="1"/>
      <c r="O384" s="1"/>
    </row>
    <row r="385" spans="1:15" ht="12.75" customHeight="1">
      <c r="A385" s="33">
        <v>375</v>
      </c>
      <c r="B385" s="531" t="s">
        <v>483</v>
      </c>
      <c r="C385" s="503">
        <v>1242.45</v>
      </c>
      <c r="D385" s="504">
        <v>1221.9333333333332</v>
      </c>
      <c r="E385" s="504">
        <v>1191.8666666666663</v>
      </c>
      <c r="F385" s="504">
        <v>1141.2833333333331</v>
      </c>
      <c r="G385" s="504">
        <v>1111.2166666666662</v>
      </c>
      <c r="H385" s="504">
        <v>1272.5166666666664</v>
      </c>
      <c r="I385" s="504">
        <v>1302.5833333333335</v>
      </c>
      <c r="J385" s="504">
        <v>1353.1666666666665</v>
      </c>
      <c r="K385" s="503">
        <v>1252</v>
      </c>
      <c r="L385" s="503">
        <v>1171.3499999999999</v>
      </c>
      <c r="M385" s="503">
        <v>13.21979</v>
      </c>
      <c r="N385" s="1"/>
      <c r="O385" s="1"/>
    </row>
    <row r="386" spans="1:15" ht="12.75" customHeight="1">
      <c r="A386" s="33">
        <v>376</v>
      </c>
      <c r="B386" s="531" t="s">
        <v>859</v>
      </c>
      <c r="C386" s="503">
        <v>116.3</v>
      </c>
      <c r="D386" s="504">
        <v>116.31666666666666</v>
      </c>
      <c r="E386" s="504">
        <v>115.48333333333332</v>
      </c>
      <c r="F386" s="504">
        <v>114.66666666666666</v>
      </c>
      <c r="G386" s="504">
        <v>113.83333333333331</v>
      </c>
      <c r="H386" s="504">
        <v>117.13333333333333</v>
      </c>
      <c r="I386" s="504">
        <v>117.96666666666667</v>
      </c>
      <c r="J386" s="504">
        <v>118.78333333333333</v>
      </c>
      <c r="K386" s="503">
        <v>117.15</v>
      </c>
      <c r="L386" s="503">
        <v>115.5</v>
      </c>
      <c r="M386" s="503">
        <v>3.1513300000000002</v>
      </c>
      <c r="N386" s="1"/>
      <c r="O386" s="1"/>
    </row>
    <row r="387" spans="1:15" ht="12.75" customHeight="1">
      <c r="A387" s="33">
        <v>377</v>
      </c>
      <c r="B387" s="531" t="s">
        <v>485</v>
      </c>
      <c r="C387" s="503">
        <v>231</v>
      </c>
      <c r="D387" s="504">
        <v>224.45000000000002</v>
      </c>
      <c r="E387" s="504">
        <v>215.10000000000002</v>
      </c>
      <c r="F387" s="504">
        <v>199.20000000000002</v>
      </c>
      <c r="G387" s="504">
        <v>189.85000000000002</v>
      </c>
      <c r="H387" s="504">
        <v>240.35000000000002</v>
      </c>
      <c r="I387" s="504">
        <v>249.7</v>
      </c>
      <c r="J387" s="504">
        <v>265.60000000000002</v>
      </c>
      <c r="K387" s="503">
        <v>233.8</v>
      </c>
      <c r="L387" s="503">
        <v>208.55</v>
      </c>
      <c r="M387" s="503">
        <v>172.28183000000001</v>
      </c>
      <c r="N387" s="1"/>
      <c r="O387" s="1"/>
    </row>
    <row r="388" spans="1:15" ht="12.75" customHeight="1">
      <c r="A388" s="33">
        <v>378</v>
      </c>
      <c r="B388" s="531" t="s">
        <v>486</v>
      </c>
      <c r="C388" s="503">
        <v>748.4</v>
      </c>
      <c r="D388" s="504">
        <v>750.98333333333323</v>
      </c>
      <c r="E388" s="504">
        <v>742.51666666666642</v>
      </c>
      <c r="F388" s="504">
        <v>736.63333333333321</v>
      </c>
      <c r="G388" s="504">
        <v>728.1666666666664</v>
      </c>
      <c r="H388" s="504">
        <v>756.86666666666645</v>
      </c>
      <c r="I388" s="504">
        <v>765.33333333333337</v>
      </c>
      <c r="J388" s="504">
        <v>771.21666666666647</v>
      </c>
      <c r="K388" s="503">
        <v>759.45</v>
      </c>
      <c r="L388" s="503">
        <v>745.1</v>
      </c>
      <c r="M388" s="503">
        <v>2.6716600000000001</v>
      </c>
      <c r="N388" s="1"/>
      <c r="O388" s="1"/>
    </row>
    <row r="389" spans="1:15" ht="12.75" customHeight="1">
      <c r="A389" s="33">
        <v>379</v>
      </c>
      <c r="B389" s="531" t="s">
        <v>487</v>
      </c>
      <c r="C389" s="503">
        <v>267.39999999999998</v>
      </c>
      <c r="D389" s="504">
        <v>267.7833333333333</v>
      </c>
      <c r="E389" s="504">
        <v>263.66666666666663</v>
      </c>
      <c r="F389" s="504">
        <v>259.93333333333334</v>
      </c>
      <c r="G389" s="504">
        <v>255.81666666666666</v>
      </c>
      <c r="H389" s="504">
        <v>271.51666666666659</v>
      </c>
      <c r="I389" s="504">
        <v>275.63333333333327</v>
      </c>
      <c r="J389" s="504">
        <v>279.36666666666656</v>
      </c>
      <c r="K389" s="503">
        <v>271.89999999999998</v>
      </c>
      <c r="L389" s="503">
        <v>264.05</v>
      </c>
      <c r="M389" s="503">
        <v>2.2764199999999999</v>
      </c>
      <c r="N389" s="1"/>
      <c r="O389" s="1"/>
    </row>
    <row r="390" spans="1:15" ht="12.75" customHeight="1">
      <c r="A390" s="33">
        <v>380</v>
      </c>
      <c r="B390" s="531" t="s">
        <v>184</v>
      </c>
      <c r="C390" s="503">
        <v>988.85</v>
      </c>
      <c r="D390" s="504">
        <v>989.90000000000009</v>
      </c>
      <c r="E390" s="504">
        <v>981.85000000000014</v>
      </c>
      <c r="F390" s="504">
        <v>974.85</v>
      </c>
      <c r="G390" s="504">
        <v>966.80000000000007</v>
      </c>
      <c r="H390" s="504">
        <v>996.9000000000002</v>
      </c>
      <c r="I390" s="504">
        <v>1004.9500000000002</v>
      </c>
      <c r="J390" s="504">
        <v>1011.9500000000003</v>
      </c>
      <c r="K390" s="503">
        <v>997.95</v>
      </c>
      <c r="L390" s="503">
        <v>982.9</v>
      </c>
      <c r="M390" s="503">
        <v>1.2107600000000001</v>
      </c>
      <c r="N390" s="1"/>
      <c r="O390" s="1"/>
    </row>
    <row r="391" spans="1:15" ht="12.75" customHeight="1">
      <c r="A391" s="33">
        <v>381</v>
      </c>
      <c r="B391" s="531" t="s">
        <v>489</v>
      </c>
      <c r="C391" s="503">
        <v>1919</v>
      </c>
      <c r="D391" s="504">
        <v>1923.8833333333332</v>
      </c>
      <c r="E391" s="504">
        <v>1903.7166666666665</v>
      </c>
      <c r="F391" s="504">
        <v>1888.4333333333332</v>
      </c>
      <c r="G391" s="504">
        <v>1868.2666666666664</v>
      </c>
      <c r="H391" s="504">
        <v>1939.1666666666665</v>
      </c>
      <c r="I391" s="504">
        <v>1959.3333333333335</v>
      </c>
      <c r="J391" s="504">
        <v>1974.6166666666666</v>
      </c>
      <c r="K391" s="503">
        <v>1944.05</v>
      </c>
      <c r="L391" s="503">
        <v>1908.6</v>
      </c>
      <c r="M391" s="503">
        <v>3.2660000000000002E-2</v>
      </c>
      <c r="N391" s="1"/>
      <c r="O391" s="1"/>
    </row>
    <row r="392" spans="1:15" ht="12.75" customHeight="1">
      <c r="A392" s="33">
        <v>382</v>
      </c>
      <c r="B392" s="531" t="s">
        <v>185</v>
      </c>
      <c r="C392" s="503">
        <v>144.30000000000001</v>
      </c>
      <c r="D392" s="504">
        <v>144.70000000000002</v>
      </c>
      <c r="E392" s="504">
        <v>142.60000000000002</v>
      </c>
      <c r="F392" s="504">
        <v>140.9</v>
      </c>
      <c r="G392" s="504">
        <v>138.80000000000001</v>
      </c>
      <c r="H392" s="504">
        <v>146.40000000000003</v>
      </c>
      <c r="I392" s="504">
        <v>148.5</v>
      </c>
      <c r="J392" s="504">
        <v>150.20000000000005</v>
      </c>
      <c r="K392" s="503">
        <v>146.80000000000001</v>
      </c>
      <c r="L392" s="503">
        <v>143</v>
      </c>
      <c r="M392" s="503">
        <v>216.42321999999999</v>
      </c>
      <c r="N392" s="1"/>
      <c r="O392" s="1"/>
    </row>
    <row r="393" spans="1:15" ht="12.75" customHeight="1">
      <c r="A393" s="33">
        <v>383</v>
      </c>
      <c r="B393" s="531" t="s">
        <v>488</v>
      </c>
      <c r="C393" s="503">
        <v>74.05</v>
      </c>
      <c r="D393" s="504">
        <v>74.083333333333329</v>
      </c>
      <c r="E393" s="504">
        <v>73.516666666666652</v>
      </c>
      <c r="F393" s="504">
        <v>72.98333333333332</v>
      </c>
      <c r="G393" s="504">
        <v>72.416666666666643</v>
      </c>
      <c r="H393" s="504">
        <v>74.61666666666666</v>
      </c>
      <c r="I393" s="504">
        <v>75.183333333333351</v>
      </c>
      <c r="J393" s="504">
        <v>75.716666666666669</v>
      </c>
      <c r="K393" s="503">
        <v>74.650000000000006</v>
      </c>
      <c r="L393" s="503">
        <v>73.55</v>
      </c>
      <c r="M393" s="503">
        <v>10.84718</v>
      </c>
      <c r="N393" s="1"/>
      <c r="O393" s="1"/>
    </row>
    <row r="394" spans="1:15" ht="12.75" customHeight="1">
      <c r="A394" s="33">
        <v>384</v>
      </c>
      <c r="B394" s="531" t="s">
        <v>186</v>
      </c>
      <c r="C394" s="503">
        <v>131.94999999999999</v>
      </c>
      <c r="D394" s="504">
        <v>132.33333333333334</v>
      </c>
      <c r="E394" s="504">
        <v>131.16666666666669</v>
      </c>
      <c r="F394" s="504">
        <v>130.38333333333335</v>
      </c>
      <c r="G394" s="504">
        <v>129.2166666666667</v>
      </c>
      <c r="H394" s="504">
        <v>133.11666666666667</v>
      </c>
      <c r="I394" s="504">
        <v>134.28333333333336</v>
      </c>
      <c r="J394" s="504">
        <v>135.06666666666666</v>
      </c>
      <c r="K394" s="503">
        <v>133.5</v>
      </c>
      <c r="L394" s="503">
        <v>131.55000000000001</v>
      </c>
      <c r="M394" s="503">
        <v>24.37303</v>
      </c>
      <c r="N394" s="1"/>
      <c r="O394" s="1"/>
    </row>
    <row r="395" spans="1:15" ht="12.75" customHeight="1">
      <c r="A395" s="33">
        <v>385</v>
      </c>
      <c r="B395" s="531" t="s">
        <v>490</v>
      </c>
      <c r="C395" s="503">
        <v>145.69999999999999</v>
      </c>
      <c r="D395" s="504">
        <v>146.71666666666667</v>
      </c>
      <c r="E395" s="504">
        <v>143.93333333333334</v>
      </c>
      <c r="F395" s="504">
        <v>142.16666666666666</v>
      </c>
      <c r="G395" s="504">
        <v>139.38333333333333</v>
      </c>
      <c r="H395" s="504">
        <v>148.48333333333335</v>
      </c>
      <c r="I395" s="504">
        <v>151.26666666666671</v>
      </c>
      <c r="J395" s="504">
        <v>153.03333333333336</v>
      </c>
      <c r="K395" s="503">
        <v>149.5</v>
      </c>
      <c r="L395" s="503">
        <v>144.94999999999999</v>
      </c>
      <c r="M395" s="503">
        <v>19.04665</v>
      </c>
      <c r="N395" s="1"/>
      <c r="O395" s="1"/>
    </row>
    <row r="396" spans="1:15" ht="12.75" customHeight="1">
      <c r="A396" s="33">
        <v>386</v>
      </c>
      <c r="B396" s="531" t="s">
        <v>491</v>
      </c>
      <c r="C396" s="503">
        <v>1256.25</v>
      </c>
      <c r="D396" s="504">
        <v>1252.9666666666667</v>
      </c>
      <c r="E396" s="504">
        <v>1245.9333333333334</v>
      </c>
      <c r="F396" s="504">
        <v>1235.6166666666668</v>
      </c>
      <c r="G396" s="504">
        <v>1228.5833333333335</v>
      </c>
      <c r="H396" s="504">
        <v>1263.2833333333333</v>
      </c>
      <c r="I396" s="504">
        <v>1270.3166666666666</v>
      </c>
      <c r="J396" s="504">
        <v>1280.6333333333332</v>
      </c>
      <c r="K396" s="503">
        <v>1260</v>
      </c>
      <c r="L396" s="503">
        <v>1242.6500000000001</v>
      </c>
      <c r="M396" s="503">
        <v>0.51749999999999996</v>
      </c>
      <c r="N396" s="1"/>
      <c r="O396" s="1"/>
    </row>
    <row r="397" spans="1:15" ht="12.75" customHeight="1">
      <c r="A397" s="33">
        <v>387</v>
      </c>
      <c r="B397" s="531" t="s">
        <v>187</v>
      </c>
      <c r="C397" s="503">
        <v>2402.5</v>
      </c>
      <c r="D397" s="504">
        <v>2401.2000000000003</v>
      </c>
      <c r="E397" s="504">
        <v>2383.4000000000005</v>
      </c>
      <c r="F397" s="504">
        <v>2364.3000000000002</v>
      </c>
      <c r="G397" s="504">
        <v>2346.5000000000005</v>
      </c>
      <c r="H397" s="504">
        <v>2420.3000000000006</v>
      </c>
      <c r="I397" s="504">
        <v>2438.1000000000008</v>
      </c>
      <c r="J397" s="504">
        <v>2457.2000000000007</v>
      </c>
      <c r="K397" s="503">
        <v>2419</v>
      </c>
      <c r="L397" s="503">
        <v>2382.1</v>
      </c>
      <c r="M397" s="503">
        <v>71.187790000000007</v>
      </c>
      <c r="N397" s="1"/>
      <c r="O397" s="1"/>
    </row>
    <row r="398" spans="1:15" ht="12.75" customHeight="1">
      <c r="A398" s="33">
        <v>388</v>
      </c>
      <c r="B398" s="531" t="s">
        <v>860</v>
      </c>
      <c r="C398" s="503">
        <v>366.65</v>
      </c>
      <c r="D398" s="504">
        <v>368.38333333333338</v>
      </c>
      <c r="E398" s="504">
        <v>363.26666666666677</v>
      </c>
      <c r="F398" s="504">
        <v>359.88333333333338</v>
      </c>
      <c r="G398" s="504">
        <v>354.76666666666677</v>
      </c>
      <c r="H398" s="504">
        <v>371.76666666666677</v>
      </c>
      <c r="I398" s="504">
        <v>376.88333333333344</v>
      </c>
      <c r="J398" s="504">
        <v>380.26666666666677</v>
      </c>
      <c r="K398" s="503">
        <v>373.5</v>
      </c>
      <c r="L398" s="503">
        <v>365</v>
      </c>
      <c r="M398" s="503">
        <v>0.61746999999999996</v>
      </c>
      <c r="N398" s="1"/>
      <c r="O398" s="1"/>
    </row>
    <row r="399" spans="1:15" ht="12.75" customHeight="1">
      <c r="A399" s="33">
        <v>389</v>
      </c>
      <c r="B399" s="531" t="s">
        <v>482</v>
      </c>
      <c r="C399" s="503">
        <v>259.3</v>
      </c>
      <c r="D399" s="504">
        <v>260.18333333333334</v>
      </c>
      <c r="E399" s="504">
        <v>257.76666666666665</v>
      </c>
      <c r="F399" s="504">
        <v>256.23333333333329</v>
      </c>
      <c r="G399" s="504">
        <v>253.81666666666661</v>
      </c>
      <c r="H399" s="504">
        <v>261.7166666666667</v>
      </c>
      <c r="I399" s="504">
        <v>264.13333333333333</v>
      </c>
      <c r="J399" s="504">
        <v>265.66666666666674</v>
      </c>
      <c r="K399" s="503">
        <v>262.60000000000002</v>
      </c>
      <c r="L399" s="503">
        <v>258.64999999999998</v>
      </c>
      <c r="M399" s="503">
        <v>1.5773999999999999</v>
      </c>
      <c r="N399" s="1"/>
      <c r="O399" s="1"/>
    </row>
    <row r="400" spans="1:15" ht="12.75" customHeight="1">
      <c r="A400" s="33">
        <v>390</v>
      </c>
      <c r="B400" s="531" t="s">
        <v>492</v>
      </c>
      <c r="C400" s="503">
        <v>1265.8499999999999</v>
      </c>
      <c r="D400" s="504">
        <v>1262.7666666666667</v>
      </c>
      <c r="E400" s="504">
        <v>1253.5833333333333</v>
      </c>
      <c r="F400" s="504">
        <v>1241.3166666666666</v>
      </c>
      <c r="G400" s="504">
        <v>1232.1333333333332</v>
      </c>
      <c r="H400" s="504">
        <v>1275.0333333333333</v>
      </c>
      <c r="I400" s="504">
        <v>1284.2166666666667</v>
      </c>
      <c r="J400" s="504">
        <v>1296.4833333333333</v>
      </c>
      <c r="K400" s="503">
        <v>1271.95</v>
      </c>
      <c r="L400" s="503">
        <v>1250.5</v>
      </c>
      <c r="M400" s="503">
        <v>0.43759999999999999</v>
      </c>
      <c r="N400" s="1"/>
      <c r="O400" s="1"/>
    </row>
    <row r="401" spans="1:15" ht="12.75" customHeight="1">
      <c r="A401" s="33">
        <v>391</v>
      </c>
      <c r="B401" s="531" t="s">
        <v>493</v>
      </c>
      <c r="C401" s="503">
        <v>1738.35</v>
      </c>
      <c r="D401" s="504">
        <v>1736.25</v>
      </c>
      <c r="E401" s="504">
        <v>1699.1</v>
      </c>
      <c r="F401" s="504">
        <v>1659.85</v>
      </c>
      <c r="G401" s="504">
        <v>1622.6999999999998</v>
      </c>
      <c r="H401" s="504">
        <v>1775.5</v>
      </c>
      <c r="I401" s="504">
        <v>1812.65</v>
      </c>
      <c r="J401" s="504">
        <v>1851.9</v>
      </c>
      <c r="K401" s="503">
        <v>1773.4</v>
      </c>
      <c r="L401" s="503">
        <v>1697</v>
      </c>
      <c r="M401" s="503">
        <v>2.1867999999999999</v>
      </c>
      <c r="N401" s="1"/>
      <c r="O401" s="1"/>
    </row>
    <row r="402" spans="1:15" ht="12.75" customHeight="1">
      <c r="A402" s="33">
        <v>392</v>
      </c>
      <c r="B402" s="531" t="s">
        <v>484</v>
      </c>
      <c r="C402" s="503">
        <v>34.25</v>
      </c>
      <c r="D402" s="504">
        <v>34.366666666666667</v>
      </c>
      <c r="E402" s="504">
        <v>33.983333333333334</v>
      </c>
      <c r="F402" s="504">
        <v>33.716666666666669</v>
      </c>
      <c r="G402" s="504">
        <v>33.333333333333336</v>
      </c>
      <c r="H402" s="504">
        <v>34.633333333333333</v>
      </c>
      <c r="I402" s="504">
        <v>35.016666666666673</v>
      </c>
      <c r="J402" s="504">
        <v>35.283333333333331</v>
      </c>
      <c r="K402" s="503">
        <v>34.75</v>
      </c>
      <c r="L402" s="503">
        <v>34.1</v>
      </c>
      <c r="M402" s="503">
        <v>16.424659999999999</v>
      </c>
      <c r="N402" s="1"/>
      <c r="O402" s="1"/>
    </row>
    <row r="403" spans="1:15" ht="12.75" customHeight="1">
      <c r="A403" s="33">
        <v>393</v>
      </c>
      <c r="B403" s="531" t="s">
        <v>188</v>
      </c>
      <c r="C403" s="503">
        <v>106.4</v>
      </c>
      <c r="D403" s="504">
        <v>106.89999999999999</v>
      </c>
      <c r="E403" s="504">
        <v>105.19999999999999</v>
      </c>
      <c r="F403" s="504">
        <v>104</v>
      </c>
      <c r="G403" s="504">
        <v>102.3</v>
      </c>
      <c r="H403" s="504">
        <v>108.09999999999998</v>
      </c>
      <c r="I403" s="504">
        <v>109.8</v>
      </c>
      <c r="J403" s="504">
        <v>110.99999999999997</v>
      </c>
      <c r="K403" s="503">
        <v>108.6</v>
      </c>
      <c r="L403" s="503">
        <v>105.7</v>
      </c>
      <c r="M403" s="503">
        <v>258.65807999999998</v>
      </c>
      <c r="N403" s="1"/>
      <c r="O403" s="1"/>
    </row>
    <row r="404" spans="1:15" ht="12.75" customHeight="1">
      <c r="A404" s="33">
        <v>394</v>
      </c>
      <c r="B404" s="531" t="s">
        <v>276</v>
      </c>
      <c r="C404" s="503">
        <v>7782.45</v>
      </c>
      <c r="D404" s="504">
        <v>7765.4666666666672</v>
      </c>
      <c r="E404" s="504">
        <v>7696.1333333333341</v>
      </c>
      <c r="F404" s="504">
        <v>7609.8166666666666</v>
      </c>
      <c r="G404" s="504">
        <v>7540.4833333333336</v>
      </c>
      <c r="H404" s="504">
        <v>7851.7833333333347</v>
      </c>
      <c r="I404" s="504">
        <v>7921.1166666666668</v>
      </c>
      <c r="J404" s="504">
        <v>8007.4333333333352</v>
      </c>
      <c r="K404" s="503">
        <v>7834.8</v>
      </c>
      <c r="L404" s="503">
        <v>7679.15</v>
      </c>
      <c r="M404" s="503">
        <v>0.13769999999999999</v>
      </c>
      <c r="N404" s="1"/>
      <c r="O404" s="1"/>
    </row>
    <row r="405" spans="1:15" ht="12.75" customHeight="1">
      <c r="A405" s="33">
        <v>395</v>
      </c>
      <c r="B405" s="531" t="s">
        <v>275</v>
      </c>
      <c r="C405" s="503">
        <v>920.7</v>
      </c>
      <c r="D405" s="504">
        <v>920.41666666666663</v>
      </c>
      <c r="E405" s="504">
        <v>913.33333333333326</v>
      </c>
      <c r="F405" s="504">
        <v>905.96666666666658</v>
      </c>
      <c r="G405" s="504">
        <v>898.88333333333321</v>
      </c>
      <c r="H405" s="504">
        <v>927.7833333333333</v>
      </c>
      <c r="I405" s="504">
        <v>934.86666666666656</v>
      </c>
      <c r="J405" s="504">
        <v>942.23333333333335</v>
      </c>
      <c r="K405" s="503">
        <v>927.5</v>
      </c>
      <c r="L405" s="503">
        <v>913.05</v>
      </c>
      <c r="M405" s="503">
        <v>12.43862</v>
      </c>
      <c r="N405" s="1"/>
      <c r="O405" s="1"/>
    </row>
    <row r="406" spans="1:15" ht="12.75" customHeight="1">
      <c r="A406" s="33">
        <v>396</v>
      </c>
      <c r="B406" s="531" t="s">
        <v>189</v>
      </c>
      <c r="C406" s="503">
        <v>1185.6500000000001</v>
      </c>
      <c r="D406" s="504">
        <v>1181.6166666666668</v>
      </c>
      <c r="E406" s="504">
        <v>1171.0333333333335</v>
      </c>
      <c r="F406" s="504">
        <v>1156.4166666666667</v>
      </c>
      <c r="G406" s="504">
        <v>1145.8333333333335</v>
      </c>
      <c r="H406" s="504">
        <v>1196.2333333333336</v>
      </c>
      <c r="I406" s="504">
        <v>1206.8166666666666</v>
      </c>
      <c r="J406" s="504">
        <v>1221.4333333333336</v>
      </c>
      <c r="K406" s="503">
        <v>1192.2</v>
      </c>
      <c r="L406" s="503">
        <v>1167</v>
      </c>
      <c r="M406" s="503">
        <v>14.006679999999999</v>
      </c>
      <c r="N406" s="1"/>
      <c r="O406" s="1"/>
    </row>
    <row r="407" spans="1:15" ht="12.75" customHeight="1">
      <c r="A407" s="33">
        <v>397</v>
      </c>
      <c r="B407" s="531" t="s">
        <v>190</v>
      </c>
      <c r="C407" s="503">
        <v>454.4</v>
      </c>
      <c r="D407" s="504">
        <v>455.98333333333329</v>
      </c>
      <c r="E407" s="504">
        <v>449.81666666666661</v>
      </c>
      <c r="F407" s="504">
        <v>445.23333333333329</v>
      </c>
      <c r="G407" s="504">
        <v>439.06666666666661</v>
      </c>
      <c r="H407" s="504">
        <v>460.56666666666661</v>
      </c>
      <c r="I407" s="504">
        <v>466.73333333333323</v>
      </c>
      <c r="J407" s="504">
        <v>471.31666666666661</v>
      </c>
      <c r="K407" s="503">
        <v>462.15</v>
      </c>
      <c r="L407" s="503">
        <v>451.4</v>
      </c>
      <c r="M407" s="503">
        <v>117.57303</v>
      </c>
      <c r="N407" s="1"/>
      <c r="O407" s="1"/>
    </row>
    <row r="408" spans="1:15" ht="12.75" customHeight="1">
      <c r="A408" s="33">
        <v>398</v>
      </c>
      <c r="B408" s="531" t="s">
        <v>497</v>
      </c>
      <c r="C408" s="503">
        <v>8708</v>
      </c>
      <c r="D408" s="504">
        <v>8667.6666666666661</v>
      </c>
      <c r="E408" s="504">
        <v>8565.3333333333321</v>
      </c>
      <c r="F408" s="504">
        <v>8422.6666666666661</v>
      </c>
      <c r="G408" s="504">
        <v>8320.3333333333321</v>
      </c>
      <c r="H408" s="504">
        <v>8810.3333333333321</v>
      </c>
      <c r="I408" s="504">
        <v>8912.6666666666642</v>
      </c>
      <c r="J408" s="504">
        <v>9055.3333333333321</v>
      </c>
      <c r="K408" s="503">
        <v>8770</v>
      </c>
      <c r="L408" s="503">
        <v>8525</v>
      </c>
      <c r="M408" s="503">
        <v>0.18071999999999999</v>
      </c>
      <c r="N408" s="1"/>
      <c r="O408" s="1"/>
    </row>
    <row r="409" spans="1:15" ht="12.75" customHeight="1">
      <c r="A409" s="33">
        <v>399</v>
      </c>
      <c r="B409" s="531" t="s">
        <v>498</v>
      </c>
      <c r="C409" s="503">
        <v>104.35</v>
      </c>
      <c r="D409" s="504">
        <v>104.66666666666667</v>
      </c>
      <c r="E409" s="504">
        <v>103.38333333333334</v>
      </c>
      <c r="F409" s="504">
        <v>102.41666666666667</v>
      </c>
      <c r="G409" s="504">
        <v>101.13333333333334</v>
      </c>
      <c r="H409" s="504">
        <v>105.63333333333334</v>
      </c>
      <c r="I409" s="504">
        <v>106.91666666666667</v>
      </c>
      <c r="J409" s="504">
        <v>107.88333333333334</v>
      </c>
      <c r="K409" s="503">
        <v>105.95</v>
      </c>
      <c r="L409" s="503">
        <v>103.7</v>
      </c>
      <c r="M409" s="503">
        <v>1.8958200000000001</v>
      </c>
      <c r="N409" s="1"/>
      <c r="O409" s="1"/>
    </row>
    <row r="410" spans="1:15" ht="12.75" customHeight="1">
      <c r="A410" s="33">
        <v>400</v>
      </c>
      <c r="B410" s="531" t="s">
        <v>503</v>
      </c>
      <c r="C410" s="503">
        <v>135.69999999999999</v>
      </c>
      <c r="D410" s="504">
        <v>135.70000000000002</v>
      </c>
      <c r="E410" s="504">
        <v>133.60000000000002</v>
      </c>
      <c r="F410" s="504">
        <v>131.5</v>
      </c>
      <c r="G410" s="504">
        <v>129.4</v>
      </c>
      <c r="H410" s="504">
        <v>137.80000000000004</v>
      </c>
      <c r="I410" s="504">
        <v>139.9</v>
      </c>
      <c r="J410" s="504">
        <v>142.00000000000006</v>
      </c>
      <c r="K410" s="503">
        <v>137.80000000000001</v>
      </c>
      <c r="L410" s="503">
        <v>133.6</v>
      </c>
      <c r="M410" s="503">
        <v>8.6876099999999994</v>
      </c>
      <c r="N410" s="1"/>
      <c r="O410" s="1"/>
    </row>
    <row r="411" spans="1:15" ht="12.75" customHeight="1">
      <c r="A411" s="33">
        <v>401</v>
      </c>
      <c r="B411" s="531" t="s">
        <v>499</v>
      </c>
      <c r="C411" s="503">
        <v>161.15</v>
      </c>
      <c r="D411" s="504">
        <v>161.91666666666666</v>
      </c>
      <c r="E411" s="504">
        <v>159.58333333333331</v>
      </c>
      <c r="F411" s="504">
        <v>158.01666666666665</v>
      </c>
      <c r="G411" s="504">
        <v>155.68333333333331</v>
      </c>
      <c r="H411" s="504">
        <v>163.48333333333332</v>
      </c>
      <c r="I411" s="504">
        <v>165.81666666666663</v>
      </c>
      <c r="J411" s="504">
        <v>167.38333333333333</v>
      </c>
      <c r="K411" s="503">
        <v>164.25</v>
      </c>
      <c r="L411" s="503">
        <v>160.35</v>
      </c>
      <c r="M411" s="503">
        <v>5.9627600000000003</v>
      </c>
      <c r="N411" s="1"/>
      <c r="O411" s="1"/>
    </row>
    <row r="412" spans="1:15" ht="12.75" customHeight="1">
      <c r="A412" s="33">
        <v>402</v>
      </c>
      <c r="B412" s="531" t="s">
        <v>501</v>
      </c>
      <c r="C412" s="503">
        <v>3241.25</v>
      </c>
      <c r="D412" s="504">
        <v>3205.8333333333335</v>
      </c>
      <c r="E412" s="504">
        <v>3153.4666666666672</v>
      </c>
      <c r="F412" s="504">
        <v>3065.6833333333338</v>
      </c>
      <c r="G412" s="504">
        <v>3013.3166666666675</v>
      </c>
      <c r="H412" s="504">
        <v>3293.6166666666668</v>
      </c>
      <c r="I412" s="504">
        <v>3345.9833333333327</v>
      </c>
      <c r="J412" s="504">
        <v>3433.7666666666664</v>
      </c>
      <c r="K412" s="503">
        <v>3258.2</v>
      </c>
      <c r="L412" s="503">
        <v>3118.05</v>
      </c>
      <c r="M412" s="503">
        <v>0.30076000000000003</v>
      </c>
      <c r="N412" s="1"/>
      <c r="O412" s="1"/>
    </row>
    <row r="413" spans="1:15" ht="12.75" customHeight="1">
      <c r="A413" s="33">
        <v>403</v>
      </c>
      <c r="B413" s="531" t="s">
        <v>500</v>
      </c>
      <c r="C413" s="503">
        <v>340.7</v>
      </c>
      <c r="D413" s="504">
        <v>344.26666666666671</v>
      </c>
      <c r="E413" s="504">
        <v>335.53333333333342</v>
      </c>
      <c r="F413" s="504">
        <v>330.36666666666673</v>
      </c>
      <c r="G413" s="504">
        <v>321.63333333333344</v>
      </c>
      <c r="H413" s="504">
        <v>349.43333333333339</v>
      </c>
      <c r="I413" s="504">
        <v>358.16666666666663</v>
      </c>
      <c r="J413" s="504">
        <v>363.33333333333337</v>
      </c>
      <c r="K413" s="503">
        <v>353</v>
      </c>
      <c r="L413" s="503">
        <v>339.1</v>
      </c>
      <c r="M413" s="503">
        <v>0.98641000000000001</v>
      </c>
      <c r="N413" s="1"/>
      <c r="O413" s="1"/>
    </row>
    <row r="414" spans="1:15" ht="12.75" customHeight="1">
      <c r="A414" s="33">
        <v>404</v>
      </c>
      <c r="B414" s="531" t="s">
        <v>502</v>
      </c>
      <c r="C414" s="503">
        <v>545.75</v>
      </c>
      <c r="D414" s="504">
        <v>547.43333333333339</v>
      </c>
      <c r="E414" s="504">
        <v>541.21666666666681</v>
      </c>
      <c r="F414" s="504">
        <v>536.68333333333339</v>
      </c>
      <c r="G414" s="504">
        <v>530.46666666666681</v>
      </c>
      <c r="H414" s="504">
        <v>551.96666666666681</v>
      </c>
      <c r="I414" s="504">
        <v>558.18333333333351</v>
      </c>
      <c r="J414" s="504">
        <v>562.71666666666681</v>
      </c>
      <c r="K414" s="503">
        <v>553.65</v>
      </c>
      <c r="L414" s="503">
        <v>542.9</v>
      </c>
      <c r="M414" s="503">
        <v>0.6341</v>
      </c>
      <c r="N414" s="1"/>
      <c r="O414" s="1"/>
    </row>
    <row r="415" spans="1:15" ht="12.75" customHeight="1">
      <c r="A415" s="33">
        <v>405</v>
      </c>
      <c r="B415" s="531" t="s">
        <v>191</v>
      </c>
      <c r="C415" s="503">
        <v>26615.35</v>
      </c>
      <c r="D415" s="504">
        <v>26606.866666666669</v>
      </c>
      <c r="E415" s="504">
        <v>26468.583333333336</v>
      </c>
      <c r="F415" s="504">
        <v>26321.816666666666</v>
      </c>
      <c r="G415" s="504">
        <v>26183.533333333333</v>
      </c>
      <c r="H415" s="504">
        <v>26753.633333333339</v>
      </c>
      <c r="I415" s="504">
        <v>26891.916666666672</v>
      </c>
      <c r="J415" s="504">
        <v>27038.683333333342</v>
      </c>
      <c r="K415" s="503">
        <v>26745.15</v>
      </c>
      <c r="L415" s="503">
        <v>26460.1</v>
      </c>
      <c r="M415" s="503">
        <v>0.25991999999999998</v>
      </c>
      <c r="N415" s="1"/>
      <c r="O415" s="1"/>
    </row>
    <row r="416" spans="1:15" ht="12.75" customHeight="1">
      <c r="A416" s="33">
        <v>406</v>
      </c>
      <c r="B416" s="531" t="s">
        <v>504</v>
      </c>
      <c r="C416" s="503">
        <v>1747.05</v>
      </c>
      <c r="D416" s="504">
        <v>1761.0166666666667</v>
      </c>
      <c r="E416" s="504">
        <v>1725.0333333333333</v>
      </c>
      <c r="F416" s="504">
        <v>1703.0166666666667</v>
      </c>
      <c r="G416" s="504">
        <v>1667.0333333333333</v>
      </c>
      <c r="H416" s="504">
        <v>1783.0333333333333</v>
      </c>
      <c r="I416" s="504">
        <v>1819.0166666666664</v>
      </c>
      <c r="J416" s="504">
        <v>1841.0333333333333</v>
      </c>
      <c r="K416" s="503">
        <v>1797</v>
      </c>
      <c r="L416" s="503">
        <v>1739</v>
      </c>
      <c r="M416" s="503">
        <v>0.55084</v>
      </c>
      <c r="N416" s="1"/>
      <c r="O416" s="1"/>
    </row>
    <row r="417" spans="1:15" ht="12.75" customHeight="1">
      <c r="A417" s="33">
        <v>407</v>
      </c>
      <c r="B417" s="531" t="s">
        <v>192</v>
      </c>
      <c r="C417" s="503">
        <v>2380.35</v>
      </c>
      <c r="D417" s="504">
        <v>2388.4666666666667</v>
      </c>
      <c r="E417" s="504">
        <v>2364.9333333333334</v>
      </c>
      <c r="F417" s="504">
        <v>2349.5166666666669</v>
      </c>
      <c r="G417" s="504">
        <v>2325.9833333333336</v>
      </c>
      <c r="H417" s="504">
        <v>2403.8833333333332</v>
      </c>
      <c r="I417" s="504">
        <v>2427.416666666667</v>
      </c>
      <c r="J417" s="504">
        <v>2442.833333333333</v>
      </c>
      <c r="K417" s="503">
        <v>2412</v>
      </c>
      <c r="L417" s="503">
        <v>2373.0500000000002</v>
      </c>
      <c r="M417" s="503">
        <v>2.61164</v>
      </c>
      <c r="N417" s="1"/>
      <c r="O417" s="1"/>
    </row>
    <row r="418" spans="1:15" ht="12.75" customHeight="1">
      <c r="A418" s="33">
        <v>408</v>
      </c>
      <c r="B418" s="531" t="s">
        <v>494</v>
      </c>
      <c r="C418" s="503">
        <v>455.85</v>
      </c>
      <c r="D418" s="504">
        <v>455.20000000000005</v>
      </c>
      <c r="E418" s="504">
        <v>449.35000000000008</v>
      </c>
      <c r="F418" s="504">
        <v>442.85</v>
      </c>
      <c r="G418" s="504">
        <v>437.00000000000006</v>
      </c>
      <c r="H418" s="504">
        <v>461.7000000000001</v>
      </c>
      <c r="I418" s="504">
        <v>467.55</v>
      </c>
      <c r="J418" s="504">
        <v>474.05000000000013</v>
      </c>
      <c r="K418" s="503">
        <v>461.05</v>
      </c>
      <c r="L418" s="503">
        <v>448.7</v>
      </c>
      <c r="M418" s="503">
        <v>0.66368000000000005</v>
      </c>
      <c r="N418" s="1"/>
      <c r="O418" s="1"/>
    </row>
    <row r="419" spans="1:15" ht="12.75" customHeight="1">
      <c r="A419" s="33">
        <v>409</v>
      </c>
      <c r="B419" s="531" t="s">
        <v>495</v>
      </c>
      <c r="C419" s="503">
        <v>29.65</v>
      </c>
      <c r="D419" s="504">
        <v>29.95</v>
      </c>
      <c r="E419" s="504">
        <v>29.15</v>
      </c>
      <c r="F419" s="504">
        <v>28.65</v>
      </c>
      <c r="G419" s="504">
        <v>27.849999999999998</v>
      </c>
      <c r="H419" s="504">
        <v>30.45</v>
      </c>
      <c r="I419" s="504">
        <v>31.250000000000004</v>
      </c>
      <c r="J419" s="504">
        <v>31.75</v>
      </c>
      <c r="K419" s="503">
        <v>30.75</v>
      </c>
      <c r="L419" s="503">
        <v>29.45</v>
      </c>
      <c r="M419" s="503">
        <v>72.258939999999996</v>
      </c>
      <c r="N419" s="1"/>
      <c r="O419" s="1"/>
    </row>
    <row r="420" spans="1:15" ht="12.75" customHeight="1">
      <c r="A420" s="33">
        <v>410</v>
      </c>
      <c r="B420" s="531" t="s">
        <v>496</v>
      </c>
      <c r="C420" s="503">
        <v>3782.05</v>
      </c>
      <c r="D420" s="504">
        <v>3772</v>
      </c>
      <c r="E420" s="504">
        <v>3737</v>
      </c>
      <c r="F420" s="504">
        <v>3691.95</v>
      </c>
      <c r="G420" s="504">
        <v>3656.95</v>
      </c>
      <c r="H420" s="504">
        <v>3817.05</v>
      </c>
      <c r="I420" s="504">
        <v>3852.05</v>
      </c>
      <c r="J420" s="504">
        <v>3897.1000000000004</v>
      </c>
      <c r="K420" s="503">
        <v>3807</v>
      </c>
      <c r="L420" s="503">
        <v>3726.95</v>
      </c>
      <c r="M420" s="503">
        <v>0.24396000000000001</v>
      </c>
      <c r="N420" s="1"/>
      <c r="O420" s="1"/>
    </row>
    <row r="421" spans="1:15" ht="12.75" customHeight="1">
      <c r="A421" s="33">
        <v>411</v>
      </c>
      <c r="B421" s="531" t="s">
        <v>505</v>
      </c>
      <c r="C421" s="503">
        <v>882.8</v>
      </c>
      <c r="D421" s="504">
        <v>888.91666666666663</v>
      </c>
      <c r="E421" s="504">
        <v>873.88333333333321</v>
      </c>
      <c r="F421" s="504">
        <v>864.96666666666658</v>
      </c>
      <c r="G421" s="504">
        <v>849.93333333333317</v>
      </c>
      <c r="H421" s="504">
        <v>897.83333333333326</v>
      </c>
      <c r="I421" s="504">
        <v>912.86666666666679</v>
      </c>
      <c r="J421" s="504">
        <v>921.7833333333333</v>
      </c>
      <c r="K421" s="503">
        <v>903.95</v>
      </c>
      <c r="L421" s="503">
        <v>880</v>
      </c>
      <c r="M421" s="503">
        <v>3.1048100000000001</v>
      </c>
      <c r="N421" s="1"/>
      <c r="O421" s="1"/>
    </row>
    <row r="422" spans="1:15" ht="12.75" customHeight="1">
      <c r="A422" s="33">
        <v>412</v>
      </c>
      <c r="B422" s="531" t="s">
        <v>507</v>
      </c>
      <c r="C422" s="503">
        <v>1023.55</v>
      </c>
      <c r="D422" s="504">
        <v>1031.1666666666667</v>
      </c>
      <c r="E422" s="504">
        <v>1012.3833333333334</v>
      </c>
      <c r="F422" s="504">
        <v>1001.2166666666667</v>
      </c>
      <c r="G422" s="504">
        <v>982.43333333333339</v>
      </c>
      <c r="H422" s="504">
        <v>1042.3333333333335</v>
      </c>
      <c r="I422" s="504">
        <v>1061.1166666666668</v>
      </c>
      <c r="J422" s="504">
        <v>1072.2833333333335</v>
      </c>
      <c r="K422" s="503">
        <v>1049.95</v>
      </c>
      <c r="L422" s="503">
        <v>1020</v>
      </c>
      <c r="M422" s="503">
        <v>0.43973000000000001</v>
      </c>
      <c r="N422" s="1"/>
      <c r="O422" s="1"/>
    </row>
    <row r="423" spans="1:15" ht="12.75" customHeight="1">
      <c r="A423" s="33">
        <v>413</v>
      </c>
      <c r="B423" s="531" t="s">
        <v>506</v>
      </c>
      <c r="C423" s="503">
        <v>2366.0500000000002</v>
      </c>
      <c r="D423" s="504">
        <v>2364.6666666666665</v>
      </c>
      <c r="E423" s="504">
        <v>2332.8833333333332</v>
      </c>
      <c r="F423" s="504">
        <v>2299.7166666666667</v>
      </c>
      <c r="G423" s="504">
        <v>2267.9333333333334</v>
      </c>
      <c r="H423" s="504">
        <v>2397.833333333333</v>
      </c>
      <c r="I423" s="504">
        <v>2429.6166666666668</v>
      </c>
      <c r="J423" s="504">
        <v>2462.7833333333328</v>
      </c>
      <c r="K423" s="503">
        <v>2396.4499999999998</v>
      </c>
      <c r="L423" s="503">
        <v>2331.5</v>
      </c>
      <c r="M423" s="503">
        <v>0.22925000000000001</v>
      </c>
      <c r="N423" s="1"/>
      <c r="O423" s="1"/>
    </row>
    <row r="424" spans="1:15" ht="12.75" customHeight="1">
      <c r="A424" s="33">
        <v>414</v>
      </c>
      <c r="B424" s="531" t="s">
        <v>508</v>
      </c>
      <c r="C424" s="503">
        <v>869.1</v>
      </c>
      <c r="D424" s="504">
        <v>866.48333333333323</v>
      </c>
      <c r="E424" s="504">
        <v>852.61666666666645</v>
      </c>
      <c r="F424" s="504">
        <v>836.13333333333321</v>
      </c>
      <c r="G424" s="504">
        <v>822.26666666666642</v>
      </c>
      <c r="H424" s="504">
        <v>882.96666666666647</v>
      </c>
      <c r="I424" s="504">
        <v>896.83333333333326</v>
      </c>
      <c r="J424" s="504">
        <v>913.31666666666649</v>
      </c>
      <c r="K424" s="503">
        <v>880.35</v>
      </c>
      <c r="L424" s="503">
        <v>850</v>
      </c>
      <c r="M424" s="503">
        <v>2.31568</v>
      </c>
      <c r="N424" s="1"/>
      <c r="O424" s="1"/>
    </row>
    <row r="425" spans="1:15" ht="12.75" customHeight="1">
      <c r="A425" s="33">
        <v>415</v>
      </c>
      <c r="B425" s="531" t="s">
        <v>509</v>
      </c>
      <c r="C425" s="503">
        <v>439.75</v>
      </c>
      <c r="D425" s="504">
        <v>442.81666666666666</v>
      </c>
      <c r="E425" s="504">
        <v>433.93333333333334</v>
      </c>
      <c r="F425" s="504">
        <v>428.11666666666667</v>
      </c>
      <c r="G425" s="504">
        <v>419.23333333333335</v>
      </c>
      <c r="H425" s="504">
        <v>448.63333333333333</v>
      </c>
      <c r="I425" s="504">
        <v>457.51666666666665</v>
      </c>
      <c r="J425" s="504">
        <v>463.33333333333331</v>
      </c>
      <c r="K425" s="503">
        <v>451.7</v>
      </c>
      <c r="L425" s="503">
        <v>437</v>
      </c>
      <c r="M425" s="503">
        <v>1.5629900000000001</v>
      </c>
      <c r="N425" s="1"/>
      <c r="O425" s="1"/>
    </row>
    <row r="426" spans="1:15" ht="12.75" customHeight="1">
      <c r="A426" s="33">
        <v>416</v>
      </c>
      <c r="B426" s="531" t="s">
        <v>517</v>
      </c>
      <c r="C426" s="503">
        <v>285.85000000000002</v>
      </c>
      <c r="D426" s="504">
        <v>278.93333333333334</v>
      </c>
      <c r="E426" s="504">
        <v>263.91666666666669</v>
      </c>
      <c r="F426" s="504">
        <v>241.98333333333335</v>
      </c>
      <c r="G426" s="504">
        <v>226.9666666666667</v>
      </c>
      <c r="H426" s="504">
        <v>300.86666666666667</v>
      </c>
      <c r="I426" s="504">
        <v>315.88333333333333</v>
      </c>
      <c r="J426" s="504">
        <v>337.81666666666666</v>
      </c>
      <c r="K426" s="503">
        <v>293.95</v>
      </c>
      <c r="L426" s="503">
        <v>257</v>
      </c>
      <c r="M426" s="503">
        <v>32.493650000000002</v>
      </c>
      <c r="N426" s="1"/>
      <c r="O426" s="1"/>
    </row>
    <row r="427" spans="1:15" ht="12.75" customHeight="1">
      <c r="A427" s="33">
        <v>417</v>
      </c>
      <c r="B427" s="531" t="s">
        <v>510</v>
      </c>
      <c r="C427" s="503">
        <v>67.05</v>
      </c>
      <c r="D427" s="504">
        <v>67.11666666666666</v>
      </c>
      <c r="E427" s="504">
        <v>66.283333333333317</v>
      </c>
      <c r="F427" s="504">
        <v>65.516666666666652</v>
      </c>
      <c r="G427" s="504">
        <v>64.683333333333309</v>
      </c>
      <c r="H427" s="504">
        <v>67.883333333333326</v>
      </c>
      <c r="I427" s="504">
        <v>68.716666666666669</v>
      </c>
      <c r="J427" s="504">
        <v>69.483333333333334</v>
      </c>
      <c r="K427" s="503">
        <v>67.95</v>
      </c>
      <c r="L427" s="503">
        <v>66.349999999999994</v>
      </c>
      <c r="M427" s="503">
        <v>30.983619999999998</v>
      </c>
      <c r="N427" s="1"/>
      <c r="O427" s="1"/>
    </row>
    <row r="428" spans="1:15" ht="12.75" customHeight="1">
      <c r="A428" s="33">
        <v>418</v>
      </c>
      <c r="B428" s="531" t="s">
        <v>193</v>
      </c>
      <c r="C428" s="503">
        <v>2391.6999999999998</v>
      </c>
      <c r="D428" s="504">
        <v>2392.8833333333332</v>
      </c>
      <c r="E428" s="504">
        <v>2375.8166666666666</v>
      </c>
      <c r="F428" s="504">
        <v>2359.9333333333334</v>
      </c>
      <c r="G428" s="504">
        <v>2342.8666666666668</v>
      </c>
      <c r="H428" s="504">
        <v>2408.7666666666664</v>
      </c>
      <c r="I428" s="504">
        <v>2425.833333333333</v>
      </c>
      <c r="J428" s="504">
        <v>2441.7166666666662</v>
      </c>
      <c r="K428" s="503">
        <v>2409.9499999999998</v>
      </c>
      <c r="L428" s="503">
        <v>2377</v>
      </c>
      <c r="M428" s="503">
        <v>5.1609299999999996</v>
      </c>
      <c r="N428" s="1"/>
      <c r="O428" s="1"/>
    </row>
    <row r="429" spans="1:15" ht="12.75" customHeight="1">
      <c r="A429" s="33">
        <v>419</v>
      </c>
      <c r="B429" s="531" t="s">
        <v>194</v>
      </c>
      <c r="C429" s="503">
        <v>1211.6500000000001</v>
      </c>
      <c r="D429" s="504">
        <v>1212.95</v>
      </c>
      <c r="E429" s="504">
        <v>1200.95</v>
      </c>
      <c r="F429" s="504">
        <v>1190.25</v>
      </c>
      <c r="G429" s="504">
        <v>1178.25</v>
      </c>
      <c r="H429" s="504">
        <v>1223.6500000000001</v>
      </c>
      <c r="I429" s="504">
        <v>1235.6500000000001</v>
      </c>
      <c r="J429" s="504">
        <v>1246.3500000000001</v>
      </c>
      <c r="K429" s="503">
        <v>1224.95</v>
      </c>
      <c r="L429" s="503">
        <v>1202.25</v>
      </c>
      <c r="M429" s="503">
        <v>10.727320000000001</v>
      </c>
      <c r="N429" s="1"/>
      <c r="O429" s="1"/>
    </row>
    <row r="430" spans="1:15" ht="12.75" customHeight="1">
      <c r="A430" s="33">
        <v>420</v>
      </c>
      <c r="B430" s="531" t="s">
        <v>514</v>
      </c>
      <c r="C430" s="503">
        <v>449.2</v>
      </c>
      <c r="D430" s="504">
        <v>453.39999999999992</v>
      </c>
      <c r="E430" s="504">
        <v>441.89999999999986</v>
      </c>
      <c r="F430" s="504">
        <v>434.59999999999997</v>
      </c>
      <c r="G430" s="504">
        <v>423.09999999999991</v>
      </c>
      <c r="H430" s="504">
        <v>460.69999999999982</v>
      </c>
      <c r="I430" s="504">
        <v>472.19999999999993</v>
      </c>
      <c r="J430" s="504">
        <v>479.49999999999977</v>
      </c>
      <c r="K430" s="503">
        <v>464.9</v>
      </c>
      <c r="L430" s="503">
        <v>446.1</v>
      </c>
      <c r="M430" s="503">
        <v>25.812349999999999</v>
      </c>
      <c r="N430" s="1"/>
      <c r="O430" s="1"/>
    </row>
    <row r="431" spans="1:15" ht="12.75" customHeight="1">
      <c r="A431" s="33">
        <v>421</v>
      </c>
      <c r="B431" s="531" t="s">
        <v>511</v>
      </c>
      <c r="C431" s="503">
        <v>94.35</v>
      </c>
      <c r="D431" s="504">
        <v>94.716666666666654</v>
      </c>
      <c r="E431" s="504">
        <v>93.733333333333306</v>
      </c>
      <c r="F431" s="504">
        <v>93.116666666666646</v>
      </c>
      <c r="G431" s="504">
        <v>92.133333333333297</v>
      </c>
      <c r="H431" s="504">
        <v>95.333333333333314</v>
      </c>
      <c r="I431" s="504">
        <v>96.316666666666663</v>
      </c>
      <c r="J431" s="504">
        <v>96.933333333333323</v>
      </c>
      <c r="K431" s="503">
        <v>95.7</v>
      </c>
      <c r="L431" s="503">
        <v>94.1</v>
      </c>
      <c r="M431" s="503">
        <v>0.41143000000000002</v>
      </c>
      <c r="N431" s="1"/>
      <c r="O431" s="1"/>
    </row>
    <row r="432" spans="1:15" ht="12.75" customHeight="1">
      <c r="A432" s="33">
        <v>422</v>
      </c>
      <c r="B432" s="531" t="s">
        <v>513</v>
      </c>
      <c r="C432" s="503">
        <v>292.2</v>
      </c>
      <c r="D432" s="504">
        <v>291.29999999999995</v>
      </c>
      <c r="E432" s="504">
        <v>288.69999999999993</v>
      </c>
      <c r="F432" s="504">
        <v>285.2</v>
      </c>
      <c r="G432" s="504">
        <v>282.59999999999997</v>
      </c>
      <c r="H432" s="504">
        <v>294.7999999999999</v>
      </c>
      <c r="I432" s="504">
        <v>297.39999999999992</v>
      </c>
      <c r="J432" s="504">
        <v>300.89999999999986</v>
      </c>
      <c r="K432" s="503">
        <v>293.89999999999998</v>
      </c>
      <c r="L432" s="503">
        <v>287.8</v>
      </c>
      <c r="M432" s="503">
        <v>9.8984500000000004</v>
      </c>
      <c r="N432" s="1"/>
      <c r="O432" s="1"/>
    </row>
    <row r="433" spans="1:15" ht="12.75" customHeight="1">
      <c r="A433" s="33">
        <v>423</v>
      </c>
      <c r="B433" s="531" t="s">
        <v>515</v>
      </c>
      <c r="C433" s="503">
        <v>567.04999999999995</v>
      </c>
      <c r="D433" s="504">
        <v>568.58333333333337</v>
      </c>
      <c r="E433" s="504">
        <v>557.16666666666674</v>
      </c>
      <c r="F433" s="504">
        <v>547.28333333333342</v>
      </c>
      <c r="G433" s="504">
        <v>535.86666666666679</v>
      </c>
      <c r="H433" s="504">
        <v>578.4666666666667</v>
      </c>
      <c r="I433" s="504">
        <v>589.88333333333344</v>
      </c>
      <c r="J433" s="504">
        <v>599.76666666666665</v>
      </c>
      <c r="K433" s="503">
        <v>580</v>
      </c>
      <c r="L433" s="503">
        <v>558.70000000000005</v>
      </c>
      <c r="M433" s="503">
        <v>1.3265800000000001</v>
      </c>
      <c r="N433" s="1"/>
      <c r="O433" s="1"/>
    </row>
    <row r="434" spans="1:15" ht="12.75" customHeight="1">
      <c r="A434" s="33">
        <v>424</v>
      </c>
      <c r="B434" s="531" t="s">
        <v>516</v>
      </c>
      <c r="C434" s="503">
        <v>390.95</v>
      </c>
      <c r="D434" s="504">
        <v>391.15000000000003</v>
      </c>
      <c r="E434" s="504">
        <v>387.80000000000007</v>
      </c>
      <c r="F434" s="504">
        <v>384.65000000000003</v>
      </c>
      <c r="G434" s="504">
        <v>381.30000000000007</v>
      </c>
      <c r="H434" s="504">
        <v>394.30000000000007</v>
      </c>
      <c r="I434" s="504">
        <v>397.65000000000009</v>
      </c>
      <c r="J434" s="504">
        <v>400.80000000000007</v>
      </c>
      <c r="K434" s="503">
        <v>394.5</v>
      </c>
      <c r="L434" s="503">
        <v>388</v>
      </c>
      <c r="M434" s="503">
        <v>5.2143499999999996</v>
      </c>
      <c r="N434" s="1"/>
      <c r="O434" s="1"/>
    </row>
    <row r="435" spans="1:15" ht="12.75" customHeight="1">
      <c r="A435" s="33">
        <v>425</v>
      </c>
      <c r="B435" s="531" t="s">
        <v>518</v>
      </c>
      <c r="C435" s="503">
        <v>2262.4</v>
      </c>
      <c r="D435" s="504">
        <v>2259.7999999999997</v>
      </c>
      <c r="E435" s="504">
        <v>2239.5999999999995</v>
      </c>
      <c r="F435" s="504">
        <v>2216.7999999999997</v>
      </c>
      <c r="G435" s="504">
        <v>2196.5999999999995</v>
      </c>
      <c r="H435" s="504">
        <v>2282.5999999999995</v>
      </c>
      <c r="I435" s="504">
        <v>2302.7999999999993</v>
      </c>
      <c r="J435" s="504">
        <v>2325.5999999999995</v>
      </c>
      <c r="K435" s="503">
        <v>2280</v>
      </c>
      <c r="L435" s="503">
        <v>2237</v>
      </c>
      <c r="M435" s="503">
        <v>8.8800000000000004E-2</v>
      </c>
      <c r="N435" s="1"/>
      <c r="O435" s="1"/>
    </row>
    <row r="436" spans="1:15" ht="12.75" customHeight="1">
      <c r="A436" s="33">
        <v>426</v>
      </c>
      <c r="B436" s="531" t="s">
        <v>519</v>
      </c>
      <c r="C436" s="503">
        <v>890.05</v>
      </c>
      <c r="D436" s="504">
        <v>883.38333333333333</v>
      </c>
      <c r="E436" s="504">
        <v>866.76666666666665</v>
      </c>
      <c r="F436" s="504">
        <v>843.48333333333335</v>
      </c>
      <c r="G436" s="504">
        <v>826.86666666666667</v>
      </c>
      <c r="H436" s="504">
        <v>906.66666666666663</v>
      </c>
      <c r="I436" s="504">
        <v>923.28333333333319</v>
      </c>
      <c r="J436" s="504">
        <v>946.56666666666661</v>
      </c>
      <c r="K436" s="503">
        <v>900</v>
      </c>
      <c r="L436" s="503">
        <v>860.1</v>
      </c>
      <c r="M436" s="503">
        <v>0.76629999999999998</v>
      </c>
      <c r="N436" s="1"/>
      <c r="O436" s="1"/>
    </row>
    <row r="437" spans="1:15" ht="12.75" customHeight="1">
      <c r="A437" s="33">
        <v>427</v>
      </c>
      <c r="B437" s="531" t="s">
        <v>195</v>
      </c>
      <c r="C437" s="503">
        <v>838.8</v>
      </c>
      <c r="D437" s="504">
        <v>832.98333333333323</v>
      </c>
      <c r="E437" s="504">
        <v>822.31666666666649</v>
      </c>
      <c r="F437" s="504">
        <v>805.83333333333326</v>
      </c>
      <c r="G437" s="504">
        <v>795.16666666666652</v>
      </c>
      <c r="H437" s="504">
        <v>849.46666666666647</v>
      </c>
      <c r="I437" s="504">
        <v>860.13333333333321</v>
      </c>
      <c r="J437" s="504">
        <v>876.61666666666645</v>
      </c>
      <c r="K437" s="503">
        <v>843.65</v>
      </c>
      <c r="L437" s="503">
        <v>816.5</v>
      </c>
      <c r="M437" s="503">
        <v>87.488560000000007</v>
      </c>
      <c r="N437" s="1"/>
      <c r="O437" s="1"/>
    </row>
    <row r="438" spans="1:15" ht="12.75" customHeight="1">
      <c r="A438" s="33">
        <v>428</v>
      </c>
      <c r="B438" s="531" t="s">
        <v>520</v>
      </c>
      <c r="C438" s="503">
        <v>479.5</v>
      </c>
      <c r="D438" s="504">
        <v>480.25</v>
      </c>
      <c r="E438" s="504">
        <v>466.1</v>
      </c>
      <c r="F438" s="504">
        <v>452.70000000000005</v>
      </c>
      <c r="G438" s="504">
        <v>438.55000000000007</v>
      </c>
      <c r="H438" s="504">
        <v>493.65</v>
      </c>
      <c r="I438" s="504">
        <v>507.79999999999995</v>
      </c>
      <c r="J438" s="504">
        <v>521.19999999999993</v>
      </c>
      <c r="K438" s="503">
        <v>494.4</v>
      </c>
      <c r="L438" s="503">
        <v>466.85</v>
      </c>
      <c r="M438" s="503">
        <v>12.63312</v>
      </c>
      <c r="N438" s="1"/>
      <c r="O438" s="1"/>
    </row>
    <row r="439" spans="1:15" ht="12.75" customHeight="1">
      <c r="A439" s="33">
        <v>429</v>
      </c>
      <c r="B439" s="531" t="s">
        <v>196</v>
      </c>
      <c r="C439" s="503">
        <v>490.1</v>
      </c>
      <c r="D439" s="504">
        <v>490.36666666666662</v>
      </c>
      <c r="E439" s="504">
        <v>486.78333333333325</v>
      </c>
      <c r="F439" s="504">
        <v>483.46666666666664</v>
      </c>
      <c r="G439" s="504">
        <v>479.88333333333327</v>
      </c>
      <c r="H439" s="504">
        <v>493.68333333333322</v>
      </c>
      <c r="I439" s="504">
        <v>497.26666666666659</v>
      </c>
      <c r="J439" s="504">
        <v>500.5833333333332</v>
      </c>
      <c r="K439" s="503">
        <v>493.95</v>
      </c>
      <c r="L439" s="503">
        <v>487.05</v>
      </c>
      <c r="M439" s="503">
        <v>8.0777199999999993</v>
      </c>
      <c r="N439" s="1"/>
      <c r="O439" s="1"/>
    </row>
    <row r="440" spans="1:15" ht="12.75" customHeight="1">
      <c r="A440" s="33">
        <v>430</v>
      </c>
      <c r="B440" s="531" t="s">
        <v>523</v>
      </c>
      <c r="C440" s="503">
        <v>685.2</v>
      </c>
      <c r="D440" s="504">
        <v>684.43333333333339</v>
      </c>
      <c r="E440" s="504">
        <v>679.66666666666674</v>
      </c>
      <c r="F440" s="504">
        <v>674.13333333333333</v>
      </c>
      <c r="G440" s="504">
        <v>669.36666666666667</v>
      </c>
      <c r="H440" s="504">
        <v>689.96666666666681</v>
      </c>
      <c r="I440" s="504">
        <v>694.73333333333346</v>
      </c>
      <c r="J440" s="504">
        <v>700.26666666666688</v>
      </c>
      <c r="K440" s="503">
        <v>689.2</v>
      </c>
      <c r="L440" s="503">
        <v>678.9</v>
      </c>
      <c r="M440" s="503">
        <v>0.21698000000000001</v>
      </c>
      <c r="N440" s="1"/>
      <c r="O440" s="1"/>
    </row>
    <row r="441" spans="1:15" ht="12.75" customHeight="1">
      <c r="A441" s="33">
        <v>431</v>
      </c>
      <c r="B441" s="531" t="s">
        <v>521</v>
      </c>
      <c r="C441" s="503">
        <v>430.9</v>
      </c>
      <c r="D441" s="504">
        <v>431.40000000000003</v>
      </c>
      <c r="E441" s="504">
        <v>422.80000000000007</v>
      </c>
      <c r="F441" s="504">
        <v>414.70000000000005</v>
      </c>
      <c r="G441" s="504">
        <v>406.10000000000008</v>
      </c>
      <c r="H441" s="504">
        <v>439.50000000000006</v>
      </c>
      <c r="I441" s="504">
        <v>448.10000000000008</v>
      </c>
      <c r="J441" s="504">
        <v>456.20000000000005</v>
      </c>
      <c r="K441" s="503">
        <v>440</v>
      </c>
      <c r="L441" s="503">
        <v>423.3</v>
      </c>
      <c r="M441" s="503">
        <v>2.5213100000000002</v>
      </c>
      <c r="N441" s="1"/>
      <c r="O441" s="1"/>
    </row>
    <row r="442" spans="1:15" ht="12.75" customHeight="1">
      <c r="A442" s="33">
        <v>432</v>
      </c>
      <c r="B442" s="531" t="s">
        <v>522</v>
      </c>
      <c r="C442" s="503">
        <v>2227.35</v>
      </c>
      <c r="D442" s="504">
        <v>2228.8166666666671</v>
      </c>
      <c r="E442" s="504">
        <v>2202.6333333333341</v>
      </c>
      <c r="F442" s="504">
        <v>2177.916666666667</v>
      </c>
      <c r="G442" s="504">
        <v>2151.733333333334</v>
      </c>
      <c r="H442" s="504">
        <v>2253.5333333333342</v>
      </c>
      <c r="I442" s="504">
        <v>2279.7166666666676</v>
      </c>
      <c r="J442" s="504">
        <v>2304.4333333333343</v>
      </c>
      <c r="K442" s="503">
        <v>2255</v>
      </c>
      <c r="L442" s="503">
        <v>2204.1</v>
      </c>
      <c r="M442" s="503">
        <v>0.76663999999999999</v>
      </c>
      <c r="N442" s="1"/>
      <c r="O442" s="1"/>
    </row>
    <row r="443" spans="1:15" ht="12.75" customHeight="1">
      <c r="A443" s="33">
        <v>433</v>
      </c>
      <c r="B443" s="531" t="s">
        <v>524</v>
      </c>
      <c r="C443" s="503">
        <v>492.15</v>
      </c>
      <c r="D443" s="504">
        <v>491.83333333333331</v>
      </c>
      <c r="E443" s="504">
        <v>486.46666666666664</v>
      </c>
      <c r="F443" s="504">
        <v>480.7833333333333</v>
      </c>
      <c r="G443" s="504">
        <v>475.41666666666663</v>
      </c>
      <c r="H443" s="504">
        <v>497.51666666666665</v>
      </c>
      <c r="I443" s="504">
        <v>502.88333333333333</v>
      </c>
      <c r="J443" s="504">
        <v>508.56666666666666</v>
      </c>
      <c r="K443" s="503">
        <v>497.2</v>
      </c>
      <c r="L443" s="503">
        <v>486.15</v>
      </c>
      <c r="M443" s="503">
        <v>1.02793</v>
      </c>
      <c r="N443" s="1"/>
      <c r="O443" s="1"/>
    </row>
    <row r="444" spans="1:15" ht="12.75" customHeight="1">
      <c r="A444" s="33">
        <v>434</v>
      </c>
      <c r="B444" s="531" t="s">
        <v>525</v>
      </c>
      <c r="C444" s="503">
        <v>9.3000000000000007</v>
      </c>
      <c r="D444" s="504">
        <v>9.1333333333333346</v>
      </c>
      <c r="E444" s="504">
        <v>8.9666666666666686</v>
      </c>
      <c r="F444" s="504">
        <v>8.6333333333333346</v>
      </c>
      <c r="G444" s="504">
        <v>8.4666666666666686</v>
      </c>
      <c r="H444" s="504">
        <v>9.4666666666666686</v>
      </c>
      <c r="I444" s="504">
        <v>9.6333333333333364</v>
      </c>
      <c r="J444" s="504">
        <v>9.9666666666666686</v>
      </c>
      <c r="K444" s="503">
        <v>9.3000000000000007</v>
      </c>
      <c r="L444" s="503">
        <v>8.8000000000000007</v>
      </c>
      <c r="M444" s="503">
        <v>2375.5897599999998</v>
      </c>
      <c r="N444" s="1"/>
      <c r="O444" s="1"/>
    </row>
    <row r="445" spans="1:15" ht="12.75" customHeight="1">
      <c r="A445" s="33">
        <v>435</v>
      </c>
      <c r="B445" s="531" t="s">
        <v>512</v>
      </c>
      <c r="C445" s="503">
        <v>378.9</v>
      </c>
      <c r="D445" s="504">
        <v>380.58333333333331</v>
      </c>
      <c r="E445" s="504">
        <v>376.36666666666662</v>
      </c>
      <c r="F445" s="504">
        <v>373.83333333333331</v>
      </c>
      <c r="G445" s="504">
        <v>369.61666666666662</v>
      </c>
      <c r="H445" s="504">
        <v>383.11666666666662</v>
      </c>
      <c r="I445" s="504">
        <v>387.33333333333331</v>
      </c>
      <c r="J445" s="504">
        <v>389.86666666666662</v>
      </c>
      <c r="K445" s="503">
        <v>384.8</v>
      </c>
      <c r="L445" s="503">
        <v>378.05</v>
      </c>
      <c r="M445" s="503">
        <v>3.3589799999999999</v>
      </c>
      <c r="N445" s="1"/>
      <c r="O445" s="1"/>
    </row>
    <row r="446" spans="1:15" ht="12.75" customHeight="1">
      <c r="A446" s="33">
        <v>436</v>
      </c>
      <c r="B446" s="531" t="s">
        <v>526</v>
      </c>
      <c r="C446" s="503">
        <v>1002.6</v>
      </c>
      <c r="D446" s="504">
        <v>998.98333333333323</v>
      </c>
      <c r="E446" s="504">
        <v>993.61666666666645</v>
      </c>
      <c r="F446" s="504">
        <v>984.63333333333321</v>
      </c>
      <c r="G446" s="504">
        <v>979.26666666666642</v>
      </c>
      <c r="H446" s="504">
        <v>1007.9666666666665</v>
      </c>
      <c r="I446" s="504">
        <v>1013.3333333333333</v>
      </c>
      <c r="J446" s="504">
        <v>1022.3166666666665</v>
      </c>
      <c r="K446" s="503">
        <v>1004.35</v>
      </c>
      <c r="L446" s="503">
        <v>990</v>
      </c>
      <c r="M446" s="503">
        <v>9.3939999999999996E-2</v>
      </c>
      <c r="N446" s="1"/>
      <c r="O446" s="1"/>
    </row>
    <row r="447" spans="1:15" ht="12.75" customHeight="1">
      <c r="A447" s="33">
        <v>437</v>
      </c>
      <c r="B447" s="531" t="s">
        <v>277</v>
      </c>
      <c r="C447" s="503">
        <v>606.1</v>
      </c>
      <c r="D447" s="504">
        <v>603.26666666666677</v>
      </c>
      <c r="E447" s="504">
        <v>596.98333333333358</v>
      </c>
      <c r="F447" s="504">
        <v>587.86666666666679</v>
      </c>
      <c r="G447" s="504">
        <v>581.5833333333336</v>
      </c>
      <c r="H447" s="504">
        <v>612.38333333333355</v>
      </c>
      <c r="I447" s="504">
        <v>618.66666666666663</v>
      </c>
      <c r="J447" s="504">
        <v>627.78333333333353</v>
      </c>
      <c r="K447" s="503">
        <v>609.54999999999995</v>
      </c>
      <c r="L447" s="503">
        <v>594.15</v>
      </c>
      <c r="M447" s="503">
        <v>5.5755699999999999</v>
      </c>
      <c r="N447" s="1"/>
      <c r="O447" s="1"/>
    </row>
    <row r="448" spans="1:15" ht="12.75" customHeight="1">
      <c r="A448" s="33">
        <v>438</v>
      </c>
      <c r="B448" s="531" t="s">
        <v>531</v>
      </c>
      <c r="C448" s="503">
        <v>1757.55</v>
      </c>
      <c r="D448" s="504">
        <v>1782.5166666666667</v>
      </c>
      <c r="E448" s="504">
        <v>1729.0333333333333</v>
      </c>
      <c r="F448" s="504">
        <v>1700.5166666666667</v>
      </c>
      <c r="G448" s="504">
        <v>1647.0333333333333</v>
      </c>
      <c r="H448" s="504">
        <v>1811.0333333333333</v>
      </c>
      <c r="I448" s="504">
        <v>1864.5166666666664</v>
      </c>
      <c r="J448" s="504">
        <v>1893.0333333333333</v>
      </c>
      <c r="K448" s="503">
        <v>1836</v>
      </c>
      <c r="L448" s="503">
        <v>1754</v>
      </c>
      <c r="M448" s="503">
        <v>1.96712</v>
      </c>
      <c r="N448" s="1"/>
      <c r="O448" s="1"/>
    </row>
    <row r="449" spans="1:15" ht="12.75" customHeight="1">
      <c r="A449" s="33">
        <v>439</v>
      </c>
      <c r="B449" s="531" t="s">
        <v>532</v>
      </c>
      <c r="C449" s="503">
        <v>13434.15</v>
      </c>
      <c r="D449" s="504">
        <v>13337.066666666666</v>
      </c>
      <c r="E449" s="504">
        <v>12899.133333333331</v>
      </c>
      <c r="F449" s="504">
        <v>12364.116666666665</v>
      </c>
      <c r="G449" s="504">
        <v>11926.183333333331</v>
      </c>
      <c r="H449" s="504">
        <v>13872.083333333332</v>
      </c>
      <c r="I449" s="504">
        <v>14310.016666666666</v>
      </c>
      <c r="J449" s="504">
        <v>14845.033333333333</v>
      </c>
      <c r="K449" s="503">
        <v>13775</v>
      </c>
      <c r="L449" s="503">
        <v>12802.05</v>
      </c>
      <c r="M449" s="503">
        <v>5.142E-2</v>
      </c>
      <c r="N449" s="1"/>
      <c r="O449" s="1"/>
    </row>
    <row r="450" spans="1:15" ht="12.75" customHeight="1">
      <c r="A450" s="33">
        <v>440</v>
      </c>
      <c r="B450" s="531" t="s">
        <v>197</v>
      </c>
      <c r="C450" s="503">
        <v>901</v>
      </c>
      <c r="D450" s="504">
        <v>904.48333333333323</v>
      </c>
      <c r="E450" s="504">
        <v>894.56666666666649</v>
      </c>
      <c r="F450" s="504">
        <v>888.13333333333321</v>
      </c>
      <c r="G450" s="504">
        <v>878.21666666666647</v>
      </c>
      <c r="H450" s="504">
        <v>910.91666666666652</v>
      </c>
      <c r="I450" s="504">
        <v>920.83333333333326</v>
      </c>
      <c r="J450" s="504">
        <v>927.26666666666654</v>
      </c>
      <c r="K450" s="503">
        <v>914.4</v>
      </c>
      <c r="L450" s="503">
        <v>898.05</v>
      </c>
      <c r="M450" s="503">
        <v>10.37054</v>
      </c>
      <c r="N450" s="1"/>
      <c r="O450" s="1"/>
    </row>
    <row r="451" spans="1:15" ht="12.75" customHeight="1">
      <c r="A451" s="33">
        <v>441</v>
      </c>
      <c r="B451" s="531" t="s">
        <v>533</v>
      </c>
      <c r="C451" s="503">
        <v>211.35</v>
      </c>
      <c r="D451" s="504">
        <v>212.68333333333331</v>
      </c>
      <c r="E451" s="504">
        <v>208.66666666666663</v>
      </c>
      <c r="F451" s="504">
        <v>205.98333333333332</v>
      </c>
      <c r="G451" s="504">
        <v>201.96666666666664</v>
      </c>
      <c r="H451" s="504">
        <v>215.36666666666662</v>
      </c>
      <c r="I451" s="504">
        <v>219.38333333333333</v>
      </c>
      <c r="J451" s="504">
        <v>222.06666666666661</v>
      </c>
      <c r="K451" s="503">
        <v>216.7</v>
      </c>
      <c r="L451" s="503">
        <v>210</v>
      </c>
      <c r="M451" s="503">
        <v>27.082889999999999</v>
      </c>
      <c r="N451" s="1"/>
      <c r="O451" s="1"/>
    </row>
    <row r="452" spans="1:15" ht="12.75" customHeight="1">
      <c r="A452" s="33">
        <v>442</v>
      </c>
      <c r="B452" s="531" t="s">
        <v>534</v>
      </c>
      <c r="C452" s="503">
        <v>1400.8</v>
      </c>
      <c r="D452" s="504">
        <v>1396.3333333333333</v>
      </c>
      <c r="E452" s="504">
        <v>1375.6666666666665</v>
      </c>
      <c r="F452" s="504">
        <v>1350.5333333333333</v>
      </c>
      <c r="G452" s="504">
        <v>1329.8666666666666</v>
      </c>
      <c r="H452" s="504">
        <v>1421.4666666666665</v>
      </c>
      <c r="I452" s="504">
        <v>1442.133333333333</v>
      </c>
      <c r="J452" s="504">
        <v>1467.2666666666664</v>
      </c>
      <c r="K452" s="503">
        <v>1417</v>
      </c>
      <c r="L452" s="503">
        <v>1371.2</v>
      </c>
      <c r="M452" s="503">
        <v>3.8083</v>
      </c>
      <c r="N452" s="1"/>
      <c r="O452" s="1"/>
    </row>
    <row r="453" spans="1:15" ht="12.75" customHeight="1">
      <c r="A453" s="33">
        <v>443</v>
      </c>
      <c r="B453" s="531" t="s">
        <v>198</v>
      </c>
      <c r="C453" s="503">
        <v>726.65</v>
      </c>
      <c r="D453" s="504">
        <v>725.18333333333339</v>
      </c>
      <c r="E453" s="504">
        <v>721.46666666666681</v>
      </c>
      <c r="F453" s="504">
        <v>716.28333333333342</v>
      </c>
      <c r="G453" s="504">
        <v>712.56666666666683</v>
      </c>
      <c r="H453" s="504">
        <v>730.36666666666679</v>
      </c>
      <c r="I453" s="504">
        <v>734.08333333333348</v>
      </c>
      <c r="J453" s="504">
        <v>739.26666666666677</v>
      </c>
      <c r="K453" s="503">
        <v>728.9</v>
      </c>
      <c r="L453" s="503">
        <v>720</v>
      </c>
      <c r="M453" s="503">
        <v>7.8394000000000004</v>
      </c>
      <c r="N453" s="1"/>
      <c r="O453" s="1"/>
    </row>
    <row r="454" spans="1:15" ht="12.75" customHeight="1">
      <c r="A454" s="33">
        <v>444</v>
      </c>
      <c r="B454" s="531" t="s">
        <v>278</v>
      </c>
      <c r="C454" s="503">
        <v>5707.1</v>
      </c>
      <c r="D454" s="504">
        <v>5650.6833333333334</v>
      </c>
      <c r="E454" s="504">
        <v>5576.3666666666668</v>
      </c>
      <c r="F454" s="504">
        <v>5445.6333333333332</v>
      </c>
      <c r="G454" s="504">
        <v>5371.3166666666666</v>
      </c>
      <c r="H454" s="504">
        <v>5781.416666666667</v>
      </c>
      <c r="I454" s="504">
        <v>5855.7333333333345</v>
      </c>
      <c r="J454" s="504">
        <v>5986.4666666666672</v>
      </c>
      <c r="K454" s="503">
        <v>5725</v>
      </c>
      <c r="L454" s="503">
        <v>5519.95</v>
      </c>
      <c r="M454" s="503">
        <v>1.9919</v>
      </c>
      <c r="N454" s="1"/>
      <c r="O454" s="1"/>
    </row>
    <row r="455" spans="1:15" ht="12.75" customHeight="1">
      <c r="A455" s="33">
        <v>445</v>
      </c>
      <c r="B455" s="531" t="s">
        <v>199</v>
      </c>
      <c r="C455" s="503">
        <v>476</v>
      </c>
      <c r="D455" s="504">
        <v>477.2833333333333</v>
      </c>
      <c r="E455" s="504">
        <v>472.96666666666658</v>
      </c>
      <c r="F455" s="504">
        <v>469.93333333333328</v>
      </c>
      <c r="G455" s="504">
        <v>465.61666666666656</v>
      </c>
      <c r="H455" s="504">
        <v>480.31666666666661</v>
      </c>
      <c r="I455" s="504">
        <v>484.63333333333333</v>
      </c>
      <c r="J455" s="504">
        <v>487.66666666666663</v>
      </c>
      <c r="K455" s="503">
        <v>481.6</v>
      </c>
      <c r="L455" s="503">
        <v>474.25</v>
      </c>
      <c r="M455" s="503">
        <v>102.63884</v>
      </c>
      <c r="N455" s="1"/>
      <c r="O455" s="1"/>
    </row>
    <row r="456" spans="1:15" ht="12.75" customHeight="1">
      <c r="A456" s="33">
        <v>446</v>
      </c>
      <c r="B456" s="531" t="s">
        <v>535</v>
      </c>
      <c r="C456" s="503">
        <v>233.3</v>
      </c>
      <c r="D456" s="504">
        <v>234.13333333333333</v>
      </c>
      <c r="E456" s="504">
        <v>231.41666666666666</v>
      </c>
      <c r="F456" s="504">
        <v>229.53333333333333</v>
      </c>
      <c r="G456" s="504">
        <v>226.81666666666666</v>
      </c>
      <c r="H456" s="504">
        <v>236.01666666666665</v>
      </c>
      <c r="I456" s="504">
        <v>238.73333333333335</v>
      </c>
      <c r="J456" s="504">
        <v>240.61666666666665</v>
      </c>
      <c r="K456" s="503">
        <v>236.85</v>
      </c>
      <c r="L456" s="503">
        <v>232.25</v>
      </c>
      <c r="M456" s="503">
        <v>15.917590000000001</v>
      </c>
      <c r="N456" s="1"/>
      <c r="O456" s="1"/>
    </row>
    <row r="457" spans="1:15" ht="12.75" customHeight="1">
      <c r="A457" s="33">
        <v>447</v>
      </c>
      <c r="B457" s="531" t="s">
        <v>200</v>
      </c>
      <c r="C457" s="503">
        <v>219.45</v>
      </c>
      <c r="D457" s="504">
        <v>220.51666666666665</v>
      </c>
      <c r="E457" s="504">
        <v>217.7833333333333</v>
      </c>
      <c r="F457" s="504">
        <v>216.11666666666665</v>
      </c>
      <c r="G457" s="504">
        <v>213.3833333333333</v>
      </c>
      <c r="H457" s="504">
        <v>222.18333333333331</v>
      </c>
      <c r="I457" s="504">
        <v>224.91666666666666</v>
      </c>
      <c r="J457" s="504">
        <v>226.58333333333331</v>
      </c>
      <c r="K457" s="503">
        <v>223.25</v>
      </c>
      <c r="L457" s="503">
        <v>218.85</v>
      </c>
      <c r="M457" s="503">
        <v>145.04319000000001</v>
      </c>
      <c r="N457" s="1"/>
      <c r="O457" s="1"/>
    </row>
    <row r="458" spans="1:15" ht="12.75" customHeight="1">
      <c r="A458" s="33">
        <v>448</v>
      </c>
      <c r="B458" s="531" t="s">
        <v>201</v>
      </c>
      <c r="C458" s="503">
        <v>1116.25</v>
      </c>
      <c r="D458" s="504">
        <v>1116.9666666666667</v>
      </c>
      <c r="E458" s="504">
        <v>1107.2833333333333</v>
      </c>
      <c r="F458" s="504">
        <v>1098.3166666666666</v>
      </c>
      <c r="G458" s="504">
        <v>1088.6333333333332</v>
      </c>
      <c r="H458" s="504">
        <v>1125.9333333333334</v>
      </c>
      <c r="I458" s="504">
        <v>1135.6166666666668</v>
      </c>
      <c r="J458" s="504">
        <v>1144.5833333333335</v>
      </c>
      <c r="K458" s="503">
        <v>1126.6500000000001</v>
      </c>
      <c r="L458" s="503">
        <v>1108</v>
      </c>
      <c r="M458" s="503">
        <v>41.935200000000002</v>
      </c>
      <c r="N458" s="1"/>
      <c r="O458" s="1"/>
    </row>
    <row r="459" spans="1:15" ht="12.75" customHeight="1">
      <c r="A459" s="33">
        <v>449</v>
      </c>
      <c r="B459" s="531" t="s">
        <v>861</v>
      </c>
      <c r="C459" s="503">
        <v>724</v>
      </c>
      <c r="D459" s="504">
        <v>722.7833333333333</v>
      </c>
      <c r="E459" s="504">
        <v>717.21666666666658</v>
      </c>
      <c r="F459" s="504">
        <v>710.43333333333328</v>
      </c>
      <c r="G459" s="504">
        <v>704.86666666666656</v>
      </c>
      <c r="H459" s="504">
        <v>729.56666666666661</v>
      </c>
      <c r="I459" s="504">
        <v>735.13333333333321</v>
      </c>
      <c r="J459" s="504">
        <v>741.91666666666663</v>
      </c>
      <c r="K459" s="503">
        <v>728.35</v>
      </c>
      <c r="L459" s="503">
        <v>716</v>
      </c>
      <c r="M459" s="503">
        <v>0.24117</v>
      </c>
      <c r="N459" s="1"/>
      <c r="O459" s="1"/>
    </row>
    <row r="460" spans="1:15" ht="12.75" customHeight="1">
      <c r="A460" s="33">
        <v>450</v>
      </c>
      <c r="B460" s="531" t="s">
        <v>527</v>
      </c>
      <c r="C460" s="503">
        <v>2083.6999999999998</v>
      </c>
      <c r="D460" s="504">
        <v>2103.0333333333333</v>
      </c>
      <c r="E460" s="504">
        <v>2024.4166666666665</v>
      </c>
      <c r="F460" s="504">
        <v>1965.1333333333332</v>
      </c>
      <c r="G460" s="504">
        <v>1886.5166666666664</v>
      </c>
      <c r="H460" s="504">
        <v>2162.3166666666666</v>
      </c>
      <c r="I460" s="504">
        <v>2240.9333333333334</v>
      </c>
      <c r="J460" s="504">
        <v>2300.2166666666667</v>
      </c>
      <c r="K460" s="503">
        <v>2181.65</v>
      </c>
      <c r="L460" s="503">
        <v>2043.75</v>
      </c>
      <c r="M460" s="503">
        <v>0.30398999999999998</v>
      </c>
      <c r="N460" s="1"/>
      <c r="O460" s="1"/>
    </row>
    <row r="461" spans="1:15" ht="12.75" customHeight="1">
      <c r="A461" s="33">
        <v>451</v>
      </c>
      <c r="B461" s="531" t="s">
        <v>528</v>
      </c>
      <c r="C461" s="503">
        <v>806.9</v>
      </c>
      <c r="D461" s="504">
        <v>816.68333333333339</v>
      </c>
      <c r="E461" s="504">
        <v>785.36666666666679</v>
      </c>
      <c r="F461" s="504">
        <v>763.83333333333337</v>
      </c>
      <c r="G461" s="504">
        <v>732.51666666666677</v>
      </c>
      <c r="H461" s="504">
        <v>838.21666666666681</v>
      </c>
      <c r="I461" s="504">
        <v>869.53333333333342</v>
      </c>
      <c r="J461" s="504">
        <v>891.06666666666683</v>
      </c>
      <c r="K461" s="503">
        <v>848</v>
      </c>
      <c r="L461" s="503">
        <v>795.15</v>
      </c>
      <c r="M461" s="503">
        <v>1.4973399999999999</v>
      </c>
      <c r="N461" s="1"/>
      <c r="O461" s="1"/>
    </row>
    <row r="462" spans="1:15" ht="12.75" customHeight="1">
      <c r="A462" s="33">
        <v>452</v>
      </c>
      <c r="B462" s="531" t="s">
        <v>202</v>
      </c>
      <c r="C462" s="503">
        <v>3694.7</v>
      </c>
      <c r="D462" s="504">
        <v>3699.8833333333332</v>
      </c>
      <c r="E462" s="504">
        <v>3679.8166666666666</v>
      </c>
      <c r="F462" s="504">
        <v>3664.9333333333334</v>
      </c>
      <c r="G462" s="504">
        <v>3644.8666666666668</v>
      </c>
      <c r="H462" s="504">
        <v>3714.7666666666664</v>
      </c>
      <c r="I462" s="504">
        <v>3734.833333333333</v>
      </c>
      <c r="J462" s="504">
        <v>3749.7166666666662</v>
      </c>
      <c r="K462" s="503">
        <v>3719.95</v>
      </c>
      <c r="L462" s="503">
        <v>3685</v>
      </c>
      <c r="M462" s="503">
        <v>14.569229999999999</v>
      </c>
      <c r="N462" s="1"/>
      <c r="O462" s="1"/>
    </row>
    <row r="463" spans="1:15" ht="12.75" customHeight="1">
      <c r="A463" s="33">
        <v>453</v>
      </c>
      <c r="B463" s="531" t="s">
        <v>536</v>
      </c>
      <c r="C463" s="503">
        <v>4003.8</v>
      </c>
      <c r="D463" s="504">
        <v>3961.0666666666671</v>
      </c>
      <c r="E463" s="504">
        <v>3887.1333333333341</v>
      </c>
      <c r="F463" s="504">
        <v>3770.4666666666672</v>
      </c>
      <c r="G463" s="504">
        <v>3696.5333333333342</v>
      </c>
      <c r="H463" s="504">
        <v>4077.733333333334</v>
      </c>
      <c r="I463" s="504">
        <v>4151.6666666666679</v>
      </c>
      <c r="J463" s="504">
        <v>4268.3333333333339</v>
      </c>
      <c r="K463" s="503">
        <v>4035</v>
      </c>
      <c r="L463" s="503">
        <v>3844.4</v>
      </c>
      <c r="M463" s="503">
        <v>0.30435000000000001</v>
      </c>
      <c r="N463" s="1"/>
      <c r="O463" s="1"/>
    </row>
    <row r="464" spans="1:15" ht="12.75" customHeight="1">
      <c r="A464" s="33">
        <v>454</v>
      </c>
      <c r="B464" s="531" t="s">
        <v>203</v>
      </c>
      <c r="C464" s="503">
        <v>1786.85</v>
      </c>
      <c r="D464" s="504">
        <v>1796.8666666666668</v>
      </c>
      <c r="E464" s="504">
        <v>1772.7333333333336</v>
      </c>
      <c r="F464" s="504">
        <v>1758.6166666666668</v>
      </c>
      <c r="G464" s="504">
        <v>1734.4833333333336</v>
      </c>
      <c r="H464" s="504">
        <v>1810.9833333333336</v>
      </c>
      <c r="I464" s="504">
        <v>1835.1166666666668</v>
      </c>
      <c r="J464" s="504">
        <v>1849.2333333333336</v>
      </c>
      <c r="K464" s="503">
        <v>1821</v>
      </c>
      <c r="L464" s="503">
        <v>1782.75</v>
      </c>
      <c r="M464" s="503">
        <v>19.029209999999999</v>
      </c>
      <c r="N464" s="1"/>
      <c r="O464" s="1"/>
    </row>
    <row r="465" spans="1:15" ht="12.75" customHeight="1">
      <c r="A465" s="33">
        <v>455</v>
      </c>
      <c r="B465" s="531" t="s">
        <v>538</v>
      </c>
      <c r="C465" s="503">
        <v>1763.2</v>
      </c>
      <c r="D465" s="504">
        <v>1777.2166666666665</v>
      </c>
      <c r="E465" s="504">
        <v>1737.9833333333329</v>
      </c>
      <c r="F465" s="504">
        <v>1712.7666666666664</v>
      </c>
      <c r="G465" s="504">
        <v>1673.5333333333328</v>
      </c>
      <c r="H465" s="504">
        <v>1802.4333333333329</v>
      </c>
      <c r="I465" s="504">
        <v>1841.6666666666665</v>
      </c>
      <c r="J465" s="504">
        <v>1866.883333333333</v>
      </c>
      <c r="K465" s="503">
        <v>1816.45</v>
      </c>
      <c r="L465" s="503">
        <v>1752</v>
      </c>
      <c r="M465" s="503">
        <v>0.52990000000000004</v>
      </c>
      <c r="N465" s="1"/>
      <c r="O465" s="1"/>
    </row>
    <row r="466" spans="1:15" ht="12.75" customHeight="1">
      <c r="A466" s="33">
        <v>456</v>
      </c>
      <c r="B466" s="531" t="s">
        <v>539</v>
      </c>
      <c r="C466" s="503">
        <v>1072.9000000000001</v>
      </c>
      <c r="D466" s="504">
        <v>1056.8833333333334</v>
      </c>
      <c r="E466" s="504">
        <v>1033.0166666666669</v>
      </c>
      <c r="F466" s="504">
        <v>993.13333333333344</v>
      </c>
      <c r="G466" s="504">
        <v>969.26666666666688</v>
      </c>
      <c r="H466" s="504">
        <v>1096.7666666666669</v>
      </c>
      <c r="I466" s="504">
        <v>1120.6333333333332</v>
      </c>
      <c r="J466" s="504">
        <v>1160.5166666666669</v>
      </c>
      <c r="K466" s="503">
        <v>1080.75</v>
      </c>
      <c r="L466" s="503">
        <v>1017</v>
      </c>
      <c r="M466" s="503">
        <v>3.0972900000000001</v>
      </c>
      <c r="N466" s="1"/>
      <c r="O466" s="1"/>
    </row>
    <row r="467" spans="1:15" ht="12.75" customHeight="1">
      <c r="A467" s="33">
        <v>457</v>
      </c>
      <c r="B467" s="531" t="s">
        <v>543</v>
      </c>
      <c r="C467" s="503">
        <v>1738.45</v>
      </c>
      <c r="D467" s="504">
        <v>1740.8499999999997</v>
      </c>
      <c r="E467" s="504">
        <v>1712.6999999999994</v>
      </c>
      <c r="F467" s="504">
        <v>1686.9499999999996</v>
      </c>
      <c r="G467" s="504">
        <v>1658.7999999999993</v>
      </c>
      <c r="H467" s="504">
        <v>1766.5999999999995</v>
      </c>
      <c r="I467" s="504">
        <v>1794.7499999999995</v>
      </c>
      <c r="J467" s="504">
        <v>1820.4999999999995</v>
      </c>
      <c r="K467" s="503">
        <v>1769</v>
      </c>
      <c r="L467" s="503">
        <v>1715.1</v>
      </c>
      <c r="M467" s="503">
        <v>0.46373999999999999</v>
      </c>
      <c r="N467" s="1"/>
      <c r="O467" s="1"/>
    </row>
    <row r="468" spans="1:15" ht="12.75" customHeight="1">
      <c r="A468" s="33">
        <v>458</v>
      </c>
      <c r="B468" s="531" t="s">
        <v>540</v>
      </c>
      <c r="C468" s="503">
        <v>1993.75</v>
      </c>
      <c r="D468" s="504">
        <v>2008.55</v>
      </c>
      <c r="E468" s="504">
        <v>1967.1999999999998</v>
      </c>
      <c r="F468" s="504">
        <v>1940.6499999999999</v>
      </c>
      <c r="G468" s="504">
        <v>1899.2999999999997</v>
      </c>
      <c r="H468" s="504">
        <v>2035.1</v>
      </c>
      <c r="I468" s="504">
        <v>2076.4499999999998</v>
      </c>
      <c r="J468" s="504">
        <v>2103</v>
      </c>
      <c r="K468" s="503">
        <v>2049.9</v>
      </c>
      <c r="L468" s="503">
        <v>1982</v>
      </c>
      <c r="M468" s="503">
        <v>0.35596</v>
      </c>
      <c r="N468" s="1"/>
      <c r="O468" s="1"/>
    </row>
    <row r="469" spans="1:15" ht="12.75" customHeight="1">
      <c r="A469" s="33">
        <v>459</v>
      </c>
      <c r="B469" s="531" t="s">
        <v>204</v>
      </c>
      <c r="C469" s="503">
        <v>2402.15</v>
      </c>
      <c r="D469" s="504">
        <v>2396.3166666666671</v>
      </c>
      <c r="E469" s="504">
        <v>2376.1833333333343</v>
      </c>
      <c r="F469" s="504">
        <v>2350.2166666666672</v>
      </c>
      <c r="G469" s="504">
        <v>2330.0833333333344</v>
      </c>
      <c r="H469" s="504">
        <v>2422.2833333333342</v>
      </c>
      <c r="I469" s="504">
        <v>2442.4166666666665</v>
      </c>
      <c r="J469" s="504">
        <v>2468.3833333333341</v>
      </c>
      <c r="K469" s="503">
        <v>2416.4499999999998</v>
      </c>
      <c r="L469" s="503">
        <v>2370.35</v>
      </c>
      <c r="M469" s="503">
        <v>7.6464400000000001</v>
      </c>
      <c r="N469" s="1"/>
      <c r="O469" s="1"/>
    </row>
    <row r="470" spans="1:15" ht="12.75" customHeight="1">
      <c r="A470" s="33">
        <v>460</v>
      </c>
      <c r="B470" s="531" t="s">
        <v>205</v>
      </c>
      <c r="C470" s="503">
        <v>3185.7</v>
      </c>
      <c r="D470" s="504">
        <v>3176.9</v>
      </c>
      <c r="E470" s="504">
        <v>3128.8</v>
      </c>
      <c r="F470" s="504">
        <v>3071.9</v>
      </c>
      <c r="G470" s="504">
        <v>3023.8</v>
      </c>
      <c r="H470" s="504">
        <v>3233.8</v>
      </c>
      <c r="I470" s="504">
        <v>3281.8999999999996</v>
      </c>
      <c r="J470" s="504">
        <v>3338.8</v>
      </c>
      <c r="K470" s="503">
        <v>3225</v>
      </c>
      <c r="L470" s="503">
        <v>3120</v>
      </c>
      <c r="M470" s="503">
        <v>2.6844100000000002</v>
      </c>
      <c r="N470" s="1"/>
      <c r="O470" s="1"/>
    </row>
    <row r="471" spans="1:15" ht="12.75" customHeight="1">
      <c r="A471" s="33">
        <v>461</v>
      </c>
      <c r="B471" s="531" t="s">
        <v>206</v>
      </c>
      <c r="C471" s="503">
        <v>540.9</v>
      </c>
      <c r="D471" s="504">
        <v>542.84999999999991</v>
      </c>
      <c r="E471" s="504">
        <v>536.89999999999986</v>
      </c>
      <c r="F471" s="504">
        <v>532.9</v>
      </c>
      <c r="G471" s="504">
        <v>526.94999999999993</v>
      </c>
      <c r="H471" s="504">
        <v>546.8499999999998</v>
      </c>
      <c r="I471" s="504">
        <v>552.79999999999984</v>
      </c>
      <c r="J471" s="504">
        <v>556.79999999999973</v>
      </c>
      <c r="K471" s="503">
        <v>548.79999999999995</v>
      </c>
      <c r="L471" s="503">
        <v>538.85</v>
      </c>
      <c r="M471" s="503">
        <v>3.8218000000000001</v>
      </c>
      <c r="N471" s="1"/>
      <c r="O471" s="1"/>
    </row>
    <row r="472" spans="1:15" ht="12.75" customHeight="1">
      <c r="A472" s="33">
        <v>462</v>
      </c>
      <c r="B472" s="531" t="s">
        <v>207</v>
      </c>
      <c r="C472" s="503">
        <v>1038.45</v>
      </c>
      <c r="D472" s="504">
        <v>1038.7833333333335</v>
      </c>
      <c r="E472" s="504">
        <v>1026.666666666667</v>
      </c>
      <c r="F472" s="504">
        <v>1014.8833333333334</v>
      </c>
      <c r="G472" s="504">
        <v>1002.7666666666669</v>
      </c>
      <c r="H472" s="504">
        <v>1050.5666666666671</v>
      </c>
      <c r="I472" s="504">
        <v>1062.6833333333334</v>
      </c>
      <c r="J472" s="504">
        <v>1074.4666666666672</v>
      </c>
      <c r="K472" s="503">
        <v>1050.9000000000001</v>
      </c>
      <c r="L472" s="503">
        <v>1027</v>
      </c>
      <c r="M472" s="503">
        <v>2.5241899999999999</v>
      </c>
      <c r="N472" s="1"/>
      <c r="O472" s="1"/>
    </row>
    <row r="473" spans="1:15" ht="12.75" customHeight="1">
      <c r="A473" s="33">
        <v>463</v>
      </c>
      <c r="B473" s="531" t="s">
        <v>541</v>
      </c>
      <c r="C473" s="503">
        <v>53.15</v>
      </c>
      <c r="D473" s="504">
        <v>53.883333333333333</v>
      </c>
      <c r="E473" s="504">
        <v>52.266666666666666</v>
      </c>
      <c r="F473" s="504">
        <v>51.383333333333333</v>
      </c>
      <c r="G473" s="504">
        <v>49.766666666666666</v>
      </c>
      <c r="H473" s="504">
        <v>54.766666666666666</v>
      </c>
      <c r="I473" s="504">
        <v>56.383333333333326</v>
      </c>
      <c r="J473" s="504">
        <v>57.266666666666666</v>
      </c>
      <c r="K473" s="503">
        <v>55.5</v>
      </c>
      <c r="L473" s="503">
        <v>53</v>
      </c>
      <c r="M473" s="503">
        <v>201.19283999999999</v>
      </c>
      <c r="N473" s="1"/>
      <c r="O473" s="1"/>
    </row>
    <row r="474" spans="1:15" ht="12.75" customHeight="1">
      <c r="A474" s="33">
        <v>464</v>
      </c>
      <c r="B474" s="531" t="s">
        <v>542</v>
      </c>
      <c r="C474" s="503">
        <v>177.85</v>
      </c>
      <c r="D474" s="504">
        <v>178.21666666666667</v>
      </c>
      <c r="E474" s="504">
        <v>175.53333333333333</v>
      </c>
      <c r="F474" s="504">
        <v>173.21666666666667</v>
      </c>
      <c r="G474" s="504">
        <v>170.53333333333333</v>
      </c>
      <c r="H474" s="504">
        <v>180.53333333333333</v>
      </c>
      <c r="I474" s="504">
        <v>183.21666666666667</v>
      </c>
      <c r="J474" s="504">
        <v>185.53333333333333</v>
      </c>
      <c r="K474" s="503">
        <v>180.9</v>
      </c>
      <c r="L474" s="503">
        <v>175.9</v>
      </c>
      <c r="M474" s="503">
        <v>1.9172100000000001</v>
      </c>
      <c r="N474" s="1"/>
      <c r="O474" s="1"/>
    </row>
    <row r="475" spans="1:15" ht="12.75" customHeight="1">
      <c r="A475" s="33">
        <v>465</v>
      </c>
      <c r="B475" s="531" t="s">
        <v>529</v>
      </c>
      <c r="C475" s="503">
        <v>974.25</v>
      </c>
      <c r="D475" s="504">
        <v>976.75</v>
      </c>
      <c r="E475" s="504">
        <v>963.6</v>
      </c>
      <c r="F475" s="504">
        <v>952.95</v>
      </c>
      <c r="G475" s="504">
        <v>939.80000000000007</v>
      </c>
      <c r="H475" s="504">
        <v>987.4</v>
      </c>
      <c r="I475" s="504">
        <v>1000.5500000000001</v>
      </c>
      <c r="J475" s="504">
        <v>1011.1999999999999</v>
      </c>
      <c r="K475" s="503">
        <v>989.9</v>
      </c>
      <c r="L475" s="503">
        <v>966.1</v>
      </c>
      <c r="M475" s="503">
        <v>0.62746999999999997</v>
      </c>
      <c r="N475" s="1"/>
      <c r="O475" s="1"/>
    </row>
    <row r="476" spans="1:15" ht="12.75" customHeight="1">
      <c r="A476" s="33">
        <v>466</v>
      </c>
      <c r="B476" s="531" t="s">
        <v>862</v>
      </c>
      <c r="C476" s="503">
        <v>187.2</v>
      </c>
      <c r="D476" s="504">
        <v>184.23333333333335</v>
      </c>
      <c r="E476" s="504">
        <v>181.26666666666671</v>
      </c>
      <c r="F476" s="504">
        <v>175.33333333333337</v>
      </c>
      <c r="G476" s="504">
        <v>172.36666666666673</v>
      </c>
      <c r="H476" s="504">
        <v>190.16666666666669</v>
      </c>
      <c r="I476" s="504">
        <v>193.13333333333333</v>
      </c>
      <c r="J476" s="504">
        <v>199.06666666666666</v>
      </c>
      <c r="K476" s="503">
        <v>187.2</v>
      </c>
      <c r="L476" s="503">
        <v>178.3</v>
      </c>
      <c r="M476" s="503">
        <v>55.970869999999998</v>
      </c>
      <c r="N476" s="1"/>
      <c r="O476" s="1"/>
    </row>
    <row r="477" spans="1:15" ht="12.75" customHeight="1">
      <c r="A477" s="33">
        <v>467</v>
      </c>
      <c r="B477" s="531" t="s">
        <v>530</v>
      </c>
      <c r="C477" s="503">
        <v>44.45</v>
      </c>
      <c r="D477" s="504">
        <v>44.70000000000001</v>
      </c>
      <c r="E477" s="504">
        <v>44.050000000000018</v>
      </c>
      <c r="F477" s="504">
        <v>43.650000000000006</v>
      </c>
      <c r="G477" s="504">
        <v>43.000000000000014</v>
      </c>
      <c r="H477" s="504">
        <v>45.100000000000023</v>
      </c>
      <c r="I477" s="504">
        <v>45.750000000000014</v>
      </c>
      <c r="J477" s="504">
        <v>46.150000000000027</v>
      </c>
      <c r="K477" s="503">
        <v>45.35</v>
      </c>
      <c r="L477" s="503">
        <v>44.3</v>
      </c>
      <c r="M477" s="503">
        <v>53.473350000000003</v>
      </c>
      <c r="N477" s="1"/>
      <c r="O477" s="1"/>
    </row>
    <row r="478" spans="1:15" ht="12.75" customHeight="1">
      <c r="A478" s="33">
        <v>468</v>
      </c>
      <c r="B478" s="531" t="s">
        <v>208</v>
      </c>
      <c r="C478" s="503">
        <v>623.25</v>
      </c>
      <c r="D478" s="504">
        <v>616.91666666666663</v>
      </c>
      <c r="E478" s="504">
        <v>609.18333333333328</v>
      </c>
      <c r="F478" s="504">
        <v>595.11666666666667</v>
      </c>
      <c r="G478" s="504">
        <v>587.38333333333333</v>
      </c>
      <c r="H478" s="504">
        <v>630.98333333333323</v>
      </c>
      <c r="I478" s="504">
        <v>638.71666666666658</v>
      </c>
      <c r="J478" s="504">
        <v>652.78333333333319</v>
      </c>
      <c r="K478" s="503">
        <v>624.65</v>
      </c>
      <c r="L478" s="503">
        <v>602.85</v>
      </c>
      <c r="M478" s="503">
        <v>11.650309999999999</v>
      </c>
      <c r="N478" s="1"/>
      <c r="O478" s="1"/>
    </row>
    <row r="479" spans="1:15" ht="12.75" customHeight="1">
      <c r="A479" s="33">
        <v>469</v>
      </c>
      <c r="B479" s="531" t="s">
        <v>209</v>
      </c>
      <c r="C479" s="503">
        <v>1569.05</v>
      </c>
      <c r="D479" s="504">
        <v>1560.3500000000001</v>
      </c>
      <c r="E479" s="504">
        <v>1543.7000000000003</v>
      </c>
      <c r="F479" s="504">
        <v>1518.3500000000001</v>
      </c>
      <c r="G479" s="504">
        <v>1501.7000000000003</v>
      </c>
      <c r="H479" s="504">
        <v>1585.7000000000003</v>
      </c>
      <c r="I479" s="504">
        <v>1602.3500000000004</v>
      </c>
      <c r="J479" s="504">
        <v>1627.7000000000003</v>
      </c>
      <c r="K479" s="503">
        <v>1577</v>
      </c>
      <c r="L479" s="503">
        <v>1535</v>
      </c>
      <c r="M479" s="503">
        <v>2.3446400000000001</v>
      </c>
      <c r="N479" s="1"/>
      <c r="O479" s="1"/>
    </row>
    <row r="480" spans="1:15" ht="12.75" customHeight="1">
      <c r="A480" s="33">
        <v>470</v>
      </c>
      <c r="B480" s="531" t="s">
        <v>544</v>
      </c>
      <c r="C480" s="503">
        <v>12.95</v>
      </c>
      <c r="D480" s="504">
        <v>12.983333333333333</v>
      </c>
      <c r="E480" s="504">
        <v>12.866666666666665</v>
      </c>
      <c r="F480" s="504">
        <v>12.783333333333333</v>
      </c>
      <c r="G480" s="504">
        <v>12.666666666666666</v>
      </c>
      <c r="H480" s="504">
        <v>13.066666666666665</v>
      </c>
      <c r="I480" s="504">
        <v>13.183333333333332</v>
      </c>
      <c r="J480" s="504">
        <v>13.266666666666664</v>
      </c>
      <c r="K480" s="503">
        <v>13.1</v>
      </c>
      <c r="L480" s="503">
        <v>12.9</v>
      </c>
      <c r="M480" s="503">
        <v>17.690159999999999</v>
      </c>
      <c r="N480" s="1"/>
      <c r="O480" s="1"/>
    </row>
    <row r="481" spans="1:15" ht="12.75" customHeight="1">
      <c r="A481" s="33">
        <v>471</v>
      </c>
      <c r="B481" s="531" t="s">
        <v>545</v>
      </c>
      <c r="C481" s="503">
        <v>508.95</v>
      </c>
      <c r="D481" s="504">
        <v>511.7833333333333</v>
      </c>
      <c r="E481" s="504">
        <v>504.96666666666658</v>
      </c>
      <c r="F481" s="504">
        <v>500.98333333333329</v>
      </c>
      <c r="G481" s="504">
        <v>494.16666666666657</v>
      </c>
      <c r="H481" s="504">
        <v>515.76666666666665</v>
      </c>
      <c r="I481" s="504">
        <v>522.58333333333326</v>
      </c>
      <c r="J481" s="504">
        <v>526.56666666666661</v>
      </c>
      <c r="K481" s="503">
        <v>518.6</v>
      </c>
      <c r="L481" s="503">
        <v>507.8</v>
      </c>
      <c r="M481" s="503">
        <v>0.82518999999999998</v>
      </c>
      <c r="N481" s="1"/>
      <c r="O481" s="1"/>
    </row>
    <row r="482" spans="1:15" ht="12.75" customHeight="1">
      <c r="A482" s="33">
        <v>472</v>
      </c>
      <c r="B482" s="531" t="s">
        <v>547</v>
      </c>
      <c r="C482" s="503">
        <v>130.94999999999999</v>
      </c>
      <c r="D482" s="504">
        <v>131.21666666666667</v>
      </c>
      <c r="E482" s="504">
        <v>129.78333333333333</v>
      </c>
      <c r="F482" s="504">
        <v>128.61666666666667</v>
      </c>
      <c r="G482" s="504">
        <v>127.18333333333334</v>
      </c>
      <c r="H482" s="504">
        <v>132.38333333333333</v>
      </c>
      <c r="I482" s="504">
        <v>133.81666666666666</v>
      </c>
      <c r="J482" s="504">
        <v>134.98333333333332</v>
      </c>
      <c r="K482" s="503">
        <v>132.65</v>
      </c>
      <c r="L482" s="503">
        <v>130.05000000000001</v>
      </c>
      <c r="M482" s="503">
        <v>3.86782</v>
      </c>
      <c r="N482" s="1"/>
      <c r="O482" s="1"/>
    </row>
    <row r="483" spans="1:15" ht="12.75" customHeight="1">
      <c r="A483" s="33">
        <v>473</v>
      </c>
      <c r="B483" s="531" t="s">
        <v>548</v>
      </c>
      <c r="C483" s="503">
        <v>18.55</v>
      </c>
      <c r="D483" s="504">
        <v>18.55</v>
      </c>
      <c r="E483" s="504">
        <v>18.450000000000003</v>
      </c>
      <c r="F483" s="504">
        <v>18.350000000000001</v>
      </c>
      <c r="G483" s="504">
        <v>18.250000000000004</v>
      </c>
      <c r="H483" s="504">
        <v>18.650000000000002</v>
      </c>
      <c r="I483" s="504">
        <v>18.750000000000004</v>
      </c>
      <c r="J483" s="504">
        <v>18.850000000000001</v>
      </c>
      <c r="K483" s="503">
        <v>18.649999999999999</v>
      </c>
      <c r="L483" s="503">
        <v>18.45</v>
      </c>
      <c r="M483" s="503">
        <v>7.9476500000000003</v>
      </c>
      <c r="N483" s="1"/>
      <c r="O483" s="1"/>
    </row>
    <row r="484" spans="1:15" ht="12.75" customHeight="1">
      <c r="A484" s="33">
        <v>474</v>
      </c>
      <c r="B484" s="531" t="s">
        <v>210</v>
      </c>
      <c r="C484" s="503">
        <v>7420.95</v>
      </c>
      <c r="D484" s="504">
        <v>7418.2166666666672</v>
      </c>
      <c r="E484" s="504">
        <v>7376.4333333333343</v>
      </c>
      <c r="F484" s="504">
        <v>7331.916666666667</v>
      </c>
      <c r="G484" s="504">
        <v>7290.1333333333341</v>
      </c>
      <c r="H484" s="504">
        <v>7462.7333333333345</v>
      </c>
      <c r="I484" s="504">
        <v>7504.5166666666673</v>
      </c>
      <c r="J484" s="504">
        <v>7549.0333333333347</v>
      </c>
      <c r="K484" s="503">
        <v>7460</v>
      </c>
      <c r="L484" s="503">
        <v>7373.7</v>
      </c>
      <c r="M484" s="503">
        <v>2.1990099999999999</v>
      </c>
      <c r="N484" s="1"/>
      <c r="O484" s="1"/>
    </row>
    <row r="485" spans="1:15" ht="12.75" customHeight="1">
      <c r="A485" s="33">
        <v>475</v>
      </c>
      <c r="B485" s="531" t="s">
        <v>279</v>
      </c>
      <c r="C485" s="503">
        <v>43.55</v>
      </c>
      <c r="D485" s="504">
        <v>43.816666666666663</v>
      </c>
      <c r="E485" s="504">
        <v>42.983333333333327</v>
      </c>
      <c r="F485" s="504">
        <v>42.416666666666664</v>
      </c>
      <c r="G485" s="504">
        <v>41.583333333333329</v>
      </c>
      <c r="H485" s="504">
        <v>44.383333333333326</v>
      </c>
      <c r="I485" s="504">
        <v>45.216666666666669</v>
      </c>
      <c r="J485" s="504">
        <v>45.783333333333324</v>
      </c>
      <c r="K485" s="503">
        <v>44.65</v>
      </c>
      <c r="L485" s="503">
        <v>43.25</v>
      </c>
      <c r="M485" s="503">
        <v>97.628969999999995</v>
      </c>
      <c r="N485" s="1"/>
      <c r="O485" s="1"/>
    </row>
    <row r="486" spans="1:15" ht="12.75" customHeight="1">
      <c r="A486" s="33">
        <v>476</v>
      </c>
      <c r="B486" s="531" t="s">
        <v>211</v>
      </c>
      <c r="C486" s="503">
        <v>758.35</v>
      </c>
      <c r="D486" s="504">
        <v>760.2166666666667</v>
      </c>
      <c r="E486" s="504">
        <v>752.73333333333335</v>
      </c>
      <c r="F486" s="504">
        <v>747.11666666666667</v>
      </c>
      <c r="G486" s="504">
        <v>739.63333333333333</v>
      </c>
      <c r="H486" s="504">
        <v>765.83333333333337</v>
      </c>
      <c r="I486" s="504">
        <v>773.31666666666672</v>
      </c>
      <c r="J486" s="504">
        <v>778.93333333333339</v>
      </c>
      <c r="K486" s="503">
        <v>767.7</v>
      </c>
      <c r="L486" s="503">
        <v>754.6</v>
      </c>
      <c r="M486" s="503">
        <v>11.928369999999999</v>
      </c>
      <c r="N486" s="1"/>
      <c r="O486" s="1"/>
    </row>
    <row r="487" spans="1:15" ht="12.75" customHeight="1">
      <c r="A487" s="33">
        <v>477</v>
      </c>
      <c r="B487" s="531" t="s">
        <v>546</v>
      </c>
      <c r="C487" s="503">
        <v>1047.3</v>
      </c>
      <c r="D487" s="504">
        <v>1041.9333333333334</v>
      </c>
      <c r="E487" s="504">
        <v>1030.3666666666668</v>
      </c>
      <c r="F487" s="504">
        <v>1013.4333333333334</v>
      </c>
      <c r="G487" s="504">
        <v>1001.8666666666668</v>
      </c>
      <c r="H487" s="504">
        <v>1058.8666666666668</v>
      </c>
      <c r="I487" s="504">
        <v>1070.4333333333334</v>
      </c>
      <c r="J487" s="504">
        <v>1087.3666666666668</v>
      </c>
      <c r="K487" s="503">
        <v>1053.5</v>
      </c>
      <c r="L487" s="503">
        <v>1025</v>
      </c>
      <c r="M487" s="503">
        <v>1.2350000000000001</v>
      </c>
      <c r="N487" s="1"/>
      <c r="O487" s="1"/>
    </row>
    <row r="488" spans="1:15" ht="12.75" customHeight="1">
      <c r="A488" s="33">
        <v>478</v>
      </c>
      <c r="B488" s="531" t="s">
        <v>551</v>
      </c>
      <c r="C488" s="503">
        <v>562.5</v>
      </c>
      <c r="D488" s="504">
        <v>564.23333333333335</v>
      </c>
      <c r="E488" s="504">
        <v>555.4666666666667</v>
      </c>
      <c r="F488" s="504">
        <v>548.43333333333339</v>
      </c>
      <c r="G488" s="504">
        <v>539.66666666666674</v>
      </c>
      <c r="H488" s="504">
        <v>571.26666666666665</v>
      </c>
      <c r="I488" s="504">
        <v>580.0333333333333</v>
      </c>
      <c r="J488" s="504">
        <v>587.06666666666661</v>
      </c>
      <c r="K488" s="503">
        <v>573</v>
      </c>
      <c r="L488" s="503">
        <v>557.20000000000005</v>
      </c>
      <c r="M488" s="503">
        <v>0.74387999999999999</v>
      </c>
      <c r="N488" s="1"/>
      <c r="O488" s="1"/>
    </row>
    <row r="489" spans="1:15" ht="12.75" customHeight="1">
      <c r="A489" s="33">
        <v>479</v>
      </c>
      <c r="B489" s="531" t="s">
        <v>552</v>
      </c>
      <c r="C489" s="503">
        <v>44.4</v>
      </c>
      <c r="D489" s="504">
        <v>44.116666666666667</v>
      </c>
      <c r="E489" s="504">
        <v>43.433333333333337</v>
      </c>
      <c r="F489" s="504">
        <v>42.466666666666669</v>
      </c>
      <c r="G489" s="504">
        <v>41.783333333333339</v>
      </c>
      <c r="H489" s="504">
        <v>45.083333333333336</v>
      </c>
      <c r="I489" s="504">
        <v>45.766666666666659</v>
      </c>
      <c r="J489" s="504">
        <v>46.733333333333334</v>
      </c>
      <c r="K489" s="503">
        <v>44.8</v>
      </c>
      <c r="L489" s="503">
        <v>43.15</v>
      </c>
      <c r="M489" s="503">
        <v>96.396979999999999</v>
      </c>
      <c r="N489" s="1"/>
      <c r="O489" s="1"/>
    </row>
    <row r="490" spans="1:15" ht="12.75" customHeight="1">
      <c r="A490" s="33">
        <v>480</v>
      </c>
      <c r="B490" s="531" t="s">
        <v>553</v>
      </c>
      <c r="C490" s="503">
        <v>1022.4</v>
      </c>
      <c r="D490" s="504">
        <v>1030.8</v>
      </c>
      <c r="E490" s="504">
        <v>1004.5999999999999</v>
      </c>
      <c r="F490" s="504">
        <v>986.8</v>
      </c>
      <c r="G490" s="504">
        <v>960.59999999999991</v>
      </c>
      <c r="H490" s="504">
        <v>1048.5999999999999</v>
      </c>
      <c r="I490" s="504">
        <v>1074.8000000000002</v>
      </c>
      <c r="J490" s="504">
        <v>1092.5999999999999</v>
      </c>
      <c r="K490" s="503">
        <v>1057</v>
      </c>
      <c r="L490" s="503">
        <v>1013</v>
      </c>
      <c r="M490" s="503">
        <v>0.48281000000000002</v>
      </c>
      <c r="N490" s="1"/>
      <c r="O490" s="1"/>
    </row>
    <row r="491" spans="1:15" ht="12.75" customHeight="1">
      <c r="A491" s="33">
        <v>481</v>
      </c>
      <c r="B491" s="531" t="s">
        <v>555</v>
      </c>
      <c r="C491" s="503">
        <v>319.45</v>
      </c>
      <c r="D491" s="504">
        <v>322.71666666666664</v>
      </c>
      <c r="E491" s="504">
        <v>313.73333333333329</v>
      </c>
      <c r="F491" s="504">
        <v>308.01666666666665</v>
      </c>
      <c r="G491" s="504">
        <v>299.0333333333333</v>
      </c>
      <c r="H491" s="504">
        <v>328.43333333333328</v>
      </c>
      <c r="I491" s="504">
        <v>337.41666666666663</v>
      </c>
      <c r="J491" s="504">
        <v>343.13333333333327</v>
      </c>
      <c r="K491" s="503">
        <v>331.7</v>
      </c>
      <c r="L491" s="503">
        <v>317</v>
      </c>
      <c r="M491" s="503">
        <v>0.99790000000000001</v>
      </c>
      <c r="N491" s="1"/>
      <c r="O491" s="1"/>
    </row>
    <row r="492" spans="1:15" ht="12.75" customHeight="1">
      <c r="A492" s="33">
        <v>482</v>
      </c>
      <c r="B492" s="531" t="s">
        <v>281</v>
      </c>
      <c r="C492" s="503">
        <v>885.65</v>
      </c>
      <c r="D492" s="504">
        <v>879.05000000000007</v>
      </c>
      <c r="E492" s="504">
        <v>868.50000000000011</v>
      </c>
      <c r="F492" s="504">
        <v>851.35</v>
      </c>
      <c r="G492" s="504">
        <v>840.80000000000007</v>
      </c>
      <c r="H492" s="504">
        <v>896.20000000000016</v>
      </c>
      <c r="I492" s="504">
        <v>906.75000000000011</v>
      </c>
      <c r="J492" s="504">
        <v>923.9000000000002</v>
      </c>
      <c r="K492" s="503">
        <v>889.6</v>
      </c>
      <c r="L492" s="503">
        <v>861.9</v>
      </c>
      <c r="M492" s="503">
        <v>1.73275</v>
      </c>
      <c r="N492" s="1"/>
      <c r="O492" s="1"/>
    </row>
    <row r="493" spans="1:15" ht="12.75" customHeight="1">
      <c r="A493" s="33">
        <v>483</v>
      </c>
      <c r="B493" s="531" t="s">
        <v>212</v>
      </c>
      <c r="C493" s="503">
        <v>339.45</v>
      </c>
      <c r="D493" s="504">
        <v>340.91666666666669</v>
      </c>
      <c r="E493" s="504">
        <v>336.03333333333336</v>
      </c>
      <c r="F493" s="504">
        <v>332.61666666666667</v>
      </c>
      <c r="G493" s="504">
        <v>327.73333333333335</v>
      </c>
      <c r="H493" s="504">
        <v>344.33333333333337</v>
      </c>
      <c r="I493" s="504">
        <v>349.2166666666667</v>
      </c>
      <c r="J493" s="504">
        <v>352.63333333333338</v>
      </c>
      <c r="K493" s="503">
        <v>345.8</v>
      </c>
      <c r="L493" s="503">
        <v>337.5</v>
      </c>
      <c r="M493" s="503">
        <v>45.10924</v>
      </c>
      <c r="N493" s="1"/>
      <c r="O493" s="1"/>
    </row>
    <row r="494" spans="1:15" ht="12.75" customHeight="1">
      <c r="A494" s="33">
        <v>484</v>
      </c>
      <c r="B494" s="531" t="s">
        <v>556</v>
      </c>
      <c r="C494" s="503">
        <v>2673.35</v>
      </c>
      <c r="D494" s="504">
        <v>2673.5666666666662</v>
      </c>
      <c r="E494" s="504">
        <v>2593.6833333333325</v>
      </c>
      <c r="F494" s="504">
        <v>2514.0166666666664</v>
      </c>
      <c r="G494" s="504">
        <v>2434.1333333333328</v>
      </c>
      <c r="H494" s="504">
        <v>2753.2333333333322</v>
      </c>
      <c r="I494" s="504">
        <v>2833.1166666666663</v>
      </c>
      <c r="J494" s="504">
        <v>2912.7833333333319</v>
      </c>
      <c r="K494" s="503">
        <v>2753.45</v>
      </c>
      <c r="L494" s="503">
        <v>2593.9</v>
      </c>
      <c r="M494" s="503">
        <v>1.5104500000000001</v>
      </c>
      <c r="N494" s="1"/>
      <c r="O494" s="1"/>
    </row>
    <row r="495" spans="1:15" ht="12.75" customHeight="1">
      <c r="A495" s="33">
        <v>485</v>
      </c>
      <c r="B495" s="531" t="s">
        <v>280</v>
      </c>
      <c r="C495" s="503">
        <v>222.25</v>
      </c>
      <c r="D495" s="504">
        <v>223.58333333333334</v>
      </c>
      <c r="E495" s="504">
        <v>220.66666666666669</v>
      </c>
      <c r="F495" s="504">
        <v>219.08333333333334</v>
      </c>
      <c r="G495" s="504">
        <v>216.16666666666669</v>
      </c>
      <c r="H495" s="504">
        <v>225.16666666666669</v>
      </c>
      <c r="I495" s="504">
        <v>228.08333333333337</v>
      </c>
      <c r="J495" s="504">
        <v>229.66666666666669</v>
      </c>
      <c r="K495" s="503">
        <v>226.5</v>
      </c>
      <c r="L495" s="503">
        <v>222</v>
      </c>
      <c r="M495" s="503">
        <v>1.74607</v>
      </c>
      <c r="N495" s="1"/>
      <c r="O495" s="1"/>
    </row>
    <row r="496" spans="1:15" ht="12.75" customHeight="1">
      <c r="A496" s="33">
        <v>486</v>
      </c>
      <c r="B496" s="531" t="s">
        <v>557</v>
      </c>
      <c r="C496" s="503">
        <v>1964.1</v>
      </c>
      <c r="D496" s="504">
        <v>1958.3666666666668</v>
      </c>
      <c r="E496" s="504">
        <v>1945.7333333333336</v>
      </c>
      <c r="F496" s="504">
        <v>1927.3666666666668</v>
      </c>
      <c r="G496" s="504">
        <v>1914.7333333333336</v>
      </c>
      <c r="H496" s="504">
        <v>1976.7333333333336</v>
      </c>
      <c r="I496" s="504">
        <v>1989.3666666666668</v>
      </c>
      <c r="J496" s="504">
        <v>2007.7333333333336</v>
      </c>
      <c r="K496" s="503">
        <v>1971</v>
      </c>
      <c r="L496" s="503">
        <v>1940</v>
      </c>
      <c r="M496" s="503">
        <v>0.20071</v>
      </c>
      <c r="N496" s="1"/>
      <c r="O496" s="1"/>
    </row>
    <row r="497" spans="1:15" ht="12.75" customHeight="1">
      <c r="A497" s="33">
        <v>487</v>
      </c>
      <c r="B497" s="531" t="s">
        <v>550</v>
      </c>
      <c r="C497" s="503">
        <v>541.5</v>
      </c>
      <c r="D497" s="504">
        <v>543.6</v>
      </c>
      <c r="E497" s="504">
        <v>535.6</v>
      </c>
      <c r="F497" s="504">
        <v>529.70000000000005</v>
      </c>
      <c r="G497" s="504">
        <v>521.70000000000005</v>
      </c>
      <c r="H497" s="504">
        <v>549.5</v>
      </c>
      <c r="I497" s="504">
        <v>557.5</v>
      </c>
      <c r="J497" s="504">
        <v>563.4</v>
      </c>
      <c r="K497" s="503">
        <v>551.6</v>
      </c>
      <c r="L497" s="503">
        <v>537.70000000000005</v>
      </c>
      <c r="M497" s="503">
        <v>1.67824</v>
      </c>
      <c r="N497" s="1"/>
      <c r="O497" s="1"/>
    </row>
    <row r="498" spans="1:15" ht="12.75" customHeight="1">
      <c r="A498" s="33">
        <v>488</v>
      </c>
      <c r="B498" s="531" t="s">
        <v>549</v>
      </c>
      <c r="C498" s="503">
        <v>3699</v>
      </c>
      <c r="D498" s="504">
        <v>3678.0333333333333</v>
      </c>
      <c r="E498" s="504">
        <v>3606.0666666666666</v>
      </c>
      <c r="F498" s="504">
        <v>3513.1333333333332</v>
      </c>
      <c r="G498" s="504">
        <v>3441.1666666666665</v>
      </c>
      <c r="H498" s="504">
        <v>3770.9666666666667</v>
      </c>
      <c r="I498" s="504">
        <v>3842.9333333333329</v>
      </c>
      <c r="J498" s="504">
        <v>3935.8666666666668</v>
      </c>
      <c r="K498" s="503">
        <v>3750</v>
      </c>
      <c r="L498" s="503">
        <v>3585.1</v>
      </c>
      <c r="M498" s="503">
        <v>0.27700000000000002</v>
      </c>
      <c r="N498" s="1"/>
      <c r="O498" s="1"/>
    </row>
    <row r="499" spans="1:15" ht="12.75" customHeight="1">
      <c r="A499" s="33">
        <v>489</v>
      </c>
      <c r="B499" s="531" t="s">
        <v>213</v>
      </c>
      <c r="C499" s="503">
        <v>1201.25</v>
      </c>
      <c r="D499" s="504">
        <v>1198.8333333333333</v>
      </c>
      <c r="E499" s="504">
        <v>1180.8666666666666</v>
      </c>
      <c r="F499" s="504">
        <v>1160.4833333333333</v>
      </c>
      <c r="G499" s="504">
        <v>1142.5166666666667</v>
      </c>
      <c r="H499" s="504">
        <v>1219.2166666666665</v>
      </c>
      <c r="I499" s="504">
        <v>1237.1833333333332</v>
      </c>
      <c r="J499" s="504">
        <v>1257.5666666666664</v>
      </c>
      <c r="K499" s="503">
        <v>1216.8</v>
      </c>
      <c r="L499" s="503">
        <v>1178.45</v>
      </c>
      <c r="M499" s="503">
        <v>7.7137900000000004</v>
      </c>
      <c r="N499" s="1"/>
      <c r="O499" s="1"/>
    </row>
    <row r="500" spans="1:15" ht="12.75" customHeight="1">
      <c r="A500" s="33">
        <v>490</v>
      </c>
      <c r="B500" s="531" t="s">
        <v>554</v>
      </c>
      <c r="C500" s="503">
        <v>2318.1</v>
      </c>
      <c r="D500" s="504">
        <v>2346.1333333333337</v>
      </c>
      <c r="E500" s="504">
        <v>2272.2666666666673</v>
      </c>
      <c r="F500" s="504">
        <v>2226.4333333333338</v>
      </c>
      <c r="G500" s="504">
        <v>2152.5666666666675</v>
      </c>
      <c r="H500" s="504">
        <v>2391.9666666666672</v>
      </c>
      <c r="I500" s="504">
        <v>2465.833333333333</v>
      </c>
      <c r="J500" s="504">
        <v>2511.666666666667</v>
      </c>
      <c r="K500" s="503">
        <v>2420</v>
      </c>
      <c r="L500" s="503">
        <v>2300.3000000000002</v>
      </c>
      <c r="M500" s="503">
        <v>2.9757799999999999</v>
      </c>
      <c r="N500" s="1"/>
      <c r="O500" s="1"/>
    </row>
    <row r="501" spans="1:15" ht="12.75" customHeight="1">
      <c r="A501" s="33">
        <v>491</v>
      </c>
      <c r="B501" s="531" t="s">
        <v>558</v>
      </c>
      <c r="C501" s="503">
        <v>8444.5</v>
      </c>
      <c r="D501" s="504">
        <v>8468.0333333333328</v>
      </c>
      <c r="E501" s="504">
        <v>8336.0666666666657</v>
      </c>
      <c r="F501" s="504">
        <v>8227.6333333333332</v>
      </c>
      <c r="G501" s="504">
        <v>8095.6666666666661</v>
      </c>
      <c r="H501" s="504">
        <v>8576.4666666666653</v>
      </c>
      <c r="I501" s="504">
        <v>8708.4333333333325</v>
      </c>
      <c r="J501" s="504">
        <v>8816.866666666665</v>
      </c>
      <c r="K501" s="503">
        <v>8600</v>
      </c>
      <c r="L501" s="503">
        <v>8359.6</v>
      </c>
      <c r="M501" s="503">
        <v>4.1259999999999998E-2</v>
      </c>
      <c r="N501" s="1"/>
      <c r="O501" s="1"/>
    </row>
    <row r="502" spans="1:15" ht="12.75" customHeight="1">
      <c r="A502" s="33">
        <v>492</v>
      </c>
      <c r="B502" s="531" t="s">
        <v>559</v>
      </c>
      <c r="C502" s="503">
        <v>180.1</v>
      </c>
      <c r="D502" s="504">
        <v>178.71666666666667</v>
      </c>
      <c r="E502" s="504">
        <v>176.38333333333333</v>
      </c>
      <c r="F502" s="504">
        <v>172.66666666666666</v>
      </c>
      <c r="G502" s="504">
        <v>170.33333333333331</v>
      </c>
      <c r="H502" s="504">
        <v>182.43333333333334</v>
      </c>
      <c r="I502" s="504">
        <v>184.76666666666665</v>
      </c>
      <c r="J502" s="504">
        <v>188.48333333333335</v>
      </c>
      <c r="K502" s="503">
        <v>181.05</v>
      </c>
      <c r="L502" s="503">
        <v>175</v>
      </c>
      <c r="M502" s="503">
        <v>18.541419999999999</v>
      </c>
      <c r="N502" s="1"/>
      <c r="O502" s="1"/>
    </row>
    <row r="503" spans="1:15" ht="12.75" customHeight="1">
      <c r="A503" s="33">
        <v>493</v>
      </c>
      <c r="B503" s="531" t="s">
        <v>560</v>
      </c>
      <c r="C503" s="503">
        <v>147.75</v>
      </c>
      <c r="D503" s="504">
        <v>149.04999999999998</v>
      </c>
      <c r="E503" s="504">
        <v>145.19999999999996</v>
      </c>
      <c r="F503" s="504">
        <v>142.64999999999998</v>
      </c>
      <c r="G503" s="504">
        <v>138.79999999999995</v>
      </c>
      <c r="H503" s="504">
        <v>151.59999999999997</v>
      </c>
      <c r="I503" s="504">
        <v>155.44999999999999</v>
      </c>
      <c r="J503" s="504">
        <v>157.99999999999997</v>
      </c>
      <c r="K503" s="503">
        <v>152.9</v>
      </c>
      <c r="L503" s="503">
        <v>146.5</v>
      </c>
      <c r="M503" s="503">
        <v>23.4846</v>
      </c>
      <c r="N503" s="1"/>
      <c r="O503" s="1"/>
    </row>
    <row r="504" spans="1:15" ht="12.75" customHeight="1">
      <c r="A504" s="33">
        <v>494</v>
      </c>
      <c r="B504" s="531" t="s">
        <v>561</v>
      </c>
      <c r="C504" s="503">
        <v>563.75</v>
      </c>
      <c r="D504" s="504">
        <v>565.63333333333333</v>
      </c>
      <c r="E504" s="504">
        <v>558.66666666666663</v>
      </c>
      <c r="F504" s="504">
        <v>553.58333333333326</v>
      </c>
      <c r="G504" s="504">
        <v>546.61666666666656</v>
      </c>
      <c r="H504" s="504">
        <v>570.7166666666667</v>
      </c>
      <c r="I504" s="504">
        <v>577.68333333333339</v>
      </c>
      <c r="J504" s="504">
        <v>582.76666666666677</v>
      </c>
      <c r="K504" s="503">
        <v>572.6</v>
      </c>
      <c r="L504" s="503">
        <v>560.54999999999995</v>
      </c>
      <c r="M504" s="503">
        <v>0.16974</v>
      </c>
      <c r="N504" s="1"/>
      <c r="O504" s="1"/>
    </row>
    <row r="505" spans="1:15" ht="12.75" customHeight="1">
      <c r="A505" s="33">
        <v>495</v>
      </c>
      <c r="B505" s="531" t="s">
        <v>282</v>
      </c>
      <c r="C505" s="503">
        <v>1748.1</v>
      </c>
      <c r="D505" s="504">
        <v>1757.2166666666665</v>
      </c>
      <c r="E505" s="504">
        <v>1733.883333333333</v>
      </c>
      <c r="F505" s="504">
        <v>1719.6666666666665</v>
      </c>
      <c r="G505" s="504">
        <v>1696.333333333333</v>
      </c>
      <c r="H505" s="504">
        <v>1771.4333333333329</v>
      </c>
      <c r="I505" s="504">
        <v>1794.7666666666664</v>
      </c>
      <c r="J505" s="504">
        <v>1808.9833333333329</v>
      </c>
      <c r="K505" s="503">
        <v>1780.55</v>
      </c>
      <c r="L505" s="503">
        <v>1743</v>
      </c>
      <c r="M505" s="503">
        <v>1.59378</v>
      </c>
      <c r="N505" s="1"/>
      <c r="O505" s="1"/>
    </row>
    <row r="506" spans="1:15" ht="12.75" customHeight="1">
      <c r="A506" s="33">
        <v>496</v>
      </c>
      <c r="B506" s="531" t="s">
        <v>214</v>
      </c>
      <c r="C506" s="503">
        <v>703.7</v>
      </c>
      <c r="D506" s="504">
        <v>704.58333333333337</v>
      </c>
      <c r="E506" s="504">
        <v>699.16666666666674</v>
      </c>
      <c r="F506" s="504">
        <v>694.63333333333333</v>
      </c>
      <c r="G506" s="504">
        <v>689.2166666666667</v>
      </c>
      <c r="H506" s="504">
        <v>709.11666666666679</v>
      </c>
      <c r="I506" s="504">
        <v>714.53333333333353</v>
      </c>
      <c r="J506" s="504">
        <v>719.06666666666683</v>
      </c>
      <c r="K506" s="503">
        <v>710</v>
      </c>
      <c r="L506" s="503">
        <v>700.05</v>
      </c>
      <c r="M506" s="503">
        <v>39.492080000000001</v>
      </c>
      <c r="N506" s="1"/>
      <c r="O506" s="1"/>
    </row>
    <row r="507" spans="1:15" ht="12.75" customHeight="1">
      <c r="A507" s="33">
        <v>497</v>
      </c>
      <c r="B507" s="531" t="s">
        <v>562</v>
      </c>
      <c r="C507" s="503">
        <v>397.65</v>
      </c>
      <c r="D507" s="504">
        <v>399.8</v>
      </c>
      <c r="E507" s="504">
        <v>390.70000000000005</v>
      </c>
      <c r="F507" s="504">
        <v>383.75000000000006</v>
      </c>
      <c r="G507" s="504">
        <v>374.65000000000009</v>
      </c>
      <c r="H507" s="504">
        <v>406.75</v>
      </c>
      <c r="I507" s="504">
        <v>415.85</v>
      </c>
      <c r="J507" s="504">
        <v>422.79999999999995</v>
      </c>
      <c r="K507" s="503">
        <v>408.9</v>
      </c>
      <c r="L507" s="503">
        <v>392.85</v>
      </c>
      <c r="M507" s="503">
        <v>14.110440000000001</v>
      </c>
      <c r="N507" s="1"/>
      <c r="O507" s="1"/>
    </row>
    <row r="508" spans="1:15" ht="12.75" customHeight="1">
      <c r="A508" s="33">
        <v>498</v>
      </c>
      <c r="B508" s="531" t="s">
        <v>283</v>
      </c>
      <c r="C508" s="503">
        <v>13.9</v>
      </c>
      <c r="D508" s="504">
        <v>13.833333333333334</v>
      </c>
      <c r="E508" s="504">
        <v>13.516666666666667</v>
      </c>
      <c r="F508" s="504">
        <v>13.133333333333333</v>
      </c>
      <c r="G508" s="504">
        <v>12.816666666666666</v>
      </c>
      <c r="H508" s="504">
        <v>14.216666666666669</v>
      </c>
      <c r="I508" s="504">
        <v>14.533333333333335</v>
      </c>
      <c r="J508" s="504">
        <v>14.91666666666667</v>
      </c>
      <c r="K508" s="503">
        <v>14.15</v>
      </c>
      <c r="L508" s="503">
        <v>13.45</v>
      </c>
      <c r="M508" s="503">
        <v>1259.6320800000001</v>
      </c>
      <c r="N508" s="1"/>
      <c r="O508" s="1"/>
    </row>
    <row r="509" spans="1:15" ht="12.75" customHeight="1">
      <c r="A509" s="33">
        <v>499</v>
      </c>
      <c r="B509" s="531" t="s">
        <v>215</v>
      </c>
      <c r="C509" s="503">
        <v>317.95</v>
      </c>
      <c r="D509" s="504">
        <v>319.83333333333331</v>
      </c>
      <c r="E509" s="504">
        <v>314.81666666666661</v>
      </c>
      <c r="F509" s="504">
        <v>311.68333333333328</v>
      </c>
      <c r="G509" s="504">
        <v>306.66666666666657</v>
      </c>
      <c r="H509" s="504">
        <v>322.96666666666664</v>
      </c>
      <c r="I509" s="504">
        <v>327.98333333333341</v>
      </c>
      <c r="J509" s="504">
        <v>331.11666666666667</v>
      </c>
      <c r="K509" s="503">
        <v>324.85000000000002</v>
      </c>
      <c r="L509" s="503">
        <v>316.7</v>
      </c>
      <c r="M509" s="503">
        <v>107.49681</v>
      </c>
      <c r="N509" s="1"/>
      <c r="O509" s="1"/>
    </row>
    <row r="510" spans="1:15" ht="12.75" customHeight="1">
      <c r="A510" s="33">
        <v>500</v>
      </c>
      <c r="B510" s="531" t="s">
        <v>563</v>
      </c>
      <c r="C510" s="503">
        <v>524.6</v>
      </c>
      <c r="D510" s="504">
        <v>519.13333333333333</v>
      </c>
      <c r="E510" s="504">
        <v>509.4666666666667</v>
      </c>
      <c r="F510" s="504">
        <v>494.33333333333337</v>
      </c>
      <c r="G510" s="504">
        <v>484.66666666666674</v>
      </c>
      <c r="H510" s="504">
        <v>534.26666666666665</v>
      </c>
      <c r="I510" s="504">
        <v>543.93333333333339</v>
      </c>
      <c r="J510" s="504">
        <v>559.06666666666661</v>
      </c>
      <c r="K510" s="503">
        <v>528.79999999999995</v>
      </c>
      <c r="L510" s="503">
        <v>504</v>
      </c>
      <c r="M510" s="503">
        <v>53.146320000000003</v>
      </c>
      <c r="N510" s="1"/>
      <c r="O510" s="1"/>
    </row>
    <row r="511" spans="1:15" ht="12.75" customHeight="1">
      <c r="A511" s="33">
        <v>501</v>
      </c>
      <c r="B511" s="531" t="s">
        <v>564</v>
      </c>
      <c r="C511" s="503">
        <v>1903.4</v>
      </c>
      <c r="D511" s="504">
        <v>1912.1333333333332</v>
      </c>
      <c r="E511" s="504">
        <v>1884.2666666666664</v>
      </c>
      <c r="F511" s="504">
        <v>1865.1333333333332</v>
      </c>
      <c r="G511" s="504">
        <v>1837.2666666666664</v>
      </c>
      <c r="H511" s="504">
        <v>1931.2666666666664</v>
      </c>
      <c r="I511" s="504">
        <v>1959.1333333333332</v>
      </c>
      <c r="J511" s="504">
        <v>1978.2666666666664</v>
      </c>
      <c r="K511" s="503">
        <v>1940</v>
      </c>
      <c r="L511" s="503">
        <v>1893</v>
      </c>
      <c r="M511" s="503">
        <v>8.6069999999999994E-2</v>
      </c>
      <c r="N511" s="1"/>
      <c r="O511" s="1"/>
    </row>
    <row r="512" spans="1:15" ht="12.75" customHeight="1">
      <c r="A512" s="346"/>
      <c r="B512" s="346"/>
      <c r="C512" s="347"/>
      <c r="D512" s="347"/>
      <c r="E512" s="347"/>
      <c r="F512" s="347"/>
      <c r="G512" s="347"/>
      <c r="H512" s="347"/>
      <c r="I512" s="347"/>
      <c r="J512" s="346"/>
      <c r="K512" s="346"/>
      <c r="L512" s="346"/>
      <c r="M512" s="348"/>
      <c r="N512" s="1"/>
      <c r="O512" s="1"/>
    </row>
    <row r="513" spans="1:15" ht="12.75" customHeight="1">
      <c r="A513" s="346"/>
      <c r="B513" s="346"/>
      <c r="C513" s="347"/>
      <c r="D513" s="347"/>
      <c r="E513" s="347"/>
      <c r="F513" s="347"/>
      <c r="G513" s="347"/>
      <c r="H513" s="347"/>
      <c r="I513" s="347"/>
      <c r="J513" s="346"/>
      <c r="K513" s="346"/>
      <c r="L513" s="346"/>
      <c r="M513" s="348"/>
      <c r="N513" s="1"/>
      <c r="O513" s="1"/>
    </row>
    <row r="514" spans="1:15" ht="12.75" customHeight="1">
      <c r="A514" s="346"/>
      <c r="B514" s="346"/>
      <c r="C514" s="347"/>
      <c r="D514" s="347"/>
      <c r="E514" s="347"/>
      <c r="F514" s="347"/>
      <c r="G514" s="347"/>
      <c r="H514" s="347"/>
      <c r="I514" s="347"/>
      <c r="J514" s="346"/>
      <c r="K514" s="346"/>
      <c r="L514" s="346"/>
      <c r="M514" s="348"/>
      <c r="N514" s="1"/>
      <c r="O514" s="1"/>
    </row>
    <row r="515" spans="1:15" ht="12.75" customHeight="1">
      <c r="A515" s="346"/>
      <c r="B515" s="346"/>
      <c r="C515" s="347"/>
      <c r="D515" s="347"/>
      <c r="E515" s="347"/>
      <c r="F515" s="347"/>
      <c r="G515" s="347"/>
      <c r="H515" s="347"/>
      <c r="I515" s="347"/>
      <c r="J515" s="346"/>
      <c r="K515" s="346"/>
      <c r="L515" s="346"/>
      <c r="M515" s="348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1" sqref="H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28"/>
      <c r="B5" s="529"/>
      <c r="C5" s="528"/>
      <c r="D5" s="529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30" t="s">
        <v>567</v>
      </c>
      <c r="C7" s="529"/>
      <c r="D7" s="7">
        <f>Main!B10</f>
        <v>44560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44559</v>
      </c>
      <c r="B10" s="32">
        <v>543319</v>
      </c>
      <c r="C10" s="31" t="s">
        <v>1152</v>
      </c>
      <c r="D10" s="31" t="s">
        <v>1153</v>
      </c>
      <c r="E10" s="31" t="s">
        <v>576</v>
      </c>
      <c r="F10" s="90">
        <v>64000</v>
      </c>
      <c r="G10" s="32">
        <v>7.54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44559</v>
      </c>
      <c r="B11" s="32">
        <v>524288</v>
      </c>
      <c r="C11" s="31" t="s">
        <v>1154</v>
      </c>
      <c r="D11" s="31" t="s">
        <v>1155</v>
      </c>
      <c r="E11" s="31" t="s">
        <v>576</v>
      </c>
      <c r="F11" s="90">
        <v>48523</v>
      </c>
      <c r="G11" s="32">
        <v>123.7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44559</v>
      </c>
      <c r="B12" s="32">
        <v>524288</v>
      </c>
      <c r="C12" s="31" t="s">
        <v>1154</v>
      </c>
      <c r="D12" s="31" t="s">
        <v>1156</v>
      </c>
      <c r="E12" s="31" t="s">
        <v>576</v>
      </c>
      <c r="F12" s="90">
        <v>100000</v>
      </c>
      <c r="G12" s="32">
        <v>123.59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44559</v>
      </c>
      <c r="B13" s="32">
        <v>524288</v>
      </c>
      <c r="C13" s="31" t="s">
        <v>1154</v>
      </c>
      <c r="D13" s="31" t="s">
        <v>1157</v>
      </c>
      <c r="E13" s="31" t="s">
        <v>577</v>
      </c>
      <c r="F13" s="90">
        <v>200000</v>
      </c>
      <c r="G13" s="32">
        <v>123.01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44559</v>
      </c>
      <c r="B14" s="32">
        <v>530109</v>
      </c>
      <c r="C14" s="31" t="s">
        <v>1084</v>
      </c>
      <c r="D14" s="31" t="s">
        <v>1085</v>
      </c>
      <c r="E14" s="31" t="s">
        <v>577</v>
      </c>
      <c r="F14" s="90">
        <v>1200000</v>
      </c>
      <c r="G14" s="32">
        <v>3.78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44559</v>
      </c>
      <c r="B15" s="32">
        <v>530109</v>
      </c>
      <c r="C15" s="31" t="s">
        <v>1084</v>
      </c>
      <c r="D15" s="31" t="s">
        <v>1086</v>
      </c>
      <c r="E15" s="31" t="s">
        <v>577</v>
      </c>
      <c r="F15" s="90">
        <v>1400000</v>
      </c>
      <c r="G15" s="32">
        <v>3.78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44559</v>
      </c>
      <c r="B16" s="32">
        <v>530109</v>
      </c>
      <c r="C16" s="31" t="s">
        <v>1084</v>
      </c>
      <c r="D16" s="31" t="s">
        <v>864</v>
      </c>
      <c r="E16" s="31" t="s">
        <v>577</v>
      </c>
      <c r="F16" s="90">
        <v>750000</v>
      </c>
      <c r="G16" s="32">
        <v>3.78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44559</v>
      </c>
      <c r="B17" s="32">
        <v>539288</v>
      </c>
      <c r="C17" s="31" t="s">
        <v>1158</v>
      </c>
      <c r="D17" s="31" t="s">
        <v>864</v>
      </c>
      <c r="E17" s="31" t="s">
        <v>576</v>
      </c>
      <c r="F17" s="90">
        <v>78511</v>
      </c>
      <c r="G17" s="32">
        <v>46.28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44559</v>
      </c>
      <c r="B18" s="32">
        <v>539288</v>
      </c>
      <c r="C18" s="31" t="s">
        <v>1158</v>
      </c>
      <c r="D18" s="31" t="s">
        <v>864</v>
      </c>
      <c r="E18" s="31" t="s">
        <v>577</v>
      </c>
      <c r="F18" s="90">
        <v>11</v>
      </c>
      <c r="G18" s="32">
        <v>47.67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44559</v>
      </c>
      <c r="B19" s="32">
        <v>509053</v>
      </c>
      <c r="C19" s="31" t="s">
        <v>1159</v>
      </c>
      <c r="D19" s="31" t="s">
        <v>1160</v>
      </c>
      <c r="E19" s="31" t="s">
        <v>577</v>
      </c>
      <c r="F19" s="90">
        <v>210000</v>
      </c>
      <c r="G19" s="32">
        <v>64.05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44559</v>
      </c>
      <c r="B20" s="32">
        <v>509053</v>
      </c>
      <c r="C20" s="31" t="s">
        <v>1159</v>
      </c>
      <c r="D20" s="31" t="s">
        <v>1161</v>
      </c>
      <c r="E20" s="31" t="s">
        <v>577</v>
      </c>
      <c r="F20" s="90">
        <v>150000</v>
      </c>
      <c r="G20" s="32">
        <v>64.05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44559</v>
      </c>
      <c r="B21" s="32">
        <v>537766</v>
      </c>
      <c r="C21" s="31" t="s">
        <v>1053</v>
      </c>
      <c r="D21" s="31" t="s">
        <v>1054</v>
      </c>
      <c r="E21" s="31" t="s">
        <v>576</v>
      </c>
      <c r="F21" s="90">
        <v>335535</v>
      </c>
      <c r="G21" s="32">
        <v>5.72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44559</v>
      </c>
      <c r="B22" s="32">
        <v>537766</v>
      </c>
      <c r="C22" s="31" t="s">
        <v>1053</v>
      </c>
      <c r="D22" s="31" t="s">
        <v>1054</v>
      </c>
      <c r="E22" s="31" t="s">
        <v>577</v>
      </c>
      <c r="F22" s="90">
        <v>282847</v>
      </c>
      <c r="G22" s="32">
        <v>5.75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44559</v>
      </c>
      <c r="B23" s="32">
        <v>537766</v>
      </c>
      <c r="C23" s="31" t="s">
        <v>1053</v>
      </c>
      <c r="D23" s="31" t="s">
        <v>1162</v>
      </c>
      <c r="E23" s="31" t="s">
        <v>576</v>
      </c>
      <c r="F23" s="90">
        <v>359306</v>
      </c>
      <c r="G23" s="32">
        <v>5.83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44559</v>
      </c>
      <c r="B24" s="32">
        <v>537766</v>
      </c>
      <c r="C24" s="31" t="s">
        <v>1053</v>
      </c>
      <c r="D24" s="31" t="s">
        <v>1162</v>
      </c>
      <c r="E24" s="31" t="s">
        <v>577</v>
      </c>
      <c r="F24" s="90">
        <v>231815</v>
      </c>
      <c r="G24" s="32">
        <v>5.88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44559</v>
      </c>
      <c r="B25" s="32">
        <v>537766</v>
      </c>
      <c r="C25" s="31" t="s">
        <v>1053</v>
      </c>
      <c r="D25" s="31" t="s">
        <v>1163</v>
      </c>
      <c r="E25" s="31" t="s">
        <v>576</v>
      </c>
      <c r="F25" s="90">
        <v>297177</v>
      </c>
      <c r="G25" s="32">
        <v>5.71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44559</v>
      </c>
      <c r="B26" s="32">
        <v>537766</v>
      </c>
      <c r="C26" s="31" t="s">
        <v>1053</v>
      </c>
      <c r="D26" s="31" t="s">
        <v>1163</v>
      </c>
      <c r="E26" s="31" t="s">
        <v>577</v>
      </c>
      <c r="F26" s="90">
        <v>74240</v>
      </c>
      <c r="G26" s="32">
        <v>5.69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44559</v>
      </c>
      <c r="B27" s="32">
        <v>543435</v>
      </c>
      <c r="C27" s="31" t="s">
        <v>1164</v>
      </c>
      <c r="D27" s="31" t="s">
        <v>1165</v>
      </c>
      <c r="E27" s="31" t="s">
        <v>576</v>
      </c>
      <c r="F27" s="90">
        <v>96000</v>
      </c>
      <c r="G27" s="32">
        <v>43.8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44559</v>
      </c>
      <c r="B28" s="32">
        <v>543435</v>
      </c>
      <c r="C28" s="31" t="s">
        <v>1164</v>
      </c>
      <c r="D28" s="31" t="s">
        <v>1165</v>
      </c>
      <c r="E28" s="31" t="s">
        <v>577</v>
      </c>
      <c r="F28" s="90">
        <v>6000</v>
      </c>
      <c r="G28" s="32">
        <v>43.5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44559</v>
      </c>
      <c r="B29" s="32">
        <v>536974</v>
      </c>
      <c r="C29" s="31" t="s">
        <v>1087</v>
      </c>
      <c r="D29" s="31" t="s">
        <v>1088</v>
      </c>
      <c r="E29" s="31" t="s">
        <v>577</v>
      </c>
      <c r="F29" s="90">
        <v>375000</v>
      </c>
      <c r="G29" s="32">
        <v>19.940000000000001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44559</v>
      </c>
      <c r="B30" s="32">
        <v>524752</v>
      </c>
      <c r="C30" s="31" t="s">
        <v>1166</v>
      </c>
      <c r="D30" s="31" t="s">
        <v>1167</v>
      </c>
      <c r="E30" s="31" t="s">
        <v>577</v>
      </c>
      <c r="F30" s="90">
        <v>700000</v>
      </c>
      <c r="G30" s="32">
        <v>126.75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44559</v>
      </c>
      <c r="B31" s="32">
        <v>524752</v>
      </c>
      <c r="C31" s="31" t="s">
        <v>1166</v>
      </c>
      <c r="D31" s="31" t="s">
        <v>1168</v>
      </c>
      <c r="E31" s="31" t="s">
        <v>576</v>
      </c>
      <c r="F31" s="90">
        <v>64000</v>
      </c>
      <c r="G31" s="32">
        <v>126.75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44559</v>
      </c>
      <c r="B32" s="32">
        <v>524752</v>
      </c>
      <c r="C32" s="31" t="s">
        <v>1166</v>
      </c>
      <c r="D32" s="31" t="s">
        <v>1169</v>
      </c>
      <c r="E32" s="31" t="s">
        <v>577</v>
      </c>
      <c r="F32" s="90">
        <v>99000</v>
      </c>
      <c r="G32" s="32">
        <v>126.75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44559</v>
      </c>
      <c r="B33" s="32">
        <v>524752</v>
      </c>
      <c r="C33" s="31" t="s">
        <v>1166</v>
      </c>
      <c r="D33" s="31" t="s">
        <v>1169</v>
      </c>
      <c r="E33" s="31" t="s">
        <v>577</v>
      </c>
      <c r="F33" s="90">
        <v>200000</v>
      </c>
      <c r="G33" s="32">
        <v>126.75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44559</v>
      </c>
      <c r="B34" s="32">
        <v>524752</v>
      </c>
      <c r="C34" s="31" t="s">
        <v>1166</v>
      </c>
      <c r="D34" s="31" t="s">
        <v>864</v>
      </c>
      <c r="E34" s="31" t="s">
        <v>576</v>
      </c>
      <c r="F34" s="90">
        <v>71354</v>
      </c>
      <c r="G34" s="32">
        <v>126.61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44559</v>
      </c>
      <c r="B35" s="32">
        <v>524752</v>
      </c>
      <c r="C35" s="31" t="s">
        <v>1166</v>
      </c>
      <c r="D35" s="31" t="s">
        <v>1170</v>
      </c>
      <c r="E35" s="31" t="s">
        <v>576</v>
      </c>
      <c r="F35" s="90">
        <v>118923</v>
      </c>
      <c r="G35" s="32">
        <v>126.74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44559</v>
      </c>
      <c r="B36" s="32">
        <v>524752</v>
      </c>
      <c r="C36" s="31" t="s">
        <v>1166</v>
      </c>
      <c r="D36" s="31" t="s">
        <v>864</v>
      </c>
      <c r="E36" s="31" t="s">
        <v>577</v>
      </c>
      <c r="F36" s="90">
        <v>71354</v>
      </c>
      <c r="G36" s="32">
        <v>126.75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44559</v>
      </c>
      <c r="B37" s="32">
        <v>524752</v>
      </c>
      <c r="C37" s="31" t="s">
        <v>1166</v>
      </c>
      <c r="D37" s="31" t="s">
        <v>1170</v>
      </c>
      <c r="E37" s="31" t="s">
        <v>577</v>
      </c>
      <c r="F37" s="90">
        <v>111573</v>
      </c>
      <c r="G37" s="32">
        <v>126.56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44559</v>
      </c>
      <c r="B38" s="32">
        <v>539197</v>
      </c>
      <c r="C38" s="31" t="s">
        <v>1089</v>
      </c>
      <c r="D38" s="31" t="s">
        <v>1090</v>
      </c>
      <c r="E38" s="31" t="s">
        <v>577</v>
      </c>
      <c r="F38" s="90">
        <v>500000</v>
      </c>
      <c r="G38" s="32">
        <v>1.07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44559</v>
      </c>
      <c r="B39" s="32">
        <v>541299</v>
      </c>
      <c r="C39" s="31" t="s">
        <v>1171</v>
      </c>
      <c r="D39" s="31" t="s">
        <v>1172</v>
      </c>
      <c r="E39" s="31" t="s">
        <v>576</v>
      </c>
      <c r="F39" s="90">
        <v>36000</v>
      </c>
      <c r="G39" s="32">
        <v>36.67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44559</v>
      </c>
      <c r="B40" s="32">
        <v>541299</v>
      </c>
      <c r="C40" s="31" t="s">
        <v>1171</v>
      </c>
      <c r="D40" s="31" t="s">
        <v>1173</v>
      </c>
      <c r="E40" s="31" t="s">
        <v>577</v>
      </c>
      <c r="F40" s="90">
        <v>72000</v>
      </c>
      <c r="G40" s="32">
        <v>36.75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44559</v>
      </c>
      <c r="B41" s="32">
        <v>542724</v>
      </c>
      <c r="C41" s="31" t="s">
        <v>1174</v>
      </c>
      <c r="D41" s="31" t="s">
        <v>1175</v>
      </c>
      <c r="E41" s="31" t="s">
        <v>577</v>
      </c>
      <c r="F41" s="90">
        <v>465000</v>
      </c>
      <c r="G41" s="32">
        <v>10.11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44559</v>
      </c>
      <c r="B42" s="32">
        <v>542724</v>
      </c>
      <c r="C42" s="31" t="s">
        <v>1174</v>
      </c>
      <c r="D42" s="31" t="s">
        <v>1060</v>
      </c>
      <c r="E42" s="31" t="s">
        <v>576</v>
      </c>
      <c r="F42" s="90">
        <v>405612</v>
      </c>
      <c r="G42" s="32">
        <v>10.1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44559</v>
      </c>
      <c r="B43" s="32">
        <v>542724</v>
      </c>
      <c r="C43" s="31" t="s">
        <v>1174</v>
      </c>
      <c r="D43" s="31" t="s">
        <v>1060</v>
      </c>
      <c r="E43" s="31" t="s">
        <v>577</v>
      </c>
      <c r="F43" s="90">
        <v>405612</v>
      </c>
      <c r="G43" s="32">
        <v>10.36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44559</v>
      </c>
      <c r="B44" s="32">
        <v>517264</v>
      </c>
      <c r="C44" s="31" t="s">
        <v>1176</v>
      </c>
      <c r="D44" s="31" t="s">
        <v>1177</v>
      </c>
      <c r="E44" s="31" t="s">
        <v>576</v>
      </c>
      <c r="F44" s="90">
        <v>25000</v>
      </c>
      <c r="G44" s="32">
        <v>49.2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44559</v>
      </c>
      <c r="B45" s="32">
        <v>517264</v>
      </c>
      <c r="C45" s="31" t="s">
        <v>1176</v>
      </c>
      <c r="D45" s="31" t="s">
        <v>1178</v>
      </c>
      <c r="E45" s="31" t="s">
        <v>577</v>
      </c>
      <c r="F45" s="90">
        <v>25380</v>
      </c>
      <c r="G45" s="32">
        <v>49.2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44559</v>
      </c>
      <c r="B46" s="32">
        <v>504697</v>
      </c>
      <c r="C46" s="31" t="s">
        <v>1179</v>
      </c>
      <c r="D46" s="31" t="s">
        <v>1180</v>
      </c>
      <c r="E46" s="31" t="s">
        <v>577</v>
      </c>
      <c r="F46" s="90">
        <v>55990</v>
      </c>
      <c r="G46" s="32">
        <v>4.68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44559</v>
      </c>
      <c r="B47" s="32">
        <v>540614</v>
      </c>
      <c r="C47" s="31" t="s">
        <v>1055</v>
      </c>
      <c r="D47" s="31" t="s">
        <v>1091</v>
      </c>
      <c r="E47" s="31" t="s">
        <v>577</v>
      </c>
      <c r="F47" s="90">
        <v>1534794</v>
      </c>
      <c r="G47" s="32">
        <v>10.82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44559</v>
      </c>
      <c r="B48" s="32">
        <v>540266</v>
      </c>
      <c r="C48" s="31" t="s">
        <v>1056</v>
      </c>
      <c r="D48" s="31" t="s">
        <v>1057</v>
      </c>
      <c r="E48" s="31" t="s">
        <v>577</v>
      </c>
      <c r="F48" s="90">
        <v>27492</v>
      </c>
      <c r="G48" s="32">
        <v>20.399999999999999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44559</v>
      </c>
      <c r="B49" s="32">
        <v>533263</v>
      </c>
      <c r="C49" s="31" t="s">
        <v>1181</v>
      </c>
      <c r="D49" s="31" t="s">
        <v>1182</v>
      </c>
      <c r="E49" s="31" t="s">
        <v>576</v>
      </c>
      <c r="F49" s="90">
        <v>5000000</v>
      </c>
      <c r="G49" s="32">
        <v>17.98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44559</v>
      </c>
      <c r="B50" s="32">
        <v>524590</v>
      </c>
      <c r="C50" s="31" t="s">
        <v>1183</v>
      </c>
      <c r="D50" s="31" t="s">
        <v>1184</v>
      </c>
      <c r="E50" s="31" t="s">
        <v>576</v>
      </c>
      <c r="F50" s="90">
        <v>24447</v>
      </c>
      <c r="G50" s="32">
        <v>7.06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44559</v>
      </c>
      <c r="B51" s="32">
        <v>524590</v>
      </c>
      <c r="C51" s="31" t="s">
        <v>1183</v>
      </c>
      <c r="D51" s="31" t="s">
        <v>1185</v>
      </c>
      <c r="E51" s="31" t="s">
        <v>576</v>
      </c>
      <c r="F51" s="90">
        <v>66000</v>
      </c>
      <c r="G51" s="32">
        <v>7.06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44559</v>
      </c>
      <c r="B52" s="32">
        <v>524590</v>
      </c>
      <c r="C52" s="31" t="s">
        <v>1183</v>
      </c>
      <c r="D52" s="31" t="s">
        <v>1186</v>
      </c>
      <c r="E52" s="31" t="s">
        <v>577</v>
      </c>
      <c r="F52" s="90">
        <v>91250</v>
      </c>
      <c r="G52" s="32">
        <v>7.06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44559</v>
      </c>
      <c r="B53" s="32">
        <v>513723</v>
      </c>
      <c r="C53" s="31" t="s">
        <v>1187</v>
      </c>
      <c r="D53" s="31" t="s">
        <v>1188</v>
      </c>
      <c r="E53" s="31" t="s">
        <v>576</v>
      </c>
      <c r="F53" s="90">
        <v>50000</v>
      </c>
      <c r="G53" s="32">
        <v>103.45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44559</v>
      </c>
      <c r="B54" s="32">
        <v>543433</v>
      </c>
      <c r="C54" s="31" t="s">
        <v>1189</v>
      </c>
      <c r="D54" s="31" t="s">
        <v>1190</v>
      </c>
      <c r="E54" s="31" t="s">
        <v>577</v>
      </c>
      <c r="F54" s="90">
        <v>304923</v>
      </c>
      <c r="G54" s="32">
        <v>369.2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44559</v>
      </c>
      <c r="B55" s="32">
        <v>540377</v>
      </c>
      <c r="C55" s="31" t="s">
        <v>943</v>
      </c>
      <c r="D55" s="31" t="s">
        <v>1191</v>
      </c>
      <c r="E55" s="31" t="s">
        <v>576</v>
      </c>
      <c r="F55" s="90">
        <v>24000</v>
      </c>
      <c r="G55" s="32">
        <v>21.59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44559</v>
      </c>
      <c r="B56" s="32">
        <v>540377</v>
      </c>
      <c r="C56" s="31" t="s">
        <v>943</v>
      </c>
      <c r="D56" s="31" t="s">
        <v>1192</v>
      </c>
      <c r="E56" s="31" t="s">
        <v>576</v>
      </c>
      <c r="F56" s="90">
        <v>24000</v>
      </c>
      <c r="G56" s="32">
        <v>21.6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44559</v>
      </c>
      <c r="B57" s="32">
        <v>540377</v>
      </c>
      <c r="C57" s="31" t="s">
        <v>943</v>
      </c>
      <c r="D57" s="31" t="s">
        <v>1193</v>
      </c>
      <c r="E57" s="31" t="s">
        <v>576</v>
      </c>
      <c r="F57" s="90">
        <v>42000</v>
      </c>
      <c r="G57" s="32">
        <v>21.7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44559</v>
      </c>
      <c r="B58" s="32">
        <v>540377</v>
      </c>
      <c r="C58" s="31" t="s">
        <v>943</v>
      </c>
      <c r="D58" s="31" t="s">
        <v>1194</v>
      </c>
      <c r="E58" s="31" t="s">
        <v>577</v>
      </c>
      <c r="F58" s="90">
        <v>18000</v>
      </c>
      <c r="G58" s="32">
        <v>22.17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44559</v>
      </c>
      <c r="B59" s="32">
        <v>540377</v>
      </c>
      <c r="C59" s="31" t="s">
        <v>943</v>
      </c>
      <c r="D59" s="31" t="s">
        <v>1195</v>
      </c>
      <c r="E59" s="31" t="s">
        <v>577</v>
      </c>
      <c r="F59" s="90">
        <v>30000</v>
      </c>
      <c r="G59" s="32">
        <v>21.86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44559</v>
      </c>
      <c r="B60" s="32">
        <v>540377</v>
      </c>
      <c r="C60" s="31" t="s">
        <v>943</v>
      </c>
      <c r="D60" s="31" t="s">
        <v>1196</v>
      </c>
      <c r="E60" s="31" t="s">
        <v>577</v>
      </c>
      <c r="F60" s="90">
        <v>18000</v>
      </c>
      <c r="G60" s="32">
        <v>21.27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44559</v>
      </c>
      <c r="B61" s="32">
        <v>522165</v>
      </c>
      <c r="C61" s="31" t="s">
        <v>1092</v>
      </c>
      <c r="D61" s="31" t="s">
        <v>1093</v>
      </c>
      <c r="E61" s="31" t="s">
        <v>577</v>
      </c>
      <c r="F61" s="90">
        <v>200813</v>
      </c>
      <c r="G61" s="32">
        <v>56.54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44559</v>
      </c>
      <c r="B62" s="32">
        <v>541983</v>
      </c>
      <c r="C62" s="20" t="s">
        <v>1094</v>
      </c>
      <c r="D62" s="20" t="s">
        <v>1197</v>
      </c>
      <c r="E62" s="31" t="s">
        <v>576</v>
      </c>
      <c r="F62" s="90">
        <v>81000</v>
      </c>
      <c r="G62" s="32">
        <v>5.01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44559</v>
      </c>
      <c r="B63" s="32">
        <v>541983</v>
      </c>
      <c r="C63" s="31" t="s">
        <v>1094</v>
      </c>
      <c r="D63" s="31" t="s">
        <v>1197</v>
      </c>
      <c r="E63" s="31" t="s">
        <v>577</v>
      </c>
      <c r="F63" s="90">
        <v>81000</v>
      </c>
      <c r="G63" s="32">
        <v>5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44559</v>
      </c>
      <c r="B64" s="32">
        <v>541983</v>
      </c>
      <c r="C64" s="31" t="s">
        <v>1094</v>
      </c>
      <c r="D64" s="31" t="s">
        <v>1095</v>
      </c>
      <c r="E64" s="31" t="s">
        <v>577</v>
      </c>
      <c r="F64" s="90">
        <v>100000</v>
      </c>
      <c r="G64" s="32">
        <v>5.01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44559</v>
      </c>
      <c r="B65" s="32">
        <v>533506</v>
      </c>
      <c r="C65" s="31" t="s">
        <v>1068</v>
      </c>
      <c r="D65" s="31" t="s">
        <v>1198</v>
      </c>
      <c r="E65" s="31" t="s">
        <v>576</v>
      </c>
      <c r="F65" s="90">
        <v>2544213</v>
      </c>
      <c r="G65" s="32">
        <v>2.82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44559</v>
      </c>
      <c r="B66" s="32">
        <v>533506</v>
      </c>
      <c r="C66" s="31" t="s">
        <v>1068</v>
      </c>
      <c r="D66" s="31" t="s">
        <v>1198</v>
      </c>
      <c r="E66" s="31" t="s">
        <v>577</v>
      </c>
      <c r="F66" s="90">
        <v>8314223</v>
      </c>
      <c r="G66" s="32">
        <v>2.96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44559</v>
      </c>
      <c r="B67" s="32">
        <v>517063</v>
      </c>
      <c r="C67" s="31" t="s">
        <v>1199</v>
      </c>
      <c r="D67" s="31" t="s">
        <v>1200</v>
      </c>
      <c r="E67" s="31" t="s">
        <v>576</v>
      </c>
      <c r="F67" s="90">
        <v>30191</v>
      </c>
      <c r="G67" s="32">
        <v>70.92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44559</v>
      </c>
      <c r="B68" s="32">
        <v>532154</v>
      </c>
      <c r="C68" s="31" t="s">
        <v>1058</v>
      </c>
      <c r="D68" s="31" t="s">
        <v>992</v>
      </c>
      <c r="E68" s="31" t="s">
        <v>577</v>
      </c>
      <c r="F68" s="90">
        <v>322196</v>
      </c>
      <c r="G68" s="32">
        <v>6.83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44559</v>
      </c>
      <c r="B69" s="32">
        <v>512399</v>
      </c>
      <c r="C69" s="31" t="s">
        <v>1201</v>
      </c>
      <c r="D69" s="31" t="s">
        <v>1202</v>
      </c>
      <c r="E69" s="31" t="s">
        <v>577</v>
      </c>
      <c r="F69" s="90">
        <v>134089</v>
      </c>
      <c r="G69" s="32">
        <v>65.290000000000006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44559</v>
      </c>
      <c r="B70" s="32">
        <v>512399</v>
      </c>
      <c r="C70" s="31" t="s">
        <v>1201</v>
      </c>
      <c r="D70" s="31" t="s">
        <v>1203</v>
      </c>
      <c r="E70" s="31" t="s">
        <v>577</v>
      </c>
      <c r="F70" s="90">
        <v>25500</v>
      </c>
      <c r="G70" s="32">
        <v>65.42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44559</v>
      </c>
      <c r="B71" s="32">
        <v>512399</v>
      </c>
      <c r="C71" s="31" t="s">
        <v>1201</v>
      </c>
      <c r="D71" s="31" t="s">
        <v>1204</v>
      </c>
      <c r="E71" s="31" t="s">
        <v>577</v>
      </c>
      <c r="F71" s="90">
        <v>26527</v>
      </c>
      <c r="G71" s="32">
        <v>65.42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44559</v>
      </c>
      <c r="B72" s="32">
        <v>512399</v>
      </c>
      <c r="C72" s="31" t="s">
        <v>1201</v>
      </c>
      <c r="D72" s="31" t="s">
        <v>1205</v>
      </c>
      <c r="E72" s="31" t="s">
        <v>577</v>
      </c>
      <c r="F72" s="90">
        <v>35555</v>
      </c>
      <c r="G72" s="32">
        <v>65.3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44559</v>
      </c>
      <c r="B73" s="32">
        <v>512399</v>
      </c>
      <c r="C73" s="31" t="s">
        <v>1201</v>
      </c>
      <c r="D73" s="31" t="s">
        <v>1206</v>
      </c>
      <c r="E73" s="31" t="s">
        <v>577</v>
      </c>
      <c r="F73" s="90">
        <v>35632</v>
      </c>
      <c r="G73" s="32">
        <v>65.3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44559</v>
      </c>
      <c r="B74" s="32">
        <v>539910</v>
      </c>
      <c r="C74" s="31" t="s">
        <v>1207</v>
      </c>
      <c r="D74" s="31" t="s">
        <v>1208</v>
      </c>
      <c r="E74" s="31" t="s">
        <v>576</v>
      </c>
      <c r="F74" s="90">
        <v>93000</v>
      </c>
      <c r="G74" s="32">
        <v>3.17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44559</v>
      </c>
      <c r="B75" s="32">
        <v>539767</v>
      </c>
      <c r="C75" s="31" t="s">
        <v>1209</v>
      </c>
      <c r="D75" s="31" t="s">
        <v>1210</v>
      </c>
      <c r="E75" s="31" t="s">
        <v>576</v>
      </c>
      <c r="F75" s="90">
        <v>32510</v>
      </c>
      <c r="G75" s="32">
        <v>13.98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44559</v>
      </c>
      <c r="B76" s="32">
        <v>539767</v>
      </c>
      <c r="C76" s="31" t="s">
        <v>1209</v>
      </c>
      <c r="D76" s="31" t="s">
        <v>1211</v>
      </c>
      <c r="E76" s="31" t="s">
        <v>577</v>
      </c>
      <c r="F76" s="90">
        <v>36953</v>
      </c>
      <c r="G76" s="32">
        <v>13.97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44559</v>
      </c>
      <c r="B77" s="32">
        <v>535204</v>
      </c>
      <c r="C77" s="31" t="s">
        <v>1097</v>
      </c>
      <c r="D77" s="31" t="s">
        <v>1098</v>
      </c>
      <c r="E77" s="31" t="s">
        <v>577</v>
      </c>
      <c r="F77" s="90">
        <v>200000</v>
      </c>
      <c r="G77" s="32">
        <v>8.75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44559</v>
      </c>
      <c r="B78" s="32">
        <v>535205</v>
      </c>
      <c r="C78" s="31" t="s">
        <v>1059</v>
      </c>
      <c r="D78" s="31" t="s">
        <v>1098</v>
      </c>
      <c r="E78" s="31" t="s">
        <v>577</v>
      </c>
      <c r="F78" s="90">
        <v>100000</v>
      </c>
      <c r="G78" s="32">
        <v>9.2100000000000009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44559</v>
      </c>
      <c r="B79" s="32">
        <v>540080</v>
      </c>
      <c r="C79" s="31" t="s">
        <v>1212</v>
      </c>
      <c r="D79" s="31" t="s">
        <v>1213</v>
      </c>
      <c r="E79" s="31" t="s">
        <v>577</v>
      </c>
      <c r="F79" s="90">
        <v>60000</v>
      </c>
      <c r="G79" s="32">
        <v>12.23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44559</v>
      </c>
      <c r="B80" s="32">
        <v>511535</v>
      </c>
      <c r="C80" s="31" t="s">
        <v>1099</v>
      </c>
      <c r="D80" s="31" t="s">
        <v>1100</v>
      </c>
      <c r="E80" s="31" t="s">
        <v>577</v>
      </c>
      <c r="F80" s="90">
        <v>35100</v>
      </c>
      <c r="G80" s="32">
        <v>15.6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44559</v>
      </c>
      <c r="B81" s="32">
        <v>511535</v>
      </c>
      <c r="C81" s="31" t="s">
        <v>1099</v>
      </c>
      <c r="D81" s="31" t="s">
        <v>1214</v>
      </c>
      <c r="E81" s="31" t="s">
        <v>576</v>
      </c>
      <c r="F81" s="90">
        <v>39000</v>
      </c>
      <c r="G81" s="32">
        <v>15.6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44559</v>
      </c>
      <c r="B82" s="32">
        <v>511535</v>
      </c>
      <c r="C82" s="31" t="s">
        <v>1099</v>
      </c>
      <c r="D82" s="31" t="s">
        <v>1215</v>
      </c>
      <c r="E82" s="31" t="s">
        <v>577</v>
      </c>
      <c r="F82" s="90">
        <v>32162</v>
      </c>
      <c r="G82" s="32">
        <v>15.6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44559</v>
      </c>
      <c r="B83" s="32">
        <v>540243</v>
      </c>
      <c r="C83" s="31" t="s">
        <v>1216</v>
      </c>
      <c r="D83" s="31" t="s">
        <v>1217</v>
      </c>
      <c r="E83" s="31" t="s">
        <v>577</v>
      </c>
      <c r="F83" s="90">
        <v>15418</v>
      </c>
      <c r="G83" s="32">
        <v>28.3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44559</v>
      </c>
      <c r="B84" s="32">
        <v>539291</v>
      </c>
      <c r="C84" s="31" t="s">
        <v>1218</v>
      </c>
      <c r="D84" s="31" t="s">
        <v>1219</v>
      </c>
      <c r="E84" s="31" t="s">
        <v>577</v>
      </c>
      <c r="F84" s="90">
        <v>71800</v>
      </c>
      <c r="G84" s="32">
        <v>15.49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44559</v>
      </c>
      <c r="B85" s="32">
        <v>539291</v>
      </c>
      <c r="C85" s="31" t="s">
        <v>1218</v>
      </c>
      <c r="D85" s="31" t="s">
        <v>1220</v>
      </c>
      <c r="E85" s="31" t="s">
        <v>576</v>
      </c>
      <c r="F85" s="90">
        <v>20000</v>
      </c>
      <c r="G85" s="32">
        <v>15.49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44559</v>
      </c>
      <c r="B86" s="32">
        <v>538742</v>
      </c>
      <c r="C86" s="31" t="s">
        <v>1221</v>
      </c>
      <c r="D86" s="31" t="s">
        <v>1222</v>
      </c>
      <c r="E86" s="31" t="s">
        <v>577</v>
      </c>
      <c r="F86" s="90">
        <v>28000</v>
      </c>
      <c r="G86" s="32">
        <v>28.25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44559</v>
      </c>
      <c r="B87" s="32">
        <v>538742</v>
      </c>
      <c r="C87" s="31" t="s">
        <v>1221</v>
      </c>
      <c r="D87" s="31" t="s">
        <v>1223</v>
      </c>
      <c r="E87" s="31" t="s">
        <v>576</v>
      </c>
      <c r="F87" s="90">
        <v>28000</v>
      </c>
      <c r="G87" s="32">
        <v>28.25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44559</v>
      </c>
      <c r="B88" s="32">
        <v>511557</v>
      </c>
      <c r="C88" s="31" t="s">
        <v>1224</v>
      </c>
      <c r="D88" s="31" t="s">
        <v>1225</v>
      </c>
      <c r="E88" s="31" t="s">
        <v>577</v>
      </c>
      <c r="F88" s="90">
        <v>50001</v>
      </c>
      <c r="G88" s="32">
        <v>37.5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44559</v>
      </c>
      <c r="B89" s="32">
        <v>511557</v>
      </c>
      <c r="C89" s="31" t="s">
        <v>1224</v>
      </c>
      <c r="D89" s="31" t="s">
        <v>1226</v>
      </c>
      <c r="E89" s="31" t="s">
        <v>576</v>
      </c>
      <c r="F89" s="90">
        <v>50000</v>
      </c>
      <c r="G89" s="32">
        <v>37.5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44559</v>
      </c>
      <c r="B90" s="32">
        <v>500360</v>
      </c>
      <c r="C90" s="31" t="s">
        <v>1227</v>
      </c>
      <c r="D90" s="31" t="s">
        <v>1228</v>
      </c>
      <c r="E90" s="31" t="s">
        <v>576</v>
      </c>
      <c r="F90" s="90">
        <v>30000</v>
      </c>
      <c r="G90" s="32">
        <v>53.1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44559</v>
      </c>
      <c r="B91" s="32">
        <v>500360</v>
      </c>
      <c r="C91" s="31" t="s">
        <v>1227</v>
      </c>
      <c r="D91" s="31" t="s">
        <v>1229</v>
      </c>
      <c r="E91" s="31" t="s">
        <v>577</v>
      </c>
      <c r="F91" s="90">
        <v>52576</v>
      </c>
      <c r="G91" s="32">
        <v>52.69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44559</v>
      </c>
      <c r="B92" s="32">
        <v>534708</v>
      </c>
      <c r="C92" s="31" t="s">
        <v>1230</v>
      </c>
      <c r="D92" s="31" t="s">
        <v>1231</v>
      </c>
      <c r="E92" s="31" t="s">
        <v>576</v>
      </c>
      <c r="F92" s="90">
        <v>75000</v>
      </c>
      <c r="G92" s="32">
        <v>10.9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44559</v>
      </c>
      <c r="B93" s="32">
        <v>538875</v>
      </c>
      <c r="C93" s="31" t="s">
        <v>1101</v>
      </c>
      <c r="D93" s="31" t="s">
        <v>1232</v>
      </c>
      <c r="E93" s="31" t="s">
        <v>576</v>
      </c>
      <c r="F93" s="90">
        <v>60000</v>
      </c>
      <c r="G93" s="32">
        <v>15.75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44559</v>
      </c>
      <c r="B94" s="32">
        <v>538875</v>
      </c>
      <c r="C94" s="31" t="s">
        <v>1101</v>
      </c>
      <c r="D94" s="31" t="s">
        <v>1233</v>
      </c>
      <c r="E94" s="31" t="s">
        <v>577</v>
      </c>
      <c r="F94" s="90">
        <v>134034</v>
      </c>
      <c r="G94" s="32">
        <v>15.77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44559</v>
      </c>
      <c r="B95" s="32">
        <v>512499</v>
      </c>
      <c r="C95" s="31" t="s">
        <v>1009</v>
      </c>
      <c r="D95" s="31" t="s">
        <v>1043</v>
      </c>
      <c r="E95" s="31" t="s">
        <v>576</v>
      </c>
      <c r="F95" s="90">
        <v>8147804</v>
      </c>
      <c r="G95" s="32">
        <v>0.54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44559</v>
      </c>
      <c r="B96" s="32">
        <v>512499</v>
      </c>
      <c r="C96" s="31" t="s">
        <v>1009</v>
      </c>
      <c r="D96" s="31" t="s">
        <v>1043</v>
      </c>
      <c r="E96" s="31" t="s">
        <v>577</v>
      </c>
      <c r="F96" s="90">
        <v>7500000</v>
      </c>
      <c r="G96" s="32">
        <v>0.54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44559</v>
      </c>
      <c r="B97" s="32">
        <v>512499</v>
      </c>
      <c r="C97" s="31" t="s">
        <v>1009</v>
      </c>
      <c r="D97" s="31" t="s">
        <v>864</v>
      </c>
      <c r="E97" s="31" t="s">
        <v>577</v>
      </c>
      <c r="F97" s="90">
        <v>22417556</v>
      </c>
      <c r="G97" s="32">
        <v>0.54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44559</v>
      </c>
      <c r="B98" s="32">
        <v>512499</v>
      </c>
      <c r="C98" s="31" t="s">
        <v>1009</v>
      </c>
      <c r="D98" s="31" t="s">
        <v>1008</v>
      </c>
      <c r="E98" s="31" t="s">
        <v>577</v>
      </c>
      <c r="F98" s="90">
        <v>9800000</v>
      </c>
      <c r="G98" s="32">
        <v>0.54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44559</v>
      </c>
      <c r="B99" s="32">
        <v>512499</v>
      </c>
      <c r="C99" s="31" t="s">
        <v>1009</v>
      </c>
      <c r="D99" s="31" t="s">
        <v>1234</v>
      </c>
      <c r="E99" s="31" t="s">
        <v>577</v>
      </c>
      <c r="F99" s="90">
        <v>5000000</v>
      </c>
      <c r="G99" s="32">
        <v>0.54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44559</v>
      </c>
      <c r="B100" s="32">
        <v>543389</v>
      </c>
      <c r="C100" s="31" t="s">
        <v>1235</v>
      </c>
      <c r="D100" s="31" t="s">
        <v>1236</v>
      </c>
      <c r="E100" s="31" t="s">
        <v>577</v>
      </c>
      <c r="F100" s="90">
        <v>300000</v>
      </c>
      <c r="G100" s="32">
        <v>402.01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44559</v>
      </c>
      <c r="B101" s="32">
        <v>539494</v>
      </c>
      <c r="C101" s="31" t="s">
        <v>1102</v>
      </c>
      <c r="D101" s="31" t="s">
        <v>1103</v>
      </c>
      <c r="E101" s="31" t="s">
        <v>577</v>
      </c>
      <c r="F101" s="90">
        <v>236020</v>
      </c>
      <c r="G101" s="32">
        <v>9.08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44559</v>
      </c>
      <c r="B102" s="32">
        <v>539217</v>
      </c>
      <c r="C102" s="31" t="s">
        <v>1010</v>
      </c>
      <c r="D102" s="31" t="s">
        <v>1011</v>
      </c>
      <c r="E102" s="31" t="s">
        <v>577</v>
      </c>
      <c r="F102" s="90">
        <v>1000000</v>
      </c>
      <c r="G102" s="32">
        <v>1.46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44559</v>
      </c>
      <c r="B103" s="32">
        <v>539217</v>
      </c>
      <c r="C103" s="31" t="s">
        <v>1010</v>
      </c>
      <c r="D103" s="31" t="s">
        <v>1008</v>
      </c>
      <c r="E103" s="31" t="s">
        <v>577</v>
      </c>
      <c r="F103" s="90">
        <v>800000</v>
      </c>
      <c r="G103" s="32">
        <v>1.46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44559</v>
      </c>
      <c r="B104" s="32">
        <v>536738</v>
      </c>
      <c r="C104" s="31" t="s">
        <v>1237</v>
      </c>
      <c r="D104" s="31" t="s">
        <v>1238</v>
      </c>
      <c r="E104" s="31" t="s">
        <v>577</v>
      </c>
      <c r="F104" s="90">
        <v>210000</v>
      </c>
      <c r="G104" s="32">
        <v>3.11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44559</v>
      </c>
      <c r="B105" s="32">
        <v>523425</v>
      </c>
      <c r="C105" s="31" t="s">
        <v>1239</v>
      </c>
      <c r="D105" s="31" t="s">
        <v>1240</v>
      </c>
      <c r="E105" s="31" t="s">
        <v>576</v>
      </c>
      <c r="F105" s="90">
        <v>66921</v>
      </c>
      <c r="G105" s="32">
        <v>8.0299999999999994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44559</v>
      </c>
      <c r="B106" s="32">
        <v>523425</v>
      </c>
      <c r="C106" s="31" t="s">
        <v>1239</v>
      </c>
      <c r="D106" s="31" t="s">
        <v>1241</v>
      </c>
      <c r="E106" s="31" t="s">
        <v>577</v>
      </c>
      <c r="F106" s="90">
        <v>71828</v>
      </c>
      <c r="G106" s="32">
        <v>8.0299999999999994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44559</v>
      </c>
      <c r="B107" s="32">
        <v>542025</v>
      </c>
      <c r="C107" s="31" t="s">
        <v>1028</v>
      </c>
      <c r="D107" s="31" t="s">
        <v>1104</v>
      </c>
      <c r="E107" s="31" t="s">
        <v>577</v>
      </c>
      <c r="F107" s="90">
        <v>1056000</v>
      </c>
      <c r="G107" s="32">
        <v>0.89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44559</v>
      </c>
      <c r="B108" s="32">
        <v>542025</v>
      </c>
      <c r="C108" s="31" t="s">
        <v>1028</v>
      </c>
      <c r="D108" s="31" t="s">
        <v>1029</v>
      </c>
      <c r="E108" s="31" t="s">
        <v>577</v>
      </c>
      <c r="F108" s="90">
        <v>23424000</v>
      </c>
      <c r="G108" s="32">
        <v>0.89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44559</v>
      </c>
      <c r="B109" s="32">
        <v>542025</v>
      </c>
      <c r="C109" s="31" t="s">
        <v>1028</v>
      </c>
      <c r="D109" s="31" t="s">
        <v>1105</v>
      </c>
      <c r="E109" s="31" t="s">
        <v>577</v>
      </c>
      <c r="F109" s="90">
        <v>4128000</v>
      </c>
      <c r="G109" s="32">
        <v>0.89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44559</v>
      </c>
      <c r="B110" s="32">
        <v>542025</v>
      </c>
      <c r="C110" s="31" t="s">
        <v>1028</v>
      </c>
      <c r="D110" s="31" t="s">
        <v>1008</v>
      </c>
      <c r="E110" s="31" t="s">
        <v>576</v>
      </c>
      <c r="F110" s="90">
        <v>48000</v>
      </c>
      <c r="G110" s="32">
        <v>0.89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44559</v>
      </c>
      <c r="B111" s="32">
        <v>542025</v>
      </c>
      <c r="C111" s="31" t="s">
        <v>1028</v>
      </c>
      <c r="D111" s="31" t="s">
        <v>1008</v>
      </c>
      <c r="E111" s="31" t="s">
        <v>577</v>
      </c>
      <c r="F111" s="90">
        <v>1056000</v>
      </c>
      <c r="G111" s="32">
        <v>0.89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44559</v>
      </c>
      <c r="B112" s="32">
        <v>542025</v>
      </c>
      <c r="C112" s="31" t="s">
        <v>1028</v>
      </c>
      <c r="D112" s="31" t="s">
        <v>1242</v>
      </c>
      <c r="E112" s="31" t="s">
        <v>576</v>
      </c>
      <c r="F112" s="90">
        <v>9600000</v>
      </c>
      <c r="G112" s="32">
        <v>0.89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44559</v>
      </c>
      <c r="B113" s="32">
        <v>542025</v>
      </c>
      <c r="C113" s="31" t="s">
        <v>1028</v>
      </c>
      <c r="D113" s="31" t="s">
        <v>1243</v>
      </c>
      <c r="E113" s="31" t="s">
        <v>576</v>
      </c>
      <c r="F113" s="90">
        <v>1008000</v>
      </c>
      <c r="G113" s="32">
        <v>0.89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44559</v>
      </c>
      <c r="B114" s="32">
        <v>539835</v>
      </c>
      <c r="C114" s="31" t="s">
        <v>1106</v>
      </c>
      <c r="D114" s="31" t="s">
        <v>1107</v>
      </c>
      <c r="E114" s="31" t="s">
        <v>577</v>
      </c>
      <c r="F114" s="90">
        <v>26000</v>
      </c>
      <c r="G114" s="32">
        <v>95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44559</v>
      </c>
      <c r="B115" s="32">
        <v>539835</v>
      </c>
      <c r="C115" s="31" t="s">
        <v>1106</v>
      </c>
      <c r="D115" s="31" t="s">
        <v>1244</v>
      </c>
      <c r="E115" s="31" t="s">
        <v>577</v>
      </c>
      <c r="F115" s="90">
        <v>15106</v>
      </c>
      <c r="G115" s="32">
        <v>95.31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44559</v>
      </c>
      <c r="B116" s="32">
        <v>530185</v>
      </c>
      <c r="C116" s="31" t="s">
        <v>1245</v>
      </c>
      <c r="D116" s="31" t="s">
        <v>1246</v>
      </c>
      <c r="E116" s="31" t="s">
        <v>576</v>
      </c>
      <c r="F116" s="90">
        <v>2290099</v>
      </c>
      <c r="G116" s="32">
        <v>19.600000000000001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44559</v>
      </c>
      <c r="B117" s="32">
        <v>530185</v>
      </c>
      <c r="C117" s="31" t="s">
        <v>1245</v>
      </c>
      <c r="D117" s="31" t="s">
        <v>1246</v>
      </c>
      <c r="E117" s="31" t="s">
        <v>577</v>
      </c>
      <c r="F117" s="90">
        <v>2290099</v>
      </c>
      <c r="G117" s="32">
        <v>20.82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44559</v>
      </c>
      <c r="B118" s="32">
        <v>530185</v>
      </c>
      <c r="C118" s="31" t="s">
        <v>1245</v>
      </c>
      <c r="D118" s="31" t="s">
        <v>992</v>
      </c>
      <c r="E118" s="31" t="s">
        <v>576</v>
      </c>
      <c r="F118" s="90">
        <v>1509482</v>
      </c>
      <c r="G118" s="32">
        <v>20.43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44559</v>
      </c>
      <c r="B119" s="32">
        <v>530185</v>
      </c>
      <c r="C119" s="31" t="s">
        <v>1245</v>
      </c>
      <c r="D119" s="31" t="s">
        <v>992</v>
      </c>
      <c r="E119" s="31" t="s">
        <v>577</v>
      </c>
      <c r="F119" s="90">
        <v>1509482</v>
      </c>
      <c r="G119" s="32">
        <v>20.64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44559</v>
      </c>
      <c r="B120" s="32">
        <v>512257</v>
      </c>
      <c r="C120" s="31" t="s">
        <v>1247</v>
      </c>
      <c r="D120" s="31" t="s">
        <v>1248</v>
      </c>
      <c r="E120" s="31" t="s">
        <v>576</v>
      </c>
      <c r="F120" s="90">
        <v>2</v>
      </c>
      <c r="G120" s="32">
        <v>5.89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44559</v>
      </c>
      <c r="B121" s="32">
        <v>512257</v>
      </c>
      <c r="C121" s="31" t="s">
        <v>1247</v>
      </c>
      <c r="D121" s="31" t="s">
        <v>1248</v>
      </c>
      <c r="E121" s="31" t="s">
        <v>577</v>
      </c>
      <c r="F121" s="90">
        <v>267909</v>
      </c>
      <c r="G121" s="32">
        <v>6.57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44559</v>
      </c>
      <c r="B122" s="32">
        <v>538610</v>
      </c>
      <c r="C122" s="31" t="s">
        <v>1108</v>
      </c>
      <c r="D122" s="31" t="s">
        <v>864</v>
      </c>
      <c r="E122" s="31" t="s">
        <v>576</v>
      </c>
      <c r="F122" s="90">
        <v>1</v>
      </c>
      <c r="G122" s="32">
        <v>59.6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44559</v>
      </c>
      <c r="B123" s="32">
        <v>538610</v>
      </c>
      <c r="C123" s="31" t="s">
        <v>1108</v>
      </c>
      <c r="D123" s="31" t="s">
        <v>864</v>
      </c>
      <c r="E123" s="31" t="s">
        <v>577</v>
      </c>
      <c r="F123" s="90">
        <v>109319</v>
      </c>
      <c r="G123" s="32">
        <v>64.38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44559</v>
      </c>
      <c r="B124" s="32">
        <v>538610</v>
      </c>
      <c r="C124" s="31" t="s">
        <v>1108</v>
      </c>
      <c r="D124" s="31" t="s">
        <v>1249</v>
      </c>
      <c r="E124" s="31" t="s">
        <v>576</v>
      </c>
      <c r="F124" s="90">
        <v>90000</v>
      </c>
      <c r="G124" s="32">
        <v>63.02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44559</v>
      </c>
      <c r="B125" s="32">
        <v>500426</v>
      </c>
      <c r="C125" s="31" t="s">
        <v>1061</v>
      </c>
      <c r="D125" s="31" t="s">
        <v>1109</v>
      </c>
      <c r="E125" s="31" t="s">
        <v>577</v>
      </c>
      <c r="F125" s="90">
        <v>240425</v>
      </c>
      <c r="G125" s="32">
        <v>6.81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44559</v>
      </c>
      <c r="B126" s="32">
        <v>500426</v>
      </c>
      <c r="C126" s="31" t="s">
        <v>1061</v>
      </c>
      <c r="D126" s="31" t="s">
        <v>1110</v>
      </c>
      <c r="E126" s="31" t="s">
        <v>577</v>
      </c>
      <c r="F126" s="90">
        <v>256612</v>
      </c>
      <c r="G126" s="32">
        <v>6.75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44559</v>
      </c>
      <c r="B127" s="32">
        <v>500426</v>
      </c>
      <c r="C127" s="31" t="s">
        <v>1061</v>
      </c>
      <c r="D127" s="31" t="s">
        <v>864</v>
      </c>
      <c r="E127" s="31" t="s">
        <v>576</v>
      </c>
      <c r="F127" s="90">
        <v>205002</v>
      </c>
      <c r="G127" s="32">
        <v>6.74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44559</v>
      </c>
      <c r="B128" s="32">
        <v>500426</v>
      </c>
      <c r="C128" s="31" t="s">
        <v>1061</v>
      </c>
      <c r="D128" s="31" t="s">
        <v>864</v>
      </c>
      <c r="E128" s="31" t="s">
        <v>577</v>
      </c>
      <c r="F128" s="90">
        <v>226492</v>
      </c>
      <c r="G128" s="32">
        <v>6.89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44559</v>
      </c>
      <c r="B129" s="32">
        <v>524711</v>
      </c>
      <c r="C129" s="31" t="s">
        <v>1250</v>
      </c>
      <c r="D129" s="31" t="s">
        <v>1251</v>
      </c>
      <c r="E129" s="31" t="s">
        <v>576</v>
      </c>
      <c r="F129" s="90">
        <v>263734</v>
      </c>
      <c r="G129" s="32">
        <v>9.33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44559</v>
      </c>
      <c r="B130" s="32">
        <v>541445</v>
      </c>
      <c r="C130" s="31" t="s">
        <v>1111</v>
      </c>
      <c r="D130" s="31" t="s">
        <v>1252</v>
      </c>
      <c r="E130" s="31" t="s">
        <v>576</v>
      </c>
      <c r="F130" s="90">
        <v>8000</v>
      </c>
      <c r="G130" s="32">
        <v>37.9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44559</v>
      </c>
      <c r="B131" s="32">
        <v>541445</v>
      </c>
      <c r="C131" s="31" t="s">
        <v>1111</v>
      </c>
      <c r="D131" s="31" t="s">
        <v>1252</v>
      </c>
      <c r="E131" s="31" t="s">
        <v>577</v>
      </c>
      <c r="F131" s="90">
        <v>68800</v>
      </c>
      <c r="G131" s="32">
        <v>37.94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44559</v>
      </c>
      <c r="B132" s="32">
        <v>541445</v>
      </c>
      <c r="C132" s="31" t="s">
        <v>1111</v>
      </c>
      <c r="D132" s="31" t="s">
        <v>1112</v>
      </c>
      <c r="E132" s="31" t="s">
        <v>576</v>
      </c>
      <c r="F132" s="90">
        <v>123200</v>
      </c>
      <c r="G132" s="32">
        <v>37.880000000000003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44559</v>
      </c>
      <c r="B133" s="32">
        <v>541445</v>
      </c>
      <c r="C133" s="31" t="s">
        <v>1111</v>
      </c>
      <c r="D133" s="31" t="s">
        <v>1112</v>
      </c>
      <c r="E133" s="31" t="s">
        <v>577</v>
      </c>
      <c r="F133" s="90">
        <v>96000</v>
      </c>
      <c r="G133" s="32">
        <v>37.96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44559</v>
      </c>
      <c r="B134" s="32">
        <v>543436</v>
      </c>
      <c r="C134" s="31" t="s">
        <v>1253</v>
      </c>
      <c r="D134" s="31" t="s">
        <v>1254</v>
      </c>
      <c r="E134" s="31" t="s">
        <v>576</v>
      </c>
      <c r="F134" s="90">
        <v>4800</v>
      </c>
      <c r="G134" s="32">
        <v>177.45</v>
      </c>
      <c r="H134" s="32" t="s">
        <v>312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44559</v>
      </c>
      <c r="B135" s="32">
        <v>543436</v>
      </c>
      <c r="C135" s="31" t="s">
        <v>1253</v>
      </c>
      <c r="D135" s="31" t="s">
        <v>1255</v>
      </c>
      <c r="E135" s="31" t="s">
        <v>576</v>
      </c>
      <c r="F135" s="90">
        <v>3200</v>
      </c>
      <c r="G135" s="32">
        <v>177.38</v>
      </c>
      <c r="H135" s="32" t="s">
        <v>312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44559</v>
      </c>
      <c r="B136" s="32">
        <v>543436</v>
      </c>
      <c r="C136" s="31" t="s">
        <v>1253</v>
      </c>
      <c r="D136" s="31" t="s">
        <v>1256</v>
      </c>
      <c r="E136" s="31" t="s">
        <v>576</v>
      </c>
      <c r="F136" s="90">
        <v>2400</v>
      </c>
      <c r="G136" s="32">
        <v>173.05</v>
      </c>
      <c r="H136" s="32" t="s">
        <v>312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44559</v>
      </c>
      <c r="B137" s="32">
        <v>543436</v>
      </c>
      <c r="C137" s="31" t="s">
        <v>1253</v>
      </c>
      <c r="D137" s="31" t="s">
        <v>1256</v>
      </c>
      <c r="E137" s="31" t="s">
        <v>577</v>
      </c>
      <c r="F137" s="90">
        <v>2400</v>
      </c>
      <c r="G137" s="32">
        <v>177.4</v>
      </c>
      <c r="H137" s="32" t="s">
        <v>312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44559</v>
      </c>
      <c r="B138" s="32">
        <v>543436</v>
      </c>
      <c r="C138" s="31" t="s">
        <v>1253</v>
      </c>
      <c r="D138" s="31" t="s">
        <v>1257</v>
      </c>
      <c r="E138" s="31" t="s">
        <v>576</v>
      </c>
      <c r="F138" s="90">
        <v>2400</v>
      </c>
      <c r="G138" s="32">
        <v>177</v>
      </c>
      <c r="H138" s="32" t="s">
        <v>312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44559</v>
      </c>
      <c r="B139" s="32">
        <v>543436</v>
      </c>
      <c r="C139" s="31" t="s">
        <v>1253</v>
      </c>
      <c r="D139" s="31" t="s">
        <v>1258</v>
      </c>
      <c r="E139" s="31" t="s">
        <v>576</v>
      </c>
      <c r="F139" s="90">
        <v>2400</v>
      </c>
      <c r="G139" s="32">
        <v>177</v>
      </c>
      <c r="H139" s="32" t="s">
        <v>312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44559</v>
      </c>
      <c r="B140" s="32">
        <v>511012</v>
      </c>
      <c r="C140" s="31" t="s">
        <v>1259</v>
      </c>
      <c r="D140" s="31" t="s">
        <v>1260</v>
      </c>
      <c r="E140" s="31" t="s">
        <v>577</v>
      </c>
      <c r="F140" s="90">
        <v>5000000</v>
      </c>
      <c r="G140" s="32">
        <v>1.39</v>
      </c>
      <c r="H140" s="32" t="s">
        <v>312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44559</v>
      </c>
      <c r="B141" s="32" t="s">
        <v>1053</v>
      </c>
      <c r="C141" s="31" t="s">
        <v>1062</v>
      </c>
      <c r="D141" s="31" t="s">
        <v>1063</v>
      </c>
      <c r="E141" s="31" t="s">
        <v>576</v>
      </c>
      <c r="F141" s="90">
        <v>1000005</v>
      </c>
      <c r="G141" s="32">
        <v>5.8</v>
      </c>
      <c r="H141" s="32" t="s">
        <v>879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44559</v>
      </c>
      <c r="B142" s="32" t="s">
        <v>1053</v>
      </c>
      <c r="C142" s="31" t="s">
        <v>1062</v>
      </c>
      <c r="D142" s="31" t="s">
        <v>864</v>
      </c>
      <c r="E142" s="31" t="s">
        <v>576</v>
      </c>
      <c r="F142" s="90">
        <v>2000655</v>
      </c>
      <c r="G142" s="32">
        <v>5.79</v>
      </c>
      <c r="H142" s="32" t="s">
        <v>879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44559</v>
      </c>
      <c r="B143" s="32" t="s">
        <v>1053</v>
      </c>
      <c r="C143" s="31" t="s">
        <v>1062</v>
      </c>
      <c r="D143" s="31" t="s">
        <v>1261</v>
      </c>
      <c r="E143" s="31" t="s">
        <v>576</v>
      </c>
      <c r="F143" s="90">
        <v>367549</v>
      </c>
      <c r="G143" s="32">
        <v>5.76</v>
      </c>
      <c r="H143" s="32" t="s">
        <v>879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44559</v>
      </c>
      <c r="B144" s="32" t="s">
        <v>1262</v>
      </c>
      <c r="C144" s="31" t="s">
        <v>1263</v>
      </c>
      <c r="D144" s="31" t="s">
        <v>1264</v>
      </c>
      <c r="E144" s="31" t="s">
        <v>576</v>
      </c>
      <c r="F144" s="90">
        <v>12000</v>
      </c>
      <c r="G144" s="32">
        <v>129.22999999999999</v>
      </c>
      <c r="H144" s="32" t="s">
        <v>879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44559</v>
      </c>
      <c r="B145" s="32" t="s">
        <v>1265</v>
      </c>
      <c r="C145" s="31" t="s">
        <v>1266</v>
      </c>
      <c r="D145" s="31" t="s">
        <v>993</v>
      </c>
      <c r="E145" s="31" t="s">
        <v>576</v>
      </c>
      <c r="F145" s="90">
        <v>271926</v>
      </c>
      <c r="G145" s="32">
        <v>792.91</v>
      </c>
      <c r="H145" s="32" t="s">
        <v>879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44559</v>
      </c>
      <c r="B146" s="32" t="s">
        <v>1267</v>
      </c>
      <c r="C146" s="31" t="s">
        <v>1268</v>
      </c>
      <c r="D146" s="31" t="s">
        <v>864</v>
      </c>
      <c r="E146" s="31" t="s">
        <v>576</v>
      </c>
      <c r="F146" s="90">
        <v>236354</v>
      </c>
      <c r="G146" s="32">
        <v>32.590000000000003</v>
      </c>
      <c r="H146" s="32" t="s">
        <v>879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44559</v>
      </c>
      <c r="B147" s="32" t="s">
        <v>1269</v>
      </c>
      <c r="C147" s="31" t="s">
        <v>1270</v>
      </c>
      <c r="D147" s="31" t="s">
        <v>1271</v>
      </c>
      <c r="E147" s="31" t="s">
        <v>576</v>
      </c>
      <c r="F147" s="90">
        <v>43800</v>
      </c>
      <c r="G147" s="32">
        <v>225.99</v>
      </c>
      <c r="H147" s="32" t="s">
        <v>879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44559</v>
      </c>
      <c r="B148" s="32" t="s">
        <v>1272</v>
      </c>
      <c r="C148" s="31" t="s">
        <v>1273</v>
      </c>
      <c r="D148" s="31" t="s">
        <v>1274</v>
      </c>
      <c r="E148" s="31" t="s">
        <v>576</v>
      </c>
      <c r="F148" s="90">
        <v>47335</v>
      </c>
      <c r="G148" s="32">
        <v>83.01</v>
      </c>
      <c r="H148" s="32" t="s">
        <v>879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44559</v>
      </c>
      <c r="B149" s="32" t="s">
        <v>1189</v>
      </c>
      <c r="C149" s="31" t="s">
        <v>1275</v>
      </c>
      <c r="D149" s="31" t="s">
        <v>1276</v>
      </c>
      <c r="E149" s="31" t="s">
        <v>576</v>
      </c>
      <c r="F149" s="90">
        <v>109394</v>
      </c>
      <c r="G149" s="32">
        <v>364.47</v>
      </c>
      <c r="H149" s="32" t="s">
        <v>879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44559</v>
      </c>
      <c r="B150" s="32" t="s">
        <v>1068</v>
      </c>
      <c r="C150" s="31" t="s">
        <v>1069</v>
      </c>
      <c r="D150" s="31" t="s">
        <v>1063</v>
      </c>
      <c r="E150" s="31" t="s">
        <v>576</v>
      </c>
      <c r="F150" s="90">
        <v>5000050</v>
      </c>
      <c r="G150" s="32">
        <v>2.75</v>
      </c>
      <c r="H150" s="32" t="s">
        <v>879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44559</v>
      </c>
      <c r="B151" s="32" t="s">
        <v>1068</v>
      </c>
      <c r="C151" s="31" t="s">
        <v>1069</v>
      </c>
      <c r="D151" s="31" t="s">
        <v>1277</v>
      </c>
      <c r="E151" s="31" t="s">
        <v>576</v>
      </c>
      <c r="F151" s="90">
        <v>8107975</v>
      </c>
      <c r="G151" s="32">
        <v>2.8</v>
      </c>
      <c r="H151" s="32" t="s">
        <v>879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44559</v>
      </c>
      <c r="B152" s="32" t="s">
        <v>1068</v>
      </c>
      <c r="C152" s="31" t="s">
        <v>1069</v>
      </c>
      <c r="D152" s="31" t="s">
        <v>1198</v>
      </c>
      <c r="E152" s="31" t="s">
        <v>576</v>
      </c>
      <c r="F152" s="90">
        <v>24670397</v>
      </c>
      <c r="G152" s="32">
        <v>2.91</v>
      </c>
      <c r="H152" s="32" t="s">
        <v>879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44559</v>
      </c>
      <c r="B153" s="32" t="s">
        <v>1068</v>
      </c>
      <c r="C153" s="31" t="s">
        <v>1069</v>
      </c>
      <c r="D153" s="31" t="s">
        <v>1064</v>
      </c>
      <c r="E153" s="31" t="s">
        <v>576</v>
      </c>
      <c r="F153" s="90">
        <v>4698762</v>
      </c>
      <c r="G153" s="32">
        <v>3</v>
      </c>
      <c r="H153" s="32" t="s">
        <v>879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44559</v>
      </c>
      <c r="B154" s="32" t="s">
        <v>1068</v>
      </c>
      <c r="C154" s="31" t="s">
        <v>1069</v>
      </c>
      <c r="D154" s="31" t="s">
        <v>992</v>
      </c>
      <c r="E154" s="31" t="s">
        <v>576</v>
      </c>
      <c r="F154" s="90">
        <v>5901129</v>
      </c>
      <c r="G154" s="32">
        <v>2.92</v>
      </c>
      <c r="H154" s="32" t="s">
        <v>879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44559</v>
      </c>
      <c r="B155" s="32" t="s">
        <v>1068</v>
      </c>
      <c r="C155" s="31" t="s">
        <v>1069</v>
      </c>
      <c r="D155" s="31" t="s">
        <v>1278</v>
      </c>
      <c r="E155" s="31" t="s">
        <v>576</v>
      </c>
      <c r="F155" s="90">
        <v>8586000</v>
      </c>
      <c r="G155" s="32">
        <v>2.85</v>
      </c>
      <c r="H155" s="32" t="s">
        <v>879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44559</v>
      </c>
      <c r="B156" s="32" t="s">
        <v>1113</v>
      </c>
      <c r="C156" s="31" t="s">
        <v>1114</v>
      </c>
      <c r="D156" s="31" t="s">
        <v>1064</v>
      </c>
      <c r="E156" s="31" t="s">
        <v>576</v>
      </c>
      <c r="F156" s="90">
        <v>36254191</v>
      </c>
      <c r="G156" s="32">
        <v>6.2</v>
      </c>
      <c r="H156" s="32" t="s">
        <v>879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44559</v>
      </c>
      <c r="B157" s="32" t="s">
        <v>1113</v>
      </c>
      <c r="C157" s="31" t="s">
        <v>1114</v>
      </c>
      <c r="D157" s="31" t="s">
        <v>1134</v>
      </c>
      <c r="E157" s="31" t="s">
        <v>576</v>
      </c>
      <c r="F157" s="90">
        <v>38637227</v>
      </c>
      <c r="G157" s="32">
        <v>6.48</v>
      </c>
      <c r="H157" s="32" t="s">
        <v>879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44559</v>
      </c>
      <c r="B158" s="32" t="s">
        <v>1279</v>
      </c>
      <c r="C158" s="31" t="s">
        <v>1280</v>
      </c>
      <c r="D158" s="31" t="s">
        <v>1281</v>
      </c>
      <c r="E158" s="31" t="s">
        <v>576</v>
      </c>
      <c r="F158" s="90">
        <v>50000</v>
      </c>
      <c r="G158" s="32">
        <v>150.80000000000001</v>
      </c>
      <c r="H158" s="32" t="s">
        <v>879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44559</v>
      </c>
      <c r="B159" s="32" t="s">
        <v>1115</v>
      </c>
      <c r="C159" s="31" t="s">
        <v>1116</v>
      </c>
      <c r="D159" s="31" t="s">
        <v>1117</v>
      </c>
      <c r="E159" s="31" t="s">
        <v>576</v>
      </c>
      <c r="F159" s="90">
        <v>196209</v>
      </c>
      <c r="G159" s="32">
        <v>30.39</v>
      </c>
      <c r="H159" s="32" t="s">
        <v>879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44559</v>
      </c>
      <c r="B160" s="32" t="s">
        <v>1282</v>
      </c>
      <c r="C160" s="31" t="s">
        <v>1283</v>
      </c>
      <c r="D160" s="31" t="s">
        <v>864</v>
      </c>
      <c r="E160" s="31" t="s">
        <v>576</v>
      </c>
      <c r="F160" s="90">
        <v>92443</v>
      </c>
      <c r="G160" s="32">
        <v>21.6</v>
      </c>
      <c r="H160" s="32" t="s">
        <v>879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44559</v>
      </c>
      <c r="B161" s="32" t="s">
        <v>1284</v>
      </c>
      <c r="C161" s="31" t="s">
        <v>1285</v>
      </c>
      <c r="D161" s="31" t="s">
        <v>1286</v>
      </c>
      <c r="E161" s="31" t="s">
        <v>576</v>
      </c>
      <c r="F161" s="90">
        <v>415000</v>
      </c>
      <c r="G161" s="32">
        <v>44.5</v>
      </c>
      <c r="H161" s="32" t="s">
        <v>879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44559</v>
      </c>
      <c r="B162" s="32" t="s">
        <v>1118</v>
      </c>
      <c r="C162" s="31" t="s">
        <v>1119</v>
      </c>
      <c r="D162" s="31" t="s">
        <v>1276</v>
      </c>
      <c r="E162" s="31" t="s">
        <v>576</v>
      </c>
      <c r="F162" s="90">
        <v>91709</v>
      </c>
      <c r="G162" s="32">
        <v>282.91000000000003</v>
      </c>
      <c r="H162" s="32" t="s">
        <v>879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44559</v>
      </c>
      <c r="B163" s="32" t="s">
        <v>1287</v>
      </c>
      <c r="C163" s="31" t="s">
        <v>1288</v>
      </c>
      <c r="D163" s="31" t="s">
        <v>1124</v>
      </c>
      <c r="E163" s="31" t="s">
        <v>576</v>
      </c>
      <c r="F163" s="90">
        <v>51074</v>
      </c>
      <c r="G163" s="32">
        <v>148.44</v>
      </c>
      <c r="H163" s="32" t="s">
        <v>879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44559</v>
      </c>
      <c r="B164" s="32" t="s">
        <v>1120</v>
      </c>
      <c r="C164" s="31" t="s">
        <v>1121</v>
      </c>
      <c r="D164" s="31" t="s">
        <v>992</v>
      </c>
      <c r="E164" s="31" t="s">
        <v>576</v>
      </c>
      <c r="F164" s="90">
        <v>2000000</v>
      </c>
      <c r="G164" s="32">
        <v>3.08</v>
      </c>
      <c r="H164" s="32" t="s">
        <v>879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44559</v>
      </c>
      <c r="B165" s="32" t="s">
        <v>1235</v>
      </c>
      <c r="C165" s="31" t="s">
        <v>1289</v>
      </c>
      <c r="D165" s="31" t="s">
        <v>1276</v>
      </c>
      <c r="E165" s="31" t="s">
        <v>576</v>
      </c>
      <c r="F165" s="90">
        <v>80477</v>
      </c>
      <c r="G165" s="32">
        <v>406.75</v>
      </c>
      <c r="H165" s="32" t="s">
        <v>879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44559</v>
      </c>
      <c r="B166" s="32" t="s">
        <v>1290</v>
      </c>
      <c r="C166" s="31" t="s">
        <v>1291</v>
      </c>
      <c r="D166" s="31" t="s">
        <v>864</v>
      </c>
      <c r="E166" s="31" t="s">
        <v>576</v>
      </c>
      <c r="F166" s="90">
        <v>147208</v>
      </c>
      <c r="G166" s="32">
        <v>201.43</v>
      </c>
      <c r="H166" s="32" t="s">
        <v>879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44559</v>
      </c>
      <c r="B167" s="32" t="s">
        <v>1290</v>
      </c>
      <c r="C167" s="31" t="s">
        <v>1291</v>
      </c>
      <c r="D167" s="31" t="s">
        <v>1292</v>
      </c>
      <c r="E167" s="31" t="s">
        <v>576</v>
      </c>
      <c r="F167" s="90">
        <v>56993</v>
      </c>
      <c r="G167" s="32">
        <v>204.61</v>
      </c>
      <c r="H167" s="32" t="s">
        <v>879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44559</v>
      </c>
      <c r="B168" s="32" t="s">
        <v>1290</v>
      </c>
      <c r="C168" s="31" t="s">
        <v>1291</v>
      </c>
      <c r="D168" s="31" t="s">
        <v>1293</v>
      </c>
      <c r="E168" s="31" t="s">
        <v>576</v>
      </c>
      <c r="F168" s="90">
        <v>50008</v>
      </c>
      <c r="G168" s="32">
        <v>207.7</v>
      </c>
      <c r="H168" s="32" t="s">
        <v>879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44559</v>
      </c>
      <c r="B169" s="32" t="s">
        <v>1294</v>
      </c>
      <c r="C169" s="31" t="s">
        <v>1295</v>
      </c>
      <c r="D169" s="31" t="s">
        <v>1296</v>
      </c>
      <c r="E169" s="31" t="s">
        <v>576</v>
      </c>
      <c r="F169" s="90">
        <v>4537</v>
      </c>
      <c r="G169" s="32">
        <v>73.790000000000006</v>
      </c>
      <c r="H169" s="32" t="s">
        <v>879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44559</v>
      </c>
      <c r="B170" s="32" t="s">
        <v>1294</v>
      </c>
      <c r="C170" s="31" t="s">
        <v>1295</v>
      </c>
      <c r="D170" s="31" t="s">
        <v>1297</v>
      </c>
      <c r="E170" s="31" t="s">
        <v>576</v>
      </c>
      <c r="F170" s="90">
        <v>1000000</v>
      </c>
      <c r="G170" s="32">
        <v>75.290000000000006</v>
      </c>
      <c r="H170" s="32" t="s">
        <v>879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44559</v>
      </c>
      <c r="B171" s="32" t="s">
        <v>1065</v>
      </c>
      <c r="C171" s="31" t="s">
        <v>1066</v>
      </c>
      <c r="D171" s="31" t="s">
        <v>1067</v>
      </c>
      <c r="E171" s="31" t="s">
        <v>576</v>
      </c>
      <c r="F171" s="90">
        <v>500000</v>
      </c>
      <c r="G171" s="32">
        <v>19.95</v>
      </c>
      <c r="H171" s="32" t="s">
        <v>879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44559</v>
      </c>
      <c r="B172" s="32" t="s">
        <v>1122</v>
      </c>
      <c r="C172" s="31" t="s">
        <v>1123</v>
      </c>
      <c r="D172" s="31" t="s">
        <v>993</v>
      </c>
      <c r="E172" s="31" t="s">
        <v>576</v>
      </c>
      <c r="F172" s="90">
        <v>443703</v>
      </c>
      <c r="G172" s="32">
        <v>420.13</v>
      </c>
      <c r="H172" s="32" t="s">
        <v>879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44559</v>
      </c>
      <c r="B173" s="32" t="s">
        <v>1122</v>
      </c>
      <c r="C173" s="31" t="s">
        <v>1123</v>
      </c>
      <c r="D173" s="31" t="s">
        <v>1293</v>
      </c>
      <c r="E173" s="31" t="s">
        <v>576</v>
      </c>
      <c r="F173" s="90">
        <v>736536</v>
      </c>
      <c r="G173" s="32">
        <v>463.78</v>
      </c>
      <c r="H173" s="32" t="s">
        <v>879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44559</v>
      </c>
      <c r="B174" s="32" t="s">
        <v>1122</v>
      </c>
      <c r="C174" s="31" t="s">
        <v>1123</v>
      </c>
      <c r="D174" s="31" t="s">
        <v>864</v>
      </c>
      <c r="E174" s="31" t="s">
        <v>576</v>
      </c>
      <c r="F174" s="90">
        <v>375507</v>
      </c>
      <c r="G174" s="32">
        <v>465.32</v>
      </c>
      <c r="H174" s="32" t="s">
        <v>879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44559</v>
      </c>
      <c r="B175" s="32" t="s">
        <v>1127</v>
      </c>
      <c r="C175" s="31" t="s">
        <v>1128</v>
      </c>
      <c r="D175" s="31" t="s">
        <v>1242</v>
      </c>
      <c r="E175" s="31" t="s">
        <v>576</v>
      </c>
      <c r="F175" s="90">
        <v>1000000</v>
      </c>
      <c r="G175" s="32">
        <v>5.6</v>
      </c>
      <c r="H175" s="32" t="s">
        <v>879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44559</v>
      </c>
      <c r="B176" s="32" t="s">
        <v>1298</v>
      </c>
      <c r="C176" s="31" t="s">
        <v>1299</v>
      </c>
      <c r="D176" s="31" t="s">
        <v>1064</v>
      </c>
      <c r="E176" s="31" t="s">
        <v>576</v>
      </c>
      <c r="F176" s="90">
        <v>2639858</v>
      </c>
      <c r="G176" s="32">
        <v>2.13</v>
      </c>
      <c r="H176" s="32" t="s">
        <v>879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44559</v>
      </c>
      <c r="B177" s="32" t="s">
        <v>1300</v>
      </c>
      <c r="C177" s="31" t="s">
        <v>1301</v>
      </c>
      <c r="D177" s="31" t="s">
        <v>1261</v>
      </c>
      <c r="E177" s="31" t="s">
        <v>576</v>
      </c>
      <c r="F177" s="90">
        <v>1061287</v>
      </c>
      <c r="G177" s="32">
        <v>4.1399999999999997</v>
      </c>
      <c r="H177" s="32" t="s">
        <v>879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44559</v>
      </c>
      <c r="B178" s="32" t="s">
        <v>1300</v>
      </c>
      <c r="C178" s="31" t="s">
        <v>1301</v>
      </c>
      <c r="D178" s="31" t="s">
        <v>1292</v>
      </c>
      <c r="E178" s="31" t="s">
        <v>576</v>
      </c>
      <c r="F178" s="90">
        <v>1798963</v>
      </c>
      <c r="G178" s="32">
        <v>4.22</v>
      </c>
      <c r="H178" s="32" t="s">
        <v>879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44559</v>
      </c>
      <c r="B179" s="32" t="s">
        <v>1129</v>
      </c>
      <c r="C179" s="31" t="s">
        <v>1130</v>
      </c>
      <c r="D179" s="31" t="s">
        <v>1302</v>
      </c>
      <c r="E179" s="31" t="s">
        <v>576</v>
      </c>
      <c r="F179" s="90">
        <v>900000</v>
      </c>
      <c r="G179" s="32">
        <v>1.35</v>
      </c>
      <c r="H179" s="32" t="s">
        <v>879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44559</v>
      </c>
      <c r="B180" s="32" t="s">
        <v>1129</v>
      </c>
      <c r="C180" s="31" t="s">
        <v>1130</v>
      </c>
      <c r="D180" s="31" t="s">
        <v>1303</v>
      </c>
      <c r="E180" s="31" t="s">
        <v>576</v>
      </c>
      <c r="F180" s="90">
        <v>900000</v>
      </c>
      <c r="G180" s="32">
        <v>1.35</v>
      </c>
      <c r="H180" s="32" t="s">
        <v>879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44559</v>
      </c>
      <c r="B181" s="32" t="s">
        <v>1135</v>
      </c>
      <c r="C181" s="31" t="s">
        <v>1136</v>
      </c>
      <c r="D181" s="31" t="s">
        <v>1096</v>
      </c>
      <c r="E181" s="31" t="s">
        <v>576</v>
      </c>
      <c r="F181" s="90">
        <v>500000</v>
      </c>
      <c r="G181" s="32">
        <v>7.95</v>
      </c>
      <c r="H181" s="32" t="s">
        <v>879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44559</v>
      </c>
      <c r="B182" s="32" t="s">
        <v>1053</v>
      </c>
      <c r="C182" s="31" t="s">
        <v>1062</v>
      </c>
      <c r="D182" s="31" t="s">
        <v>864</v>
      </c>
      <c r="E182" s="31" t="s">
        <v>577</v>
      </c>
      <c r="F182" s="90">
        <v>2175657</v>
      </c>
      <c r="G182" s="32">
        <v>5.8</v>
      </c>
      <c r="H182" s="32" t="s">
        <v>879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44559</v>
      </c>
      <c r="B183" s="32" t="s">
        <v>1053</v>
      </c>
      <c r="C183" s="31" t="s">
        <v>1062</v>
      </c>
      <c r="D183" s="31" t="s">
        <v>1261</v>
      </c>
      <c r="E183" s="31" t="s">
        <v>577</v>
      </c>
      <c r="F183" s="90">
        <v>486040</v>
      </c>
      <c r="G183" s="32">
        <v>5.78</v>
      </c>
      <c r="H183" s="32" t="s">
        <v>879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44559</v>
      </c>
      <c r="B184" s="32" t="s">
        <v>1053</v>
      </c>
      <c r="C184" s="31" t="s">
        <v>1062</v>
      </c>
      <c r="D184" s="31" t="s">
        <v>1063</v>
      </c>
      <c r="E184" s="31" t="s">
        <v>577</v>
      </c>
      <c r="F184" s="90">
        <v>2188952</v>
      </c>
      <c r="G184" s="32">
        <v>5.76</v>
      </c>
      <c r="H184" s="32" t="s">
        <v>879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44559</v>
      </c>
      <c r="B185" s="32" t="s">
        <v>1262</v>
      </c>
      <c r="C185" s="31" t="s">
        <v>1263</v>
      </c>
      <c r="D185" s="31" t="s">
        <v>1304</v>
      </c>
      <c r="E185" s="31" t="s">
        <v>577</v>
      </c>
      <c r="F185" s="90">
        <v>10800</v>
      </c>
      <c r="G185" s="32">
        <v>128.22</v>
      </c>
      <c r="H185" s="32" t="s">
        <v>879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44559</v>
      </c>
      <c r="B186" s="32" t="s">
        <v>1265</v>
      </c>
      <c r="C186" s="31" t="s">
        <v>1266</v>
      </c>
      <c r="D186" s="31" t="s">
        <v>993</v>
      </c>
      <c r="E186" s="31" t="s">
        <v>577</v>
      </c>
      <c r="F186" s="90">
        <v>271926</v>
      </c>
      <c r="G186" s="32">
        <v>793.67</v>
      </c>
      <c r="H186" s="32" t="s">
        <v>879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44559</v>
      </c>
      <c r="B187" s="32" t="s">
        <v>1267</v>
      </c>
      <c r="C187" s="31" t="s">
        <v>1268</v>
      </c>
      <c r="D187" s="31" t="s">
        <v>864</v>
      </c>
      <c r="E187" s="31" t="s">
        <v>577</v>
      </c>
      <c r="F187" s="90">
        <v>403356</v>
      </c>
      <c r="G187" s="32">
        <v>34.75</v>
      </c>
      <c r="H187" s="32" t="s">
        <v>879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44559</v>
      </c>
      <c r="B188" s="32" t="s">
        <v>1131</v>
      </c>
      <c r="C188" s="31" t="s">
        <v>1132</v>
      </c>
      <c r="D188" s="31" t="s">
        <v>1305</v>
      </c>
      <c r="E188" s="31" t="s">
        <v>577</v>
      </c>
      <c r="F188" s="90">
        <v>700000</v>
      </c>
      <c r="G188" s="32">
        <v>10.02</v>
      </c>
      <c r="H188" s="32" t="s">
        <v>879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44559</v>
      </c>
      <c r="B189" s="32" t="s">
        <v>1269</v>
      </c>
      <c r="C189" s="31" t="s">
        <v>1270</v>
      </c>
      <c r="D189" s="31" t="s">
        <v>1306</v>
      </c>
      <c r="E189" s="31" t="s">
        <v>577</v>
      </c>
      <c r="F189" s="90">
        <v>99600</v>
      </c>
      <c r="G189" s="32">
        <v>226</v>
      </c>
      <c r="H189" s="32" t="s">
        <v>879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44559</v>
      </c>
      <c r="B190" s="32" t="s">
        <v>1272</v>
      </c>
      <c r="C190" s="31" t="s">
        <v>1273</v>
      </c>
      <c r="D190" s="31" t="s">
        <v>1274</v>
      </c>
      <c r="E190" s="31" t="s">
        <v>577</v>
      </c>
      <c r="F190" s="90">
        <v>54335</v>
      </c>
      <c r="G190" s="32">
        <v>82.42</v>
      </c>
      <c r="H190" s="32" t="s">
        <v>879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44559</v>
      </c>
      <c r="B191" s="32" t="s">
        <v>1189</v>
      </c>
      <c r="C191" s="31" t="s">
        <v>1275</v>
      </c>
      <c r="D191" s="31" t="s">
        <v>1307</v>
      </c>
      <c r="E191" s="31" t="s">
        <v>577</v>
      </c>
      <c r="F191" s="90">
        <v>223000</v>
      </c>
      <c r="G191" s="32">
        <v>364.6</v>
      </c>
      <c r="H191" s="32" t="s">
        <v>879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44559</v>
      </c>
      <c r="B192" s="32" t="s">
        <v>1068</v>
      </c>
      <c r="C192" s="31" t="s">
        <v>1069</v>
      </c>
      <c r="D192" s="31" t="s">
        <v>1063</v>
      </c>
      <c r="E192" s="31" t="s">
        <v>577</v>
      </c>
      <c r="F192" s="90">
        <v>6072302</v>
      </c>
      <c r="G192" s="32">
        <v>2.97</v>
      </c>
      <c r="H192" s="32" t="s">
        <v>879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44559</v>
      </c>
      <c r="B193" s="32" t="s">
        <v>1068</v>
      </c>
      <c r="C193" s="31" t="s">
        <v>1069</v>
      </c>
      <c r="D193" s="31" t="s">
        <v>992</v>
      </c>
      <c r="E193" s="31" t="s">
        <v>577</v>
      </c>
      <c r="F193" s="90">
        <v>9966129</v>
      </c>
      <c r="G193" s="32">
        <v>3.01</v>
      </c>
      <c r="H193" s="32" t="s">
        <v>879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44559</v>
      </c>
      <c r="B194" s="32" t="s">
        <v>1068</v>
      </c>
      <c r="C194" s="31" t="s">
        <v>1069</v>
      </c>
      <c r="D194" s="31" t="s">
        <v>1308</v>
      </c>
      <c r="E194" s="31" t="s">
        <v>577</v>
      </c>
      <c r="F194" s="90">
        <v>6500000</v>
      </c>
      <c r="G194" s="32">
        <v>2.81</v>
      </c>
      <c r="H194" s="32" t="s">
        <v>879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44559</v>
      </c>
      <c r="B195" s="32" t="s">
        <v>1068</v>
      </c>
      <c r="C195" s="31" t="s">
        <v>1069</v>
      </c>
      <c r="D195" s="31" t="s">
        <v>1277</v>
      </c>
      <c r="E195" s="31" t="s">
        <v>577</v>
      </c>
      <c r="F195" s="90">
        <v>8107975</v>
      </c>
      <c r="G195" s="32">
        <v>2.8</v>
      </c>
      <c r="H195" s="32" t="s">
        <v>879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44559</v>
      </c>
      <c r="B196" s="32" t="s">
        <v>1068</v>
      </c>
      <c r="C196" s="31" t="s">
        <v>1069</v>
      </c>
      <c r="D196" s="31" t="s">
        <v>1198</v>
      </c>
      <c r="E196" s="31" t="s">
        <v>577</v>
      </c>
      <c r="F196" s="90">
        <v>18349477</v>
      </c>
      <c r="G196" s="32">
        <v>2.87</v>
      </c>
      <c r="H196" s="32" t="s">
        <v>879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44559</v>
      </c>
      <c r="B197" s="32" t="s">
        <v>1068</v>
      </c>
      <c r="C197" s="31" t="s">
        <v>1069</v>
      </c>
      <c r="D197" s="31" t="s">
        <v>1309</v>
      </c>
      <c r="E197" s="31" t="s">
        <v>577</v>
      </c>
      <c r="F197" s="90">
        <v>4500000</v>
      </c>
      <c r="G197" s="32">
        <v>2.81</v>
      </c>
      <c r="H197" s="32" t="s">
        <v>879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44559</v>
      </c>
      <c r="B198" s="32" t="s">
        <v>1068</v>
      </c>
      <c r="C198" s="31" t="s">
        <v>1069</v>
      </c>
      <c r="D198" s="31" t="s">
        <v>1064</v>
      </c>
      <c r="E198" s="31" t="s">
        <v>577</v>
      </c>
      <c r="F198" s="90">
        <v>5161516</v>
      </c>
      <c r="G198" s="32">
        <v>3</v>
      </c>
      <c r="H198" s="32" t="s">
        <v>879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44559</v>
      </c>
      <c r="B199" s="32" t="s">
        <v>1068</v>
      </c>
      <c r="C199" s="31" t="s">
        <v>1069</v>
      </c>
      <c r="D199" s="31" t="s">
        <v>1278</v>
      </c>
      <c r="E199" s="31" t="s">
        <v>577</v>
      </c>
      <c r="F199" s="90">
        <v>7092000</v>
      </c>
      <c r="G199" s="32">
        <v>2.87</v>
      </c>
      <c r="H199" s="32" t="s">
        <v>879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44559</v>
      </c>
      <c r="B200" s="32" t="s">
        <v>1113</v>
      </c>
      <c r="C200" s="31" t="s">
        <v>1114</v>
      </c>
      <c r="D200" s="31" t="s">
        <v>1064</v>
      </c>
      <c r="E200" s="31" t="s">
        <v>577</v>
      </c>
      <c r="F200" s="90">
        <v>38432453</v>
      </c>
      <c r="G200" s="32">
        <v>6.19</v>
      </c>
      <c r="H200" s="32" t="s">
        <v>879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44559</v>
      </c>
      <c r="B201" s="32" t="s">
        <v>1113</v>
      </c>
      <c r="C201" s="31" t="s">
        <v>1114</v>
      </c>
      <c r="D201" s="31" t="s">
        <v>1134</v>
      </c>
      <c r="E201" s="31" t="s">
        <v>577</v>
      </c>
      <c r="F201" s="90">
        <v>28637227</v>
      </c>
      <c r="G201" s="32">
        <v>6.46</v>
      </c>
      <c r="H201" s="32" t="s">
        <v>879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44559</v>
      </c>
      <c r="B202" s="32" t="s">
        <v>1279</v>
      </c>
      <c r="C202" s="31" t="s">
        <v>1280</v>
      </c>
      <c r="D202" s="31" t="s">
        <v>1310</v>
      </c>
      <c r="E202" s="31" t="s">
        <v>577</v>
      </c>
      <c r="F202" s="90">
        <v>98000</v>
      </c>
      <c r="G202" s="32">
        <v>150.80000000000001</v>
      </c>
      <c r="H202" s="32" t="s">
        <v>879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44559</v>
      </c>
      <c r="B203" s="32" t="s">
        <v>1115</v>
      </c>
      <c r="C203" s="31" t="s">
        <v>1116</v>
      </c>
      <c r="D203" s="31" t="s">
        <v>1117</v>
      </c>
      <c r="E203" s="31" t="s">
        <v>577</v>
      </c>
      <c r="F203" s="90">
        <v>196785</v>
      </c>
      <c r="G203" s="32">
        <v>30.34</v>
      </c>
      <c r="H203" s="32" t="s">
        <v>879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44559</v>
      </c>
      <c r="B204" s="32" t="s">
        <v>1282</v>
      </c>
      <c r="C204" s="31" t="s">
        <v>1283</v>
      </c>
      <c r="D204" s="31" t="s">
        <v>864</v>
      </c>
      <c r="E204" s="31" t="s">
        <v>577</v>
      </c>
      <c r="F204" s="90">
        <v>1</v>
      </c>
      <c r="G204" s="32">
        <v>21.6</v>
      </c>
      <c r="H204" s="32" t="s">
        <v>879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44559</v>
      </c>
      <c r="B205" s="32" t="s">
        <v>1284</v>
      </c>
      <c r="C205" s="31" t="s">
        <v>1285</v>
      </c>
      <c r="D205" s="31" t="s">
        <v>1311</v>
      </c>
      <c r="E205" s="31" t="s">
        <v>577</v>
      </c>
      <c r="F205" s="90">
        <v>389617</v>
      </c>
      <c r="G205" s="32">
        <v>44.45</v>
      </c>
      <c r="H205" s="32" t="s">
        <v>879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44559</v>
      </c>
      <c r="B206" s="32" t="s">
        <v>1312</v>
      </c>
      <c r="C206" s="31" t="s">
        <v>1313</v>
      </c>
      <c r="D206" s="31" t="s">
        <v>1314</v>
      </c>
      <c r="E206" s="31" t="s">
        <v>577</v>
      </c>
      <c r="F206" s="90">
        <v>1944149</v>
      </c>
      <c r="G206" s="32">
        <v>10.93</v>
      </c>
      <c r="H206" s="32" t="s">
        <v>879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44559</v>
      </c>
      <c r="B207" s="32" t="s">
        <v>1118</v>
      </c>
      <c r="C207" s="31" t="s">
        <v>1119</v>
      </c>
      <c r="D207" s="31" t="s">
        <v>1276</v>
      </c>
      <c r="E207" s="31" t="s">
        <v>577</v>
      </c>
      <c r="F207" s="90">
        <v>91709</v>
      </c>
      <c r="G207" s="32">
        <v>283.24</v>
      </c>
      <c r="H207" s="32" t="s">
        <v>879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44559</v>
      </c>
      <c r="B208" s="32" t="s">
        <v>1287</v>
      </c>
      <c r="C208" s="31" t="s">
        <v>1288</v>
      </c>
      <c r="D208" s="31" t="s">
        <v>1124</v>
      </c>
      <c r="E208" s="31" t="s">
        <v>577</v>
      </c>
      <c r="F208" s="90">
        <v>51074</v>
      </c>
      <c r="G208" s="32">
        <v>148.4</v>
      </c>
      <c r="H208" s="32" t="s">
        <v>879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44559</v>
      </c>
      <c r="B209" s="32" t="s">
        <v>1120</v>
      </c>
      <c r="C209" s="31" t="s">
        <v>1121</v>
      </c>
      <c r="D209" s="31" t="s">
        <v>992</v>
      </c>
      <c r="E209" s="31" t="s">
        <v>577</v>
      </c>
      <c r="F209" s="90">
        <v>6274365</v>
      </c>
      <c r="G209" s="32">
        <v>2.98</v>
      </c>
      <c r="H209" s="32" t="s">
        <v>879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44559</v>
      </c>
      <c r="B210" s="32" t="s">
        <v>1235</v>
      </c>
      <c r="C210" s="31" t="s">
        <v>1289</v>
      </c>
      <c r="D210" s="31" t="s">
        <v>1236</v>
      </c>
      <c r="E210" s="31" t="s">
        <v>577</v>
      </c>
      <c r="F210" s="90">
        <v>246000</v>
      </c>
      <c r="G210" s="32">
        <v>403.4</v>
      </c>
      <c r="H210" s="32" t="s">
        <v>879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44559</v>
      </c>
      <c r="B211" s="32" t="s">
        <v>1235</v>
      </c>
      <c r="C211" s="31" t="s">
        <v>1289</v>
      </c>
      <c r="D211" s="31" t="s">
        <v>1276</v>
      </c>
      <c r="E211" s="31" t="s">
        <v>577</v>
      </c>
      <c r="F211" s="90">
        <v>169877</v>
      </c>
      <c r="G211" s="32">
        <v>411.63</v>
      </c>
      <c r="H211" s="32" t="s">
        <v>879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44559</v>
      </c>
      <c r="B212" s="32" t="s">
        <v>1290</v>
      </c>
      <c r="C212" s="31" t="s">
        <v>1291</v>
      </c>
      <c r="D212" s="31" t="s">
        <v>864</v>
      </c>
      <c r="E212" s="31" t="s">
        <v>577</v>
      </c>
      <c r="F212" s="90">
        <v>147208</v>
      </c>
      <c r="G212" s="32">
        <v>207.63</v>
      </c>
      <c r="H212" s="32" t="s">
        <v>879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44559</v>
      </c>
      <c r="B213" s="32" t="s">
        <v>1290</v>
      </c>
      <c r="C213" s="31" t="s">
        <v>1291</v>
      </c>
      <c r="D213" s="31" t="s">
        <v>1292</v>
      </c>
      <c r="E213" s="31" t="s">
        <v>577</v>
      </c>
      <c r="F213" s="90">
        <v>81993</v>
      </c>
      <c r="G213" s="32">
        <v>204.45</v>
      </c>
      <c r="H213" s="32" t="s">
        <v>879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44559</v>
      </c>
      <c r="B214" s="32" t="s">
        <v>1290</v>
      </c>
      <c r="C214" s="31" t="s">
        <v>1291</v>
      </c>
      <c r="D214" s="31" t="s">
        <v>1293</v>
      </c>
      <c r="E214" s="31" t="s">
        <v>577</v>
      </c>
      <c r="F214" s="90">
        <v>60557</v>
      </c>
      <c r="G214" s="32">
        <v>193.89</v>
      </c>
      <c r="H214" s="32" t="s">
        <v>879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44559</v>
      </c>
      <c r="B215" s="32" t="s">
        <v>1294</v>
      </c>
      <c r="C215" s="31" t="s">
        <v>1295</v>
      </c>
      <c r="D215" s="31" t="s">
        <v>1296</v>
      </c>
      <c r="E215" s="31" t="s">
        <v>577</v>
      </c>
      <c r="F215" s="90">
        <v>1105511</v>
      </c>
      <c r="G215" s="32">
        <v>75.28</v>
      </c>
      <c r="H215" s="32" t="s">
        <v>879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44559</v>
      </c>
      <c r="B216" s="32" t="s">
        <v>1065</v>
      </c>
      <c r="C216" s="31" t="s">
        <v>1066</v>
      </c>
      <c r="D216" s="31" t="s">
        <v>1070</v>
      </c>
      <c r="E216" s="31" t="s">
        <v>577</v>
      </c>
      <c r="F216" s="90">
        <v>675000</v>
      </c>
      <c r="G216" s="32">
        <v>19.899999999999999</v>
      </c>
      <c r="H216" s="32" t="s">
        <v>879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44559</v>
      </c>
      <c r="B217" s="32" t="s">
        <v>1122</v>
      </c>
      <c r="C217" s="31" t="s">
        <v>1123</v>
      </c>
      <c r="D217" s="31" t="s">
        <v>993</v>
      </c>
      <c r="E217" s="31" t="s">
        <v>577</v>
      </c>
      <c r="F217" s="90">
        <v>443703</v>
      </c>
      <c r="G217" s="32">
        <v>420.25</v>
      </c>
      <c r="H217" s="32" t="s">
        <v>879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44559</v>
      </c>
      <c r="B218" s="32" t="s">
        <v>1122</v>
      </c>
      <c r="C218" s="31" t="s">
        <v>1123</v>
      </c>
      <c r="D218" s="31" t="s">
        <v>864</v>
      </c>
      <c r="E218" s="31" t="s">
        <v>577</v>
      </c>
      <c r="F218" s="90">
        <v>424075</v>
      </c>
      <c r="G218" s="32">
        <v>465.69</v>
      </c>
      <c r="H218" s="32" t="s">
        <v>879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44559</v>
      </c>
      <c r="B219" s="32" t="s">
        <v>1122</v>
      </c>
      <c r="C219" s="31" t="s">
        <v>1123</v>
      </c>
      <c r="D219" s="31" t="s">
        <v>1293</v>
      </c>
      <c r="E219" s="31" t="s">
        <v>577</v>
      </c>
      <c r="F219" s="90">
        <v>636532</v>
      </c>
      <c r="G219" s="32">
        <v>467.02</v>
      </c>
      <c r="H219" s="32" t="s">
        <v>879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44559</v>
      </c>
      <c r="B220" s="32" t="s">
        <v>1125</v>
      </c>
      <c r="C220" s="31" t="s">
        <v>1126</v>
      </c>
      <c r="D220" s="31" t="s">
        <v>1133</v>
      </c>
      <c r="E220" s="31" t="s">
        <v>577</v>
      </c>
      <c r="F220" s="90">
        <v>1076658</v>
      </c>
      <c r="G220" s="32">
        <v>11.16</v>
      </c>
      <c r="H220" s="32" t="s">
        <v>879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44559</v>
      </c>
      <c r="B221" s="32" t="s">
        <v>1127</v>
      </c>
      <c r="C221" s="31" t="s">
        <v>1128</v>
      </c>
      <c r="D221" s="31" t="s">
        <v>1063</v>
      </c>
      <c r="E221" s="31" t="s">
        <v>577</v>
      </c>
      <c r="F221" s="90">
        <v>900000</v>
      </c>
      <c r="G221" s="32">
        <v>5.6</v>
      </c>
      <c r="H221" s="32" t="s">
        <v>879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>
        <v>44559</v>
      </c>
      <c r="B222" s="32" t="s">
        <v>1298</v>
      </c>
      <c r="C222" s="31" t="s">
        <v>1299</v>
      </c>
      <c r="D222" s="31" t="s">
        <v>1064</v>
      </c>
      <c r="E222" s="31" t="s">
        <v>577</v>
      </c>
      <c r="F222" s="90">
        <v>1998868</v>
      </c>
      <c r="G222" s="32">
        <v>2.15</v>
      </c>
      <c r="H222" s="32" t="s">
        <v>879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>
        <v>44559</v>
      </c>
      <c r="B223" s="32" t="s">
        <v>1300</v>
      </c>
      <c r="C223" s="31" t="s">
        <v>1301</v>
      </c>
      <c r="D223" s="31" t="s">
        <v>1292</v>
      </c>
      <c r="E223" s="31" t="s">
        <v>577</v>
      </c>
      <c r="F223" s="90">
        <v>1646616</v>
      </c>
      <c r="G223" s="32">
        <v>4.17</v>
      </c>
      <c r="H223" s="32" t="s">
        <v>879</v>
      </c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>
        <v>44559</v>
      </c>
      <c r="B224" s="32" t="s">
        <v>1300</v>
      </c>
      <c r="C224" s="31" t="s">
        <v>1301</v>
      </c>
      <c r="D224" s="31" t="s">
        <v>1261</v>
      </c>
      <c r="E224" s="31" t="s">
        <v>577</v>
      </c>
      <c r="F224" s="90">
        <v>953692</v>
      </c>
      <c r="G224" s="32">
        <v>4.1399999999999997</v>
      </c>
      <c r="H224" s="32" t="s">
        <v>879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>
        <v>44559</v>
      </c>
      <c r="B225" s="32" t="s">
        <v>1129</v>
      </c>
      <c r="C225" s="31" t="s">
        <v>1130</v>
      </c>
      <c r="D225" s="31" t="s">
        <v>992</v>
      </c>
      <c r="E225" s="31" t="s">
        <v>577</v>
      </c>
      <c r="F225" s="90">
        <v>2500000</v>
      </c>
      <c r="G225" s="32">
        <v>1.35</v>
      </c>
      <c r="H225" s="32" t="s">
        <v>879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>
        <v>44559</v>
      </c>
      <c r="B226" s="32" t="s">
        <v>1135</v>
      </c>
      <c r="C226" s="31" t="s">
        <v>1136</v>
      </c>
      <c r="D226" s="31" t="s">
        <v>1137</v>
      </c>
      <c r="E226" s="31" t="s">
        <v>577</v>
      </c>
      <c r="F226" s="90">
        <v>1400000</v>
      </c>
      <c r="G226" s="32">
        <v>7.98</v>
      </c>
      <c r="H226" s="32" t="s">
        <v>879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9"/>
  <sheetViews>
    <sheetView zoomScale="85" zoomScaleNormal="85" workbookViewId="0">
      <selection activeCell="D28" sqref="D2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44560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62">
        <v>1</v>
      </c>
      <c r="B10" s="415">
        <v>44474</v>
      </c>
      <c r="C10" s="463"/>
      <c r="D10" s="464" t="s">
        <v>118</v>
      </c>
      <c r="E10" s="465" t="s">
        <v>593</v>
      </c>
      <c r="F10" s="329">
        <v>720</v>
      </c>
      <c r="G10" s="329">
        <v>660</v>
      </c>
      <c r="H10" s="465">
        <v>675</v>
      </c>
      <c r="I10" s="466" t="s">
        <v>830</v>
      </c>
      <c r="J10" s="325" t="s">
        <v>881</v>
      </c>
      <c r="K10" s="325">
        <f t="shared" ref="K10:K11" si="0">H10-F10</f>
        <v>-45</v>
      </c>
      <c r="L10" s="326">
        <f t="shared" ref="L10:L16" si="1">(F10*-0.7)/100</f>
        <v>-5.0399999999999991</v>
      </c>
      <c r="M10" s="327">
        <f t="shared" ref="M10:M11" si="2">(K10+L10)/F10</f>
        <v>-6.9499999999999992E-2</v>
      </c>
      <c r="N10" s="325" t="s">
        <v>604</v>
      </c>
      <c r="O10" s="328">
        <v>44543</v>
      </c>
      <c r="P10" s="329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08" customFormat="1" ht="12.75" customHeight="1">
      <c r="A11" s="318">
        <v>2</v>
      </c>
      <c r="B11" s="319">
        <v>44495</v>
      </c>
      <c r="C11" s="320"/>
      <c r="D11" s="321" t="s">
        <v>126</v>
      </c>
      <c r="E11" s="322" t="s">
        <v>593</v>
      </c>
      <c r="F11" s="323">
        <v>1490</v>
      </c>
      <c r="G11" s="323">
        <v>1395</v>
      </c>
      <c r="H11" s="322">
        <v>1395</v>
      </c>
      <c r="I11" s="324" t="s">
        <v>841</v>
      </c>
      <c r="J11" s="325" t="s">
        <v>719</v>
      </c>
      <c r="K11" s="325">
        <f t="shared" si="0"/>
        <v>-95</v>
      </c>
      <c r="L11" s="326">
        <f t="shared" si="1"/>
        <v>-10.43</v>
      </c>
      <c r="M11" s="327">
        <f t="shared" si="2"/>
        <v>-7.0758389261744978E-2</v>
      </c>
      <c r="N11" s="325" t="s">
        <v>604</v>
      </c>
      <c r="O11" s="328">
        <v>44547</v>
      </c>
      <c r="P11" s="329"/>
      <c r="Q11" s="307"/>
      <c r="R11" s="307" t="s">
        <v>592</v>
      </c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</row>
    <row r="12" spans="1:38" s="262" customFormat="1" ht="12.75" customHeight="1">
      <c r="A12" s="318">
        <v>3</v>
      </c>
      <c r="B12" s="319">
        <v>44525</v>
      </c>
      <c r="C12" s="320"/>
      <c r="D12" s="321" t="s">
        <v>407</v>
      </c>
      <c r="E12" s="322" t="s">
        <v>593</v>
      </c>
      <c r="F12" s="323">
        <v>772.5</v>
      </c>
      <c r="G12" s="323">
        <v>730</v>
      </c>
      <c r="H12" s="322">
        <v>730</v>
      </c>
      <c r="I12" s="324" t="s">
        <v>870</v>
      </c>
      <c r="J12" s="325" t="s">
        <v>881</v>
      </c>
      <c r="K12" s="325">
        <f t="shared" ref="K12" si="3">H12-F12</f>
        <v>-42.5</v>
      </c>
      <c r="L12" s="326">
        <f t="shared" si="1"/>
        <v>-5.4074999999999998</v>
      </c>
      <c r="M12" s="327">
        <f t="shared" ref="M12" si="4">(K12+L12)/F12</f>
        <v>-6.2016181229773461E-2</v>
      </c>
      <c r="N12" s="325" t="s">
        <v>604</v>
      </c>
      <c r="O12" s="328">
        <v>44531</v>
      </c>
      <c r="P12" s="329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70">
        <v>4</v>
      </c>
      <c r="B13" s="371">
        <v>44525</v>
      </c>
      <c r="C13" s="372"/>
      <c r="D13" s="373" t="s">
        <v>266</v>
      </c>
      <c r="E13" s="374" t="s">
        <v>593</v>
      </c>
      <c r="F13" s="375">
        <v>2065</v>
      </c>
      <c r="G13" s="375">
        <v>1950</v>
      </c>
      <c r="H13" s="374">
        <v>2155</v>
      </c>
      <c r="I13" s="376" t="s">
        <v>871</v>
      </c>
      <c r="J13" s="271" t="s">
        <v>909</v>
      </c>
      <c r="K13" s="271">
        <f t="shared" ref="K13" si="5">H13-F13</f>
        <v>90</v>
      </c>
      <c r="L13" s="272">
        <f t="shared" si="1"/>
        <v>-14.455</v>
      </c>
      <c r="M13" s="273">
        <f t="shared" ref="M13" si="6">(K13+L13)/F13</f>
        <v>3.6583535108958835E-2</v>
      </c>
      <c r="N13" s="271" t="s">
        <v>591</v>
      </c>
      <c r="O13" s="274">
        <v>44530</v>
      </c>
      <c r="P13" s="270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40">
        <v>5</v>
      </c>
      <c r="B14" s="356">
        <v>44526</v>
      </c>
      <c r="C14" s="341"/>
      <c r="D14" s="342" t="s">
        <v>522</v>
      </c>
      <c r="E14" s="343" t="s">
        <v>593</v>
      </c>
      <c r="F14" s="344">
        <v>2160</v>
      </c>
      <c r="G14" s="344">
        <v>2030</v>
      </c>
      <c r="H14" s="343">
        <v>2290</v>
      </c>
      <c r="I14" s="345" t="s">
        <v>826</v>
      </c>
      <c r="J14" s="103" t="s">
        <v>880</v>
      </c>
      <c r="K14" s="103">
        <f t="shared" ref="K14:K15" si="7">H14-F14</f>
        <v>130</v>
      </c>
      <c r="L14" s="104">
        <f t="shared" si="1"/>
        <v>-15.12</v>
      </c>
      <c r="M14" s="105">
        <f t="shared" ref="M14:M15" si="8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0">
        <v>6</v>
      </c>
      <c r="B15" s="356">
        <v>44526</v>
      </c>
      <c r="C15" s="341"/>
      <c r="D15" s="342" t="s">
        <v>71</v>
      </c>
      <c r="E15" s="343" t="s">
        <v>593</v>
      </c>
      <c r="F15" s="344">
        <v>201</v>
      </c>
      <c r="G15" s="344">
        <v>189</v>
      </c>
      <c r="H15" s="343">
        <v>213.5</v>
      </c>
      <c r="I15" s="345" t="s">
        <v>874</v>
      </c>
      <c r="J15" s="103" t="s">
        <v>924</v>
      </c>
      <c r="K15" s="103">
        <f t="shared" si="7"/>
        <v>12.5</v>
      </c>
      <c r="L15" s="104">
        <f t="shared" si="1"/>
        <v>-1.4069999999999998</v>
      </c>
      <c r="M15" s="105">
        <f t="shared" si="8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40">
        <v>7</v>
      </c>
      <c r="B16" s="356">
        <v>44531</v>
      </c>
      <c r="C16" s="341"/>
      <c r="D16" s="342" t="s">
        <v>554</v>
      </c>
      <c r="E16" s="343" t="s">
        <v>593</v>
      </c>
      <c r="F16" s="344">
        <v>1970</v>
      </c>
      <c r="G16" s="344">
        <v>1845</v>
      </c>
      <c r="H16" s="343">
        <v>2115</v>
      </c>
      <c r="I16" s="345" t="s">
        <v>886</v>
      </c>
      <c r="J16" s="103" t="s">
        <v>924</v>
      </c>
      <c r="K16" s="103">
        <f t="shared" ref="K16" si="9">H16-F16</f>
        <v>145</v>
      </c>
      <c r="L16" s="104">
        <f t="shared" si="1"/>
        <v>-13.79</v>
      </c>
      <c r="M16" s="105">
        <f t="shared" ref="M16" si="10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49">
        <v>8</v>
      </c>
      <c r="B17" s="263">
        <v>44532</v>
      </c>
      <c r="C17" s="351"/>
      <c r="D17" s="352" t="s">
        <v>251</v>
      </c>
      <c r="E17" s="353" t="s">
        <v>593</v>
      </c>
      <c r="F17" s="354" t="s">
        <v>902</v>
      </c>
      <c r="G17" s="354">
        <v>414</v>
      </c>
      <c r="H17" s="353"/>
      <c r="I17" s="355" t="s">
        <v>903</v>
      </c>
      <c r="J17" s="303" t="s">
        <v>594</v>
      </c>
      <c r="K17" s="303"/>
      <c r="L17" s="304"/>
      <c r="M17" s="305"/>
      <c r="N17" s="303"/>
      <c r="O17" s="306"/>
      <c r="P17" s="107">
        <f>VLOOKUP(D17,'MidCap Intra'!B42:C535,2,0)</f>
        <v>430.3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9">
        <v>9</v>
      </c>
      <c r="B18" s="263">
        <v>44532</v>
      </c>
      <c r="C18" s="351"/>
      <c r="D18" s="352" t="s">
        <v>136</v>
      </c>
      <c r="E18" s="353" t="s">
        <v>593</v>
      </c>
      <c r="F18" s="354" t="s">
        <v>904</v>
      </c>
      <c r="G18" s="354">
        <v>109</v>
      </c>
      <c r="H18" s="353"/>
      <c r="I18" s="355" t="s">
        <v>905</v>
      </c>
      <c r="J18" s="303" t="s">
        <v>594</v>
      </c>
      <c r="K18" s="303"/>
      <c r="L18" s="304"/>
      <c r="M18" s="305"/>
      <c r="N18" s="303"/>
      <c r="O18" s="306"/>
      <c r="P18" s="107">
        <f>VLOOKUP(D18,'MidCap Intra'!B43:C536,2,0)</f>
        <v>111.5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18">
        <v>10</v>
      </c>
      <c r="B19" s="484">
        <v>44543</v>
      </c>
      <c r="C19" s="320"/>
      <c r="D19" s="321" t="s">
        <v>134</v>
      </c>
      <c r="E19" s="322" t="s">
        <v>593</v>
      </c>
      <c r="F19" s="323">
        <v>272</v>
      </c>
      <c r="G19" s="323">
        <v>255</v>
      </c>
      <c r="H19" s="322">
        <v>255</v>
      </c>
      <c r="I19" s="324" t="s">
        <v>948</v>
      </c>
      <c r="J19" s="325" t="s">
        <v>975</v>
      </c>
      <c r="K19" s="325">
        <f t="shared" ref="K19" si="11">H19-F19</f>
        <v>-17</v>
      </c>
      <c r="L19" s="326">
        <f>(F19*-0.7)/100</f>
        <v>-1.9039999999999997</v>
      </c>
      <c r="M19" s="327">
        <f t="shared" ref="M19" si="12">(K19+L19)/F19</f>
        <v>-6.9500000000000006E-2</v>
      </c>
      <c r="N19" s="325" t="s">
        <v>604</v>
      </c>
      <c r="O19" s="328">
        <v>44547</v>
      </c>
      <c r="P19" s="329"/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49">
        <v>11</v>
      </c>
      <c r="B20" s="350">
        <v>44544</v>
      </c>
      <c r="C20" s="351"/>
      <c r="D20" s="352" t="s">
        <v>118</v>
      </c>
      <c r="E20" s="353" t="s">
        <v>593</v>
      </c>
      <c r="F20" s="354" t="s">
        <v>955</v>
      </c>
      <c r="G20" s="354">
        <v>635</v>
      </c>
      <c r="H20" s="353"/>
      <c r="I20" s="355" t="s">
        <v>956</v>
      </c>
      <c r="J20" s="303" t="s">
        <v>594</v>
      </c>
      <c r="K20" s="303"/>
      <c r="L20" s="304"/>
      <c r="M20" s="305"/>
      <c r="N20" s="303"/>
      <c r="O20" s="306"/>
      <c r="P20" s="107">
        <f>VLOOKUP(D20,'MidCap Intra'!B45:C538,2,0)</f>
        <v>644.75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70">
        <v>12</v>
      </c>
      <c r="B21" s="371">
        <v>44547</v>
      </c>
      <c r="C21" s="372"/>
      <c r="D21" s="373" t="s">
        <v>71</v>
      </c>
      <c r="E21" s="374" t="s">
        <v>593</v>
      </c>
      <c r="F21" s="375">
        <v>201.5</v>
      </c>
      <c r="G21" s="375">
        <v>188</v>
      </c>
      <c r="H21" s="374">
        <v>209.5</v>
      </c>
      <c r="I21" s="376" t="s">
        <v>976</v>
      </c>
      <c r="J21" s="271" t="s">
        <v>1027</v>
      </c>
      <c r="K21" s="271">
        <f t="shared" ref="K21" si="13">H21-F21</f>
        <v>8</v>
      </c>
      <c r="L21" s="272">
        <f t="shared" ref="L21" si="14">(F21*-0.7)/100</f>
        <v>-1.4104999999999999</v>
      </c>
      <c r="M21" s="273">
        <f t="shared" ref="M21" si="15">(K21+L21)/F21</f>
        <v>3.2702233250620348E-2</v>
      </c>
      <c r="N21" s="271" t="s">
        <v>591</v>
      </c>
      <c r="O21" s="274">
        <v>44553</v>
      </c>
      <c r="P21" s="270">
        <f>VLOOKUP(D21,'MidCap Intra'!B46:C539,2,0)</f>
        <v>209.7</v>
      </c>
      <c r="Q21" s="261"/>
      <c r="R21" s="261" t="s">
        <v>592</v>
      </c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s="262" customFormat="1" ht="12.75" customHeight="1">
      <c r="A22" s="349">
        <v>13</v>
      </c>
      <c r="B22" s="350">
        <v>44547</v>
      </c>
      <c r="C22" s="351"/>
      <c r="D22" s="352" t="s">
        <v>125</v>
      </c>
      <c r="E22" s="353" t="s">
        <v>593</v>
      </c>
      <c r="F22" s="354" t="s">
        <v>977</v>
      </c>
      <c r="G22" s="354">
        <v>687</v>
      </c>
      <c r="H22" s="353"/>
      <c r="I22" s="355" t="s">
        <v>978</v>
      </c>
      <c r="J22" s="303" t="s">
        <v>594</v>
      </c>
      <c r="K22" s="303"/>
      <c r="L22" s="304"/>
      <c r="M22" s="305"/>
      <c r="N22" s="303"/>
      <c r="O22" s="306"/>
      <c r="P22" s="107">
        <f>VLOOKUP(D22,'MidCap Intra'!B47:C540,2,0)</f>
        <v>735.7</v>
      </c>
      <c r="Q22" s="261"/>
      <c r="R22" s="261" t="s">
        <v>592</v>
      </c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</row>
    <row r="23" spans="1:38" s="262" customFormat="1" ht="12.75" customHeight="1">
      <c r="A23" s="349">
        <v>14</v>
      </c>
      <c r="B23" s="350">
        <v>44552</v>
      </c>
      <c r="C23" s="351"/>
      <c r="D23" s="352" t="s">
        <v>43</v>
      </c>
      <c r="E23" s="353" t="s">
        <v>593</v>
      </c>
      <c r="F23" s="354" t="s">
        <v>1002</v>
      </c>
      <c r="G23" s="354">
        <v>1995</v>
      </c>
      <c r="H23" s="353"/>
      <c r="I23" s="355" t="s">
        <v>1003</v>
      </c>
      <c r="J23" s="303" t="s">
        <v>594</v>
      </c>
      <c r="K23" s="303"/>
      <c r="L23" s="304"/>
      <c r="M23" s="305"/>
      <c r="N23" s="303"/>
      <c r="O23" s="306"/>
      <c r="P23" s="107">
        <f>VLOOKUP(D23,'MidCap Intra'!B11:M511,2,0)</f>
        <v>2162.65</v>
      </c>
      <c r="Q23" s="261"/>
      <c r="R23" s="261" t="s">
        <v>592</v>
      </c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</row>
    <row r="24" spans="1:38" s="262" customFormat="1" ht="12.75" customHeight="1">
      <c r="A24" s="349">
        <v>15</v>
      </c>
      <c r="B24" s="350">
        <v>44557</v>
      </c>
      <c r="C24" s="351"/>
      <c r="D24" s="352" t="s">
        <v>522</v>
      </c>
      <c r="E24" s="353" t="s">
        <v>593</v>
      </c>
      <c r="F24" s="354" t="s">
        <v>1052</v>
      </c>
      <c r="G24" s="354">
        <v>2035</v>
      </c>
      <c r="H24" s="353"/>
      <c r="I24" s="355" t="s">
        <v>826</v>
      </c>
      <c r="J24" s="303" t="s">
        <v>594</v>
      </c>
      <c r="K24" s="303"/>
      <c r="L24" s="304"/>
      <c r="M24" s="305"/>
      <c r="N24" s="303"/>
      <c r="O24" s="306"/>
      <c r="P24" s="107">
        <f>VLOOKUP(D24,'MidCap Intra'!B12:M512,2,0)</f>
        <v>2227.35</v>
      </c>
      <c r="Q24" s="261"/>
      <c r="R24" s="261" t="s">
        <v>592</v>
      </c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</row>
    <row r="25" spans="1:38" s="262" customFormat="1" ht="12.75" customHeight="1">
      <c r="A25" s="349">
        <v>16</v>
      </c>
      <c r="B25" s="350">
        <v>44559</v>
      </c>
      <c r="C25" s="351"/>
      <c r="D25" s="352" t="s">
        <v>493</v>
      </c>
      <c r="E25" s="353" t="s">
        <v>593</v>
      </c>
      <c r="F25" s="354" t="s">
        <v>1149</v>
      </c>
      <c r="G25" s="354">
        <v>1640</v>
      </c>
      <c r="H25" s="353"/>
      <c r="I25" s="355" t="s">
        <v>1150</v>
      </c>
      <c r="J25" s="303" t="s">
        <v>594</v>
      </c>
      <c r="K25" s="303"/>
      <c r="L25" s="304"/>
      <c r="M25" s="305"/>
      <c r="N25" s="303"/>
      <c r="O25" s="306"/>
      <c r="P25" s="107">
        <f>VLOOKUP(D25,'MidCap Intra'!B13:M513,2,0)</f>
        <v>1738.35</v>
      </c>
      <c r="Q25" s="261"/>
      <c r="R25" s="261" t="s">
        <v>592</v>
      </c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</row>
    <row r="26" spans="1:38" s="262" customFormat="1" ht="12.75" customHeight="1">
      <c r="A26" s="349"/>
      <c r="B26" s="350"/>
      <c r="C26" s="351"/>
      <c r="D26" s="352"/>
      <c r="E26" s="353"/>
      <c r="F26" s="354"/>
      <c r="G26" s="354"/>
      <c r="H26" s="353"/>
      <c r="I26" s="355"/>
      <c r="J26" s="303"/>
      <c r="K26" s="303"/>
      <c r="L26" s="304"/>
      <c r="M26" s="305"/>
      <c r="N26" s="303"/>
      <c r="O26" s="306"/>
      <c r="P26" s="107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</row>
    <row r="27" spans="1:38" ht="13.9" customHeight="1">
      <c r="A27" s="113"/>
      <c r="B27" s="108"/>
      <c r="C27" s="114"/>
      <c r="D27" s="109"/>
      <c r="E27" s="110"/>
      <c r="F27" s="107"/>
      <c r="G27" s="107"/>
      <c r="H27" s="110"/>
      <c r="I27" s="111"/>
      <c r="J27" s="112"/>
      <c r="K27" s="113"/>
      <c r="L27" s="108"/>
      <c r="M27" s="114"/>
      <c r="N27" s="109"/>
      <c r="O27" s="110"/>
      <c r="P27" s="11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0"/>
      <c r="B28" s="121"/>
      <c r="C28" s="122"/>
      <c r="D28" s="123"/>
      <c r="E28" s="124"/>
      <c r="F28" s="124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4.25" customHeight="1">
      <c r="A29" s="120"/>
      <c r="B29" s="121"/>
      <c r="C29" s="122"/>
      <c r="D29" s="123"/>
      <c r="E29" s="124"/>
      <c r="F29" s="124"/>
      <c r="G29" s="120"/>
      <c r="H29" s="124"/>
      <c r="I29" s="125"/>
      <c r="J29" s="126"/>
      <c r="K29" s="126"/>
      <c r="L29" s="127"/>
      <c r="M29" s="128"/>
      <c r="N29" s="129"/>
      <c r="O29" s="130"/>
      <c r="P29" s="131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596</v>
      </c>
      <c r="B30" s="133"/>
      <c r="C30" s="134"/>
      <c r="D30" s="135"/>
      <c r="E30" s="136"/>
      <c r="F30" s="136"/>
      <c r="G30" s="136"/>
      <c r="H30" s="136"/>
      <c r="I30" s="136"/>
      <c r="J30" s="137"/>
      <c r="K30" s="136"/>
      <c r="L30" s="138"/>
      <c r="M30" s="59"/>
      <c r="N30" s="137"/>
      <c r="O30" s="13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9" t="s">
        <v>597</v>
      </c>
      <c r="B31" s="132"/>
      <c r="C31" s="132"/>
      <c r="D31" s="132"/>
      <c r="E31" s="44"/>
      <c r="F31" s="140" t="s">
        <v>598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599</v>
      </c>
      <c r="B32" s="132"/>
      <c r="C32" s="132"/>
      <c r="D32" s="132"/>
      <c r="E32" s="6"/>
      <c r="F32" s="140" t="s">
        <v>600</v>
      </c>
      <c r="G32" s="6"/>
      <c r="H32" s="6"/>
      <c r="I32" s="6"/>
      <c r="J32" s="141"/>
      <c r="K32" s="142"/>
      <c r="L32" s="142"/>
      <c r="M32" s="143"/>
      <c r="N32" s="1"/>
      <c r="O32" s="1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/>
      <c r="B33" s="132"/>
      <c r="C33" s="132"/>
      <c r="D33" s="132"/>
      <c r="E33" s="6"/>
      <c r="F33" s="6"/>
      <c r="G33" s="6"/>
      <c r="H33" s="6"/>
      <c r="I33" s="6"/>
      <c r="J33" s="145"/>
      <c r="K33" s="142"/>
      <c r="L33" s="142"/>
      <c r="M33" s="6"/>
      <c r="N33" s="146"/>
      <c r="O33" s="1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.75" customHeight="1">
      <c r="A34" s="1"/>
      <c r="B34" s="147" t="s">
        <v>601</v>
      </c>
      <c r="C34" s="147"/>
      <c r="D34" s="147"/>
      <c r="E34" s="147"/>
      <c r="F34" s="148"/>
      <c r="G34" s="6"/>
      <c r="H34" s="6"/>
      <c r="I34" s="149"/>
      <c r="J34" s="150"/>
      <c r="K34" s="151"/>
      <c r="L34" s="150"/>
      <c r="M34" s="6"/>
      <c r="N34" s="1"/>
      <c r="O34" s="1"/>
      <c r="P34" s="1"/>
      <c r="R34" s="59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9" t="s">
        <v>16</v>
      </c>
      <c r="B35" s="100" t="s">
        <v>568</v>
      </c>
      <c r="C35" s="102"/>
      <c r="D35" s="101" t="s">
        <v>579</v>
      </c>
      <c r="E35" s="100" t="s">
        <v>580</v>
      </c>
      <c r="F35" s="100" t="s">
        <v>581</v>
      </c>
      <c r="G35" s="100" t="s">
        <v>602</v>
      </c>
      <c r="H35" s="100" t="s">
        <v>583</v>
      </c>
      <c r="I35" s="100" t="s">
        <v>584</v>
      </c>
      <c r="J35" s="100" t="s">
        <v>585</v>
      </c>
      <c r="K35" s="100" t="s">
        <v>603</v>
      </c>
      <c r="L35" s="153" t="s">
        <v>587</v>
      </c>
      <c r="M35" s="102" t="s">
        <v>588</v>
      </c>
      <c r="N35" s="99" t="s">
        <v>589</v>
      </c>
      <c r="O35" s="393" t="s">
        <v>590</v>
      </c>
      <c r="P35" s="307"/>
      <c r="Q35" s="1"/>
      <c r="R35" s="388"/>
      <c r="S35" s="388"/>
      <c r="T35" s="388"/>
      <c r="U35" s="346"/>
      <c r="V35" s="346"/>
      <c r="W35" s="346"/>
      <c r="X35" s="346"/>
      <c r="Y35" s="346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s="262" customFormat="1" ht="15" customHeight="1">
      <c r="A36" s="318">
        <v>1</v>
      </c>
      <c r="B36" s="319">
        <v>44524</v>
      </c>
      <c r="C36" s="320"/>
      <c r="D36" s="321" t="s">
        <v>867</v>
      </c>
      <c r="E36" s="322" t="s">
        <v>593</v>
      </c>
      <c r="F36" s="323">
        <v>3165</v>
      </c>
      <c r="G36" s="323">
        <v>3080</v>
      </c>
      <c r="H36" s="322">
        <v>3080</v>
      </c>
      <c r="I36" s="324" t="s">
        <v>868</v>
      </c>
      <c r="J36" s="325" t="s">
        <v>915</v>
      </c>
      <c r="K36" s="325">
        <f t="shared" ref="K36" si="16">H36-F36</f>
        <v>-85</v>
      </c>
      <c r="L36" s="326">
        <f t="shared" ref="L36:L41" si="17">(F36*-0.7)/100</f>
        <v>-22.155000000000001</v>
      </c>
      <c r="M36" s="327">
        <f t="shared" ref="M36" si="18">(K36+L36)/F36</f>
        <v>-3.385624012638231E-2</v>
      </c>
      <c r="N36" s="325" t="s">
        <v>604</v>
      </c>
      <c r="O36" s="328">
        <v>44536</v>
      </c>
      <c r="P36" s="395"/>
      <c r="Q36" s="389"/>
      <c r="R36" s="390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</row>
    <row r="37" spans="1:38" s="262" customFormat="1" ht="15" customHeight="1">
      <c r="A37" s="397">
        <v>2</v>
      </c>
      <c r="B37" s="398">
        <v>44529</v>
      </c>
      <c r="C37" s="399"/>
      <c r="D37" s="400" t="s">
        <v>114</v>
      </c>
      <c r="E37" s="401" t="s">
        <v>593</v>
      </c>
      <c r="F37" s="401">
        <v>1134</v>
      </c>
      <c r="G37" s="401">
        <v>1095</v>
      </c>
      <c r="H37" s="401">
        <v>1167.5</v>
      </c>
      <c r="I37" s="401" t="s">
        <v>875</v>
      </c>
      <c r="J37" s="103" t="s">
        <v>889</v>
      </c>
      <c r="K37" s="103">
        <f t="shared" ref="K37" si="19">H37-F37</f>
        <v>33.5</v>
      </c>
      <c r="L37" s="104">
        <f t="shared" si="17"/>
        <v>-7.9379999999999997</v>
      </c>
      <c r="M37" s="105">
        <f t="shared" ref="M37" si="20">(K37+L37)/F37</f>
        <v>2.2541446208112877E-2</v>
      </c>
      <c r="N37" s="391" t="s">
        <v>591</v>
      </c>
      <c r="O37" s="394">
        <v>44532</v>
      </c>
      <c r="P37" s="396"/>
      <c r="Q37" s="389"/>
      <c r="R37" s="390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</row>
    <row r="38" spans="1:38" s="262" customFormat="1" ht="15" customHeight="1">
      <c r="A38" s="432">
        <v>3</v>
      </c>
      <c r="B38" s="433">
        <v>44530</v>
      </c>
      <c r="C38" s="434"/>
      <c r="D38" s="435" t="s">
        <v>350</v>
      </c>
      <c r="E38" s="436" t="s">
        <v>593</v>
      </c>
      <c r="F38" s="436">
        <v>742.5</v>
      </c>
      <c r="G38" s="436">
        <v>720</v>
      </c>
      <c r="H38" s="436">
        <v>749</v>
      </c>
      <c r="I38" s="436" t="s">
        <v>876</v>
      </c>
      <c r="J38" s="437" t="s">
        <v>916</v>
      </c>
      <c r="K38" s="437">
        <f t="shared" ref="K38" si="21">H38-F38</f>
        <v>6.5</v>
      </c>
      <c r="L38" s="438">
        <f t="shared" si="17"/>
        <v>-5.1974999999999998</v>
      </c>
      <c r="M38" s="439">
        <f t="shared" ref="M38" si="22">(K38+L38)/F38</f>
        <v>1.7542087542087544E-3</v>
      </c>
      <c r="N38" s="440" t="s">
        <v>714</v>
      </c>
      <c r="O38" s="441">
        <v>44536</v>
      </c>
      <c r="P38" s="395"/>
      <c r="Q38" s="389"/>
      <c r="R38" s="390" t="s">
        <v>595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</row>
    <row r="39" spans="1:38" s="262" customFormat="1" ht="15" customHeight="1">
      <c r="A39" s="432">
        <v>4</v>
      </c>
      <c r="B39" s="433">
        <v>44530</v>
      </c>
      <c r="C39" s="434"/>
      <c r="D39" s="435" t="s">
        <v>415</v>
      </c>
      <c r="E39" s="436" t="s">
        <v>593</v>
      </c>
      <c r="F39" s="436">
        <v>1615</v>
      </c>
      <c r="G39" s="436">
        <v>1570</v>
      </c>
      <c r="H39" s="436">
        <v>1630</v>
      </c>
      <c r="I39" s="436" t="s">
        <v>877</v>
      </c>
      <c r="J39" s="437" t="s">
        <v>953</v>
      </c>
      <c r="K39" s="437">
        <f t="shared" ref="K39" si="23">H39-F39</f>
        <v>15</v>
      </c>
      <c r="L39" s="438">
        <f t="shared" si="17"/>
        <v>-11.305</v>
      </c>
      <c r="M39" s="439">
        <f t="shared" ref="M39" si="24">(K39+L39)/F39</f>
        <v>2.2879256965944272E-3</v>
      </c>
      <c r="N39" s="440" t="s">
        <v>714</v>
      </c>
      <c r="O39" s="441">
        <v>44544</v>
      </c>
      <c r="P39" s="389"/>
      <c r="Q39" s="389"/>
      <c r="R39" s="390" t="s">
        <v>592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</row>
    <row r="40" spans="1:38" s="262" customFormat="1" ht="15" customHeight="1">
      <c r="A40" s="318">
        <v>5</v>
      </c>
      <c r="B40" s="319">
        <v>44532</v>
      </c>
      <c r="C40" s="320"/>
      <c r="D40" s="321" t="s">
        <v>85</v>
      </c>
      <c r="E40" s="322" t="s">
        <v>593</v>
      </c>
      <c r="F40" s="323">
        <v>929</v>
      </c>
      <c r="G40" s="323">
        <v>896</v>
      </c>
      <c r="H40" s="322">
        <v>896</v>
      </c>
      <c r="I40" s="324" t="s">
        <v>890</v>
      </c>
      <c r="J40" s="325" t="s">
        <v>932</v>
      </c>
      <c r="K40" s="325">
        <f t="shared" ref="K40:K41" si="25">H40-F40</f>
        <v>-33</v>
      </c>
      <c r="L40" s="326">
        <f t="shared" si="17"/>
        <v>-6.5029999999999992</v>
      </c>
      <c r="M40" s="327">
        <f t="shared" ref="M40:M41" si="26">(K40+L40)/F40</f>
        <v>-4.252206673842842E-2</v>
      </c>
      <c r="N40" s="325" t="s">
        <v>604</v>
      </c>
      <c r="O40" s="328">
        <v>44537</v>
      </c>
      <c r="P40" s="395"/>
      <c r="Q40" s="389"/>
      <c r="R40" s="390" t="s">
        <v>592</v>
      </c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</row>
    <row r="41" spans="1:38" s="262" customFormat="1" ht="15" customHeight="1">
      <c r="A41" s="397">
        <v>6</v>
      </c>
      <c r="B41" s="398">
        <v>44532</v>
      </c>
      <c r="C41" s="399"/>
      <c r="D41" s="400" t="s">
        <v>77</v>
      </c>
      <c r="E41" s="401" t="s">
        <v>593</v>
      </c>
      <c r="F41" s="401">
        <v>364.5</v>
      </c>
      <c r="G41" s="401">
        <v>355</v>
      </c>
      <c r="H41" s="401">
        <v>375</v>
      </c>
      <c r="I41" s="401" t="s">
        <v>891</v>
      </c>
      <c r="J41" s="103" t="s">
        <v>933</v>
      </c>
      <c r="K41" s="103">
        <f t="shared" si="25"/>
        <v>10.5</v>
      </c>
      <c r="L41" s="104">
        <f t="shared" si="17"/>
        <v>-2.5514999999999999</v>
      </c>
      <c r="M41" s="105">
        <f t="shared" si="26"/>
        <v>2.1806584362139919E-2</v>
      </c>
      <c r="N41" s="391" t="s">
        <v>591</v>
      </c>
      <c r="O41" s="394">
        <v>44538</v>
      </c>
      <c r="P41" s="396"/>
      <c r="Q41" s="389"/>
      <c r="R41" s="390" t="s">
        <v>595</v>
      </c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</row>
    <row r="42" spans="1:38" s="282" customFormat="1" ht="15" customHeight="1">
      <c r="A42" s="411">
        <v>7</v>
      </c>
      <c r="B42" s="260">
        <v>44532</v>
      </c>
      <c r="C42" s="312"/>
      <c r="D42" s="412" t="s">
        <v>407</v>
      </c>
      <c r="E42" s="311" t="s">
        <v>593</v>
      </c>
      <c r="F42" s="311">
        <v>722.5</v>
      </c>
      <c r="G42" s="311">
        <v>698</v>
      </c>
      <c r="H42" s="311">
        <v>732.5</v>
      </c>
      <c r="I42" s="311" t="s">
        <v>892</v>
      </c>
      <c r="J42" s="103" t="s">
        <v>893</v>
      </c>
      <c r="K42" s="103">
        <f t="shared" ref="K42:K44" si="27">H42-F42</f>
        <v>10</v>
      </c>
      <c r="L42" s="104">
        <f>(F42*-0.07)/100</f>
        <v>-0.50575000000000003</v>
      </c>
      <c r="M42" s="105">
        <f t="shared" ref="M42:M44" si="28">(K42+L42)/F42</f>
        <v>1.3140830449826989E-2</v>
      </c>
      <c r="N42" s="391" t="s">
        <v>591</v>
      </c>
      <c r="O42" s="413">
        <v>44532</v>
      </c>
      <c r="P42" s="389"/>
      <c r="Q42" s="389"/>
      <c r="R42" s="390" t="s">
        <v>592</v>
      </c>
      <c r="S42" s="261"/>
      <c r="T42" s="261"/>
      <c r="U42" s="261"/>
      <c r="V42" s="261"/>
      <c r="W42" s="261"/>
      <c r="X42" s="261"/>
      <c r="Y42" s="261"/>
      <c r="Z42" s="387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39"/>
    </row>
    <row r="43" spans="1:38" s="282" customFormat="1" ht="15" customHeight="1">
      <c r="A43" s="318">
        <v>8</v>
      </c>
      <c r="B43" s="319">
        <v>44533</v>
      </c>
      <c r="C43" s="320"/>
      <c r="D43" s="321" t="s">
        <v>907</v>
      </c>
      <c r="E43" s="322" t="s">
        <v>593</v>
      </c>
      <c r="F43" s="323">
        <v>5450</v>
      </c>
      <c r="G43" s="323">
        <v>5290</v>
      </c>
      <c r="H43" s="322">
        <v>5290</v>
      </c>
      <c r="I43" s="324" t="s">
        <v>908</v>
      </c>
      <c r="J43" s="325" t="s">
        <v>914</v>
      </c>
      <c r="K43" s="325">
        <f t="shared" si="27"/>
        <v>-160</v>
      </c>
      <c r="L43" s="326">
        <f>(F43*-0.7)/100</f>
        <v>-38.15</v>
      </c>
      <c r="M43" s="327">
        <f t="shared" si="28"/>
        <v>-3.6357798165137616E-2</v>
      </c>
      <c r="N43" s="325" t="s">
        <v>604</v>
      </c>
      <c r="O43" s="328">
        <v>44536</v>
      </c>
      <c r="P43" s="389"/>
      <c r="Q43" s="389"/>
      <c r="R43" s="390" t="s">
        <v>592</v>
      </c>
      <c r="S43" s="261"/>
      <c r="T43" s="261"/>
      <c r="U43" s="261"/>
      <c r="V43" s="261"/>
      <c r="W43" s="261"/>
      <c r="X43" s="261"/>
      <c r="Y43" s="261"/>
      <c r="Z43" s="387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</row>
    <row r="44" spans="1:38" ht="15" customHeight="1">
      <c r="A44" s="456">
        <v>9</v>
      </c>
      <c r="B44" s="457">
        <v>44536</v>
      </c>
      <c r="C44" s="458"/>
      <c r="D44" s="459" t="s">
        <v>912</v>
      </c>
      <c r="E44" s="460" t="s">
        <v>593</v>
      </c>
      <c r="F44" s="460">
        <v>1168</v>
      </c>
      <c r="G44" s="460">
        <v>1135</v>
      </c>
      <c r="H44" s="460">
        <v>1213.5</v>
      </c>
      <c r="I44" s="460" t="s">
        <v>913</v>
      </c>
      <c r="J44" s="103" t="s">
        <v>988</v>
      </c>
      <c r="K44" s="103">
        <f t="shared" si="27"/>
        <v>45.5</v>
      </c>
      <c r="L44" s="104">
        <f>(F44*-0.7)/100</f>
        <v>-8.1759999999999984</v>
      </c>
      <c r="M44" s="105">
        <f t="shared" si="28"/>
        <v>3.1955479452054791E-2</v>
      </c>
      <c r="N44" s="391" t="s">
        <v>591</v>
      </c>
      <c r="O44" s="394">
        <v>44551</v>
      </c>
      <c r="P44" s="1"/>
      <c r="Q44" s="1"/>
      <c r="R44" s="461" t="s">
        <v>595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2" customFormat="1" ht="15" customHeight="1">
      <c r="A45" s="411">
        <v>10</v>
      </c>
      <c r="B45" s="260">
        <v>44537</v>
      </c>
      <c r="C45" s="312"/>
      <c r="D45" s="412" t="s">
        <v>350</v>
      </c>
      <c r="E45" s="311" t="s">
        <v>593</v>
      </c>
      <c r="F45" s="311">
        <v>740</v>
      </c>
      <c r="G45" s="311">
        <v>718</v>
      </c>
      <c r="H45" s="311">
        <v>760</v>
      </c>
      <c r="I45" s="311" t="s">
        <v>876</v>
      </c>
      <c r="J45" s="103" t="s">
        <v>898</v>
      </c>
      <c r="K45" s="103">
        <f t="shared" ref="K45:K46" si="29">H45-F45</f>
        <v>20</v>
      </c>
      <c r="L45" s="104">
        <f>(F45*-0.7)/100</f>
        <v>-5.18</v>
      </c>
      <c r="M45" s="105">
        <f t="shared" ref="M45:M46" si="30">(K45+L45)/F45</f>
        <v>2.0027027027027026E-2</v>
      </c>
      <c r="N45" s="391" t="s">
        <v>591</v>
      </c>
      <c r="O45" s="394">
        <v>44540</v>
      </c>
      <c r="P45" s="389"/>
      <c r="Q45" s="389"/>
      <c r="R45" s="390" t="s">
        <v>595</v>
      </c>
      <c r="S45" s="261"/>
      <c r="T45" s="261"/>
      <c r="U45" s="261"/>
      <c r="V45" s="261"/>
      <c r="W45" s="261"/>
      <c r="X45" s="261"/>
      <c r="Y45" s="261"/>
      <c r="Z45" s="387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</row>
    <row r="46" spans="1:38" ht="15" customHeight="1">
      <c r="A46" s="456">
        <v>11</v>
      </c>
      <c r="B46" s="457">
        <v>44538</v>
      </c>
      <c r="C46" s="458"/>
      <c r="D46" s="459" t="s">
        <v>934</v>
      </c>
      <c r="E46" s="460" t="s">
        <v>593</v>
      </c>
      <c r="F46" s="460">
        <v>369</v>
      </c>
      <c r="G46" s="460">
        <v>356</v>
      </c>
      <c r="H46" s="460">
        <v>382</v>
      </c>
      <c r="I46" s="460" t="s">
        <v>935</v>
      </c>
      <c r="J46" s="103" t="s">
        <v>947</v>
      </c>
      <c r="K46" s="103">
        <f t="shared" si="29"/>
        <v>13</v>
      </c>
      <c r="L46" s="104">
        <f>(F46*-0.7)/100</f>
        <v>-2.5830000000000002</v>
      </c>
      <c r="M46" s="105">
        <f t="shared" si="30"/>
        <v>2.8230352303523033E-2</v>
      </c>
      <c r="N46" s="391" t="s">
        <v>591</v>
      </c>
      <c r="O46" s="394">
        <v>44540</v>
      </c>
      <c r="P46" s="1"/>
      <c r="Q46" s="1"/>
      <c r="R46" s="461" t="s">
        <v>595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82" customFormat="1" ht="15" customHeight="1">
      <c r="A47" s="377">
        <v>12</v>
      </c>
      <c r="B47" s="263">
        <v>44539</v>
      </c>
      <c r="C47" s="378"/>
      <c r="D47" s="379" t="s">
        <v>940</v>
      </c>
      <c r="E47" s="267" t="s">
        <v>593</v>
      </c>
      <c r="F47" s="267" t="s">
        <v>941</v>
      </c>
      <c r="G47" s="267">
        <v>1392</v>
      </c>
      <c r="H47" s="267"/>
      <c r="I47" s="267" t="s">
        <v>942</v>
      </c>
      <c r="J47" s="380" t="s">
        <v>594</v>
      </c>
      <c r="K47" s="380"/>
      <c r="L47" s="381"/>
      <c r="M47" s="382"/>
      <c r="N47" s="392"/>
      <c r="O47" s="383"/>
      <c r="P47" s="389"/>
      <c r="Q47" s="389"/>
      <c r="R47" s="390" t="s">
        <v>595</v>
      </c>
      <c r="S47" s="261"/>
      <c r="T47" s="261"/>
      <c r="U47" s="261"/>
      <c r="V47" s="261"/>
      <c r="W47" s="261"/>
      <c r="X47" s="261"/>
      <c r="Y47" s="261"/>
      <c r="Z47" s="387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</row>
    <row r="48" spans="1:38" ht="15" customHeight="1">
      <c r="A48" s="477">
        <v>13</v>
      </c>
      <c r="B48" s="478">
        <v>44543</v>
      </c>
      <c r="C48" s="479"/>
      <c r="D48" s="480" t="s">
        <v>129</v>
      </c>
      <c r="E48" s="468" t="s">
        <v>593</v>
      </c>
      <c r="F48" s="468">
        <v>51.55</v>
      </c>
      <c r="G48" s="468">
        <v>49.9</v>
      </c>
      <c r="H48" s="468">
        <v>49.9</v>
      </c>
      <c r="I48" s="468" t="s">
        <v>949</v>
      </c>
      <c r="J48" s="325" t="s">
        <v>962</v>
      </c>
      <c r="K48" s="325">
        <f t="shared" ref="K48:K49" si="31">H48-F48</f>
        <v>-1.6499999999999986</v>
      </c>
      <c r="L48" s="326">
        <f>(F48*-0.7)/100</f>
        <v>-0.36084999999999995</v>
      </c>
      <c r="M48" s="327">
        <f t="shared" ref="M48:M49" si="32">(K48+L48)/F48</f>
        <v>-3.9007759456838001E-2</v>
      </c>
      <c r="N48" s="325" t="s">
        <v>604</v>
      </c>
      <c r="O48" s="328">
        <v>44546</v>
      </c>
      <c r="P48" s="1"/>
      <c r="Q48" s="1"/>
      <c r="R48" s="461" t="s">
        <v>592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s="282" customFormat="1" ht="15" customHeight="1">
      <c r="A49" s="481">
        <v>14</v>
      </c>
      <c r="B49" s="415">
        <v>44544</v>
      </c>
      <c r="C49" s="416"/>
      <c r="D49" s="482" t="s">
        <v>68</v>
      </c>
      <c r="E49" s="414" t="s">
        <v>593</v>
      </c>
      <c r="F49" s="414">
        <v>92</v>
      </c>
      <c r="G49" s="414">
        <v>89.3</v>
      </c>
      <c r="H49" s="414">
        <v>89.3</v>
      </c>
      <c r="I49" s="414" t="s">
        <v>954</v>
      </c>
      <c r="J49" s="325" t="s">
        <v>963</v>
      </c>
      <c r="K49" s="325">
        <f t="shared" si="31"/>
        <v>-2.7000000000000028</v>
      </c>
      <c r="L49" s="326">
        <f>(F49*-0.7)/100</f>
        <v>-0.64399999999999991</v>
      </c>
      <c r="M49" s="327">
        <f t="shared" si="32"/>
        <v>-3.6347826086956553E-2</v>
      </c>
      <c r="N49" s="325" t="s">
        <v>604</v>
      </c>
      <c r="O49" s="328">
        <v>44546</v>
      </c>
      <c r="P49" s="389"/>
      <c r="Q49" s="389"/>
      <c r="R49" s="390" t="s">
        <v>592</v>
      </c>
      <c r="S49" s="261"/>
      <c r="T49" s="261"/>
      <c r="U49" s="261"/>
      <c r="V49" s="261"/>
      <c r="W49" s="261"/>
      <c r="X49" s="261"/>
      <c r="Y49" s="261"/>
      <c r="Z49" s="387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</row>
    <row r="50" spans="1:38" ht="15" customHeight="1">
      <c r="A50" s="477">
        <v>15</v>
      </c>
      <c r="B50" s="478">
        <v>44545</v>
      </c>
      <c r="C50" s="479"/>
      <c r="D50" s="480" t="s">
        <v>389</v>
      </c>
      <c r="E50" s="468" t="s">
        <v>593</v>
      </c>
      <c r="F50" s="468">
        <v>220.5</v>
      </c>
      <c r="G50" s="468">
        <v>214</v>
      </c>
      <c r="H50" s="468">
        <v>214</v>
      </c>
      <c r="I50" s="468" t="s">
        <v>958</v>
      </c>
      <c r="J50" s="325" t="s">
        <v>979</v>
      </c>
      <c r="K50" s="325">
        <f t="shared" ref="K50" si="33">H50-F50</f>
        <v>-6.5</v>
      </c>
      <c r="L50" s="326">
        <f>(F50*-0.7)/100</f>
        <v>-1.5434999999999999</v>
      </c>
      <c r="M50" s="327">
        <f t="shared" ref="M50" si="34">(K50+L50)/F50</f>
        <v>-3.6478458049886621E-2</v>
      </c>
      <c r="N50" s="325" t="s">
        <v>604</v>
      </c>
      <c r="O50" s="328">
        <v>44550</v>
      </c>
      <c r="P50" s="1"/>
      <c r="Q50" s="1"/>
      <c r="R50" s="461" t="s">
        <v>592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s="282" customFormat="1" ht="15" customHeight="1">
      <c r="A51" s="481">
        <v>16</v>
      </c>
      <c r="B51" s="415">
        <v>44550</v>
      </c>
      <c r="C51" s="416"/>
      <c r="D51" s="482" t="s">
        <v>148</v>
      </c>
      <c r="E51" s="414" t="s">
        <v>593</v>
      </c>
      <c r="F51" s="414">
        <v>5265</v>
      </c>
      <c r="G51" s="414">
        <v>5120</v>
      </c>
      <c r="H51" s="414">
        <v>5120</v>
      </c>
      <c r="I51" s="414" t="s">
        <v>983</v>
      </c>
      <c r="J51" s="325" t="s">
        <v>984</v>
      </c>
      <c r="K51" s="325">
        <f t="shared" ref="K51:K52" si="35">H51-F51</f>
        <v>-145</v>
      </c>
      <c r="L51" s="326">
        <f>(F51*-0.07)/100</f>
        <v>-3.6855000000000002</v>
      </c>
      <c r="M51" s="327">
        <f t="shared" ref="M51:M52" si="36">(K51+L51)/F51</f>
        <v>-2.8240360873694206E-2</v>
      </c>
      <c r="N51" s="325" t="s">
        <v>604</v>
      </c>
      <c r="O51" s="328">
        <v>44550</v>
      </c>
      <c r="P51" s="389"/>
      <c r="Q51" s="389"/>
      <c r="R51" s="461" t="s">
        <v>595</v>
      </c>
      <c r="S51" s="261"/>
      <c r="T51" s="261"/>
      <c r="U51" s="261"/>
      <c r="V51" s="261"/>
      <c r="W51" s="261"/>
      <c r="X51" s="261"/>
      <c r="Y51" s="261"/>
      <c r="Z51" s="387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9"/>
    </row>
    <row r="52" spans="1:38" s="389" customFormat="1" ht="15" customHeight="1">
      <c r="A52" s="456">
        <v>17</v>
      </c>
      <c r="B52" s="457">
        <v>44551</v>
      </c>
      <c r="C52" s="458"/>
      <c r="D52" s="459" t="s">
        <v>75</v>
      </c>
      <c r="E52" s="460" t="s">
        <v>593</v>
      </c>
      <c r="F52" s="460">
        <v>661</v>
      </c>
      <c r="G52" s="460">
        <v>639</v>
      </c>
      <c r="H52" s="460">
        <v>679</v>
      </c>
      <c r="I52" s="460" t="s">
        <v>987</v>
      </c>
      <c r="J52" s="103" t="s">
        <v>994</v>
      </c>
      <c r="K52" s="103">
        <f t="shared" si="35"/>
        <v>18</v>
      </c>
      <c r="L52" s="104">
        <f>(F52*-0.7)/100</f>
        <v>-4.6269999999999998</v>
      </c>
      <c r="M52" s="105">
        <f t="shared" si="36"/>
        <v>2.0231467473524965E-2</v>
      </c>
      <c r="N52" s="391" t="s">
        <v>591</v>
      </c>
      <c r="O52" s="394">
        <v>44552</v>
      </c>
      <c r="R52" s="461" t="s">
        <v>592</v>
      </c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</row>
    <row r="53" spans="1:38" s="389" customFormat="1" ht="15" customHeight="1">
      <c r="A53" s="384">
        <v>18</v>
      </c>
      <c r="B53" s="266">
        <v>44552</v>
      </c>
      <c r="C53" s="385"/>
      <c r="D53" s="386" t="s">
        <v>350</v>
      </c>
      <c r="E53" s="281" t="s">
        <v>593</v>
      </c>
      <c r="F53" s="281" t="s">
        <v>998</v>
      </c>
      <c r="G53" s="281">
        <v>710</v>
      </c>
      <c r="H53" s="281"/>
      <c r="I53" s="281" t="s">
        <v>999</v>
      </c>
      <c r="J53" s="485" t="s">
        <v>594</v>
      </c>
      <c r="K53" s="485"/>
      <c r="L53" s="486"/>
      <c r="M53" s="487"/>
      <c r="N53" s="488"/>
      <c r="O53" s="383"/>
      <c r="R53" s="461" t="s">
        <v>595</v>
      </c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</row>
    <row r="54" spans="1:38" s="389" customFormat="1" ht="15" customHeight="1">
      <c r="A54" s="384">
        <v>19</v>
      </c>
      <c r="B54" s="266">
        <v>44552</v>
      </c>
      <c r="C54" s="385"/>
      <c r="D54" s="386" t="s">
        <v>117</v>
      </c>
      <c r="E54" s="281" t="s">
        <v>593</v>
      </c>
      <c r="F54" s="281" t="s">
        <v>1000</v>
      </c>
      <c r="G54" s="281">
        <v>1395</v>
      </c>
      <c r="H54" s="281"/>
      <c r="I54" s="281" t="s">
        <v>1001</v>
      </c>
      <c r="J54" s="485" t="s">
        <v>594</v>
      </c>
      <c r="K54" s="485"/>
      <c r="L54" s="486"/>
      <c r="M54" s="487"/>
      <c r="N54" s="488"/>
      <c r="O54" s="383"/>
      <c r="R54" s="461" t="s">
        <v>592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</row>
    <row r="55" spans="1:38" s="389" customFormat="1" ht="15" customHeight="1">
      <c r="A55" s="456">
        <v>20</v>
      </c>
      <c r="B55" s="457">
        <v>44552</v>
      </c>
      <c r="C55" s="458"/>
      <c r="D55" s="459" t="s">
        <v>415</v>
      </c>
      <c r="E55" s="460" t="s">
        <v>593</v>
      </c>
      <c r="F55" s="460">
        <v>1575</v>
      </c>
      <c r="G55" s="460">
        <v>1530</v>
      </c>
      <c r="H55" s="460">
        <v>1630</v>
      </c>
      <c r="I55" s="460" t="s">
        <v>1004</v>
      </c>
      <c r="J55" s="103" t="s">
        <v>731</v>
      </c>
      <c r="K55" s="103">
        <f t="shared" ref="K55" si="37">H55-F55</f>
        <v>55</v>
      </c>
      <c r="L55" s="104">
        <f>(F55*-0.7)/100</f>
        <v>-11.025</v>
      </c>
      <c r="M55" s="105">
        <f t="shared" ref="M55" si="38">(K55+L55)/F55</f>
        <v>2.7920634920634922E-2</v>
      </c>
      <c r="N55" s="391" t="s">
        <v>591</v>
      </c>
      <c r="O55" s="394">
        <v>44553</v>
      </c>
      <c r="R55" s="461" t="s">
        <v>592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</row>
    <row r="56" spans="1:38" s="389" customFormat="1" ht="15" customHeight="1">
      <c r="A56" s="505">
        <v>21</v>
      </c>
      <c r="B56" s="506">
        <v>44554</v>
      </c>
      <c r="C56" s="507"/>
      <c r="D56" s="508" t="s">
        <v>415</v>
      </c>
      <c r="E56" s="406" t="s">
        <v>593</v>
      </c>
      <c r="F56" s="406">
        <v>1660</v>
      </c>
      <c r="G56" s="406">
        <v>1618</v>
      </c>
      <c r="H56" s="406">
        <v>1678</v>
      </c>
      <c r="I56" s="406" t="s">
        <v>1004</v>
      </c>
      <c r="J56" s="509" t="s">
        <v>994</v>
      </c>
      <c r="K56" s="509">
        <f t="shared" ref="K56" si="39">H56-F56</f>
        <v>18</v>
      </c>
      <c r="L56" s="510">
        <f>(F56*-0.07)/100</f>
        <v>-1.1620000000000001</v>
      </c>
      <c r="M56" s="511">
        <f t="shared" ref="M56" si="40">(K56+L56)/F56</f>
        <v>1.0143373493975904E-2</v>
      </c>
      <c r="N56" s="512" t="s">
        <v>591</v>
      </c>
      <c r="O56" s="413">
        <v>44554</v>
      </c>
      <c r="R56" s="461" t="s">
        <v>592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</row>
    <row r="57" spans="1:38" s="282" customFormat="1" ht="15" customHeight="1">
      <c r="A57" s="411">
        <v>22</v>
      </c>
      <c r="B57" s="260">
        <v>44559</v>
      </c>
      <c r="C57" s="312"/>
      <c r="D57" s="412" t="s">
        <v>381</v>
      </c>
      <c r="E57" s="311" t="s">
        <v>593</v>
      </c>
      <c r="F57" s="311">
        <v>431</v>
      </c>
      <c r="G57" s="311">
        <v>418</v>
      </c>
      <c r="H57" s="311">
        <v>445</v>
      </c>
      <c r="I57" s="311" t="s">
        <v>1138</v>
      </c>
      <c r="J57" s="509" t="s">
        <v>1139</v>
      </c>
      <c r="K57" s="509">
        <f t="shared" ref="K57" si="41">H57-F57</f>
        <v>14</v>
      </c>
      <c r="L57" s="510">
        <f>(F57*-0.07)/100</f>
        <v>-0.30170000000000002</v>
      </c>
      <c r="M57" s="511">
        <f t="shared" ref="M57" si="42">(K57+L57)/F57</f>
        <v>3.1782598607888631E-2</v>
      </c>
      <c r="N57" s="512" t="s">
        <v>591</v>
      </c>
      <c r="O57" s="413">
        <v>44559</v>
      </c>
      <c r="P57" s="389"/>
      <c r="Q57" s="389"/>
      <c r="R57" s="390" t="s">
        <v>592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387"/>
      <c r="AJ57" s="339"/>
      <c r="AK57" s="339"/>
      <c r="AL57" s="339"/>
    </row>
    <row r="58" spans="1:38" s="282" customFormat="1" ht="15" customHeight="1">
      <c r="A58" s="377">
        <v>23</v>
      </c>
      <c r="B58" s="263">
        <v>44559</v>
      </c>
      <c r="C58" s="378"/>
      <c r="D58" s="379" t="s">
        <v>458</v>
      </c>
      <c r="E58" s="267" t="s">
        <v>593</v>
      </c>
      <c r="F58" s="267" t="s">
        <v>1140</v>
      </c>
      <c r="G58" s="267">
        <v>42.5</v>
      </c>
      <c r="H58" s="267"/>
      <c r="I58" s="267" t="s">
        <v>1141</v>
      </c>
      <c r="J58" s="380" t="s">
        <v>594</v>
      </c>
      <c r="K58" s="380"/>
      <c r="L58" s="381"/>
      <c r="M58" s="382"/>
      <c r="N58" s="380"/>
      <c r="O58" s="516"/>
      <c r="P58" s="389"/>
      <c r="Q58" s="389"/>
      <c r="R58" s="390" t="s">
        <v>595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387"/>
      <c r="AJ58" s="339"/>
      <c r="AK58" s="339"/>
      <c r="AL58" s="339"/>
    </row>
    <row r="59" spans="1:38" s="282" customFormat="1" ht="15" customHeight="1">
      <c r="A59" s="377">
        <v>24</v>
      </c>
      <c r="B59" s="263">
        <v>44559</v>
      </c>
      <c r="C59" s="378"/>
      <c r="D59" s="379" t="s">
        <v>199</v>
      </c>
      <c r="E59" s="267" t="s">
        <v>593</v>
      </c>
      <c r="F59" s="267" t="s">
        <v>1142</v>
      </c>
      <c r="G59" s="267">
        <v>463</v>
      </c>
      <c r="H59" s="267"/>
      <c r="I59" s="267" t="s">
        <v>811</v>
      </c>
      <c r="J59" s="380" t="s">
        <v>594</v>
      </c>
      <c r="K59" s="380"/>
      <c r="L59" s="381"/>
      <c r="M59" s="382"/>
      <c r="N59" s="380"/>
      <c r="O59" s="516"/>
      <c r="P59" s="389"/>
      <c r="Q59" s="389"/>
      <c r="R59" s="390" t="s">
        <v>592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387"/>
      <c r="AJ59" s="339"/>
      <c r="AK59" s="339"/>
      <c r="AL59" s="339"/>
    </row>
    <row r="60" spans="1:38" s="282" customFormat="1" ht="15" customHeight="1">
      <c r="A60" s="377">
        <v>25</v>
      </c>
      <c r="B60" s="263">
        <v>44559</v>
      </c>
      <c r="C60" s="378"/>
      <c r="D60" s="379" t="s">
        <v>855</v>
      </c>
      <c r="E60" s="267" t="s">
        <v>593</v>
      </c>
      <c r="F60" s="267" t="s">
        <v>1143</v>
      </c>
      <c r="G60" s="267">
        <v>2930</v>
      </c>
      <c r="H60" s="267"/>
      <c r="I60" s="267" t="s">
        <v>1144</v>
      </c>
      <c r="J60" s="380" t="s">
        <v>594</v>
      </c>
      <c r="K60" s="380"/>
      <c r="L60" s="381"/>
      <c r="M60" s="382"/>
      <c r="N60" s="380"/>
      <c r="O60" s="516"/>
      <c r="P60" s="389"/>
      <c r="Q60" s="389"/>
      <c r="R60" s="390" t="s">
        <v>592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387"/>
      <c r="AJ60" s="339"/>
      <c r="AK60" s="339"/>
      <c r="AL60" s="339"/>
    </row>
    <row r="61" spans="1:38" s="282" customFormat="1" ht="15" customHeight="1">
      <c r="A61" s="377">
        <v>26</v>
      </c>
      <c r="B61" s="263">
        <v>44559</v>
      </c>
      <c r="C61" s="378"/>
      <c r="D61" s="379" t="s">
        <v>391</v>
      </c>
      <c r="E61" s="267" t="s">
        <v>593</v>
      </c>
      <c r="F61" s="267" t="s">
        <v>1145</v>
      </c>
      <c r="G61" s="267">
        <v>122</v>
      </c>
      <c r="H61" s="267"/>
      <c r="I61" s="267" t="s">
        <v>1146</v>
      </c>
      <c r="J61" s="380" t="s">
        <v>594</v>
      </c>
      <c r="K61" s="380"/>
      <c r="L61" s="381"/>
      <c r="M61" s="382"/>
      <c r="N61" s="380"/>
      <c r="O61" s="516"/>
      <c r="P61" s="389"/>
      <c r="Q61" s="389"/>
      <c r="R61" s="390" t="s">
        <v>595</v>
      </c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387"/>
      <c r="AJ61" s="339"/>
      <c r="AK61" s="339"/>
      <c r="AL61" s="339"/>
    </row>
    <row r="62" spans="1:38" s="282" customFormat="1" ht="15" customHeight="1">
      <c r="A62" s="377">
        <v>27</v>
      </c>
      <c r="B62" s="263">
        <v>44559</v>
      </c>
      <c r="C62" s="378"/>
      <c r="D62" s="379" t="s">
        <v>534</v>
      </c>
      <c r="E62" s="267" t="s">
        <v>593</v>
      </c>
      <c r="F62" s="267" t="s">
        <v>1147</v>
      </c>
      <c r="G62" s="267">
        <v>1360</v>
      </c>
      <c r="H62" s="267"/>
      <c r="I62" s="267" t="s">
        <v>1148</v>
      </c>
      <c r="J62" s="380" t="s">
        <v>594</v>
      </c>
      <c r="K62" s="380"/>
      <c r="L62" s="381"/>
      <c r="M62" s="382"/>
      <c r="N62" s="380"/>
      <c r="O62" s="516"/>
      <c r="P62" s="389"/>
      <c r="Q62" s="389"/>
      <c r="R62" s="390" t="s">
        <v>592</v>
      </c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387"/>
      <c r="AJ62" s="339"/>
      <c r="AK62" s="339"/>
      <c r="AL62" s="339"/>
    </row>
    <row r="63" spans="1:38" s="295" customFormat="1" ht="15" customHeight="1">
      <c r="A63" s="377"/>
      <c r="B63" s="263"/>
      <c r="C63" s="378"/>
      <c r="D63" s="379"/>
      <c r="E63" s="267"/>
      <c r="F63" s="267"/>
      <c r="G63" s="267"/>
      <c r="H63" s="267"/>
      <c r="I63" s="267"/>
      <c r="J63" s="268"/>
      <c r="K63" s="268"/>
      <c r="L63" s="309"/>
      <c r="M63" s="513"/>
      <c r="N63" s="268"/>
      <c r="O63" s="337"/>
      <c r="P63" s="1"/>
      <c r="Q63" s="1"/>
      <c r="R63" s="46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515"/>
      <c r="AJ63" s="514"/>
      <c r="AK63" s="514"/>
      <c r="AL63" s="514"/>
    </row>
    <row r="64" spans="1:38" ht="15" customHeight="1">
      <c r="A64" s="442"/>
      <c r="B64" s="443"/>
      <c r="C64" s="444"/>
      <c r="D64" s="445"/>
      <c r="E64" s="446"/>
      <c r="F64" s="446"/>
      <c r="G64" s="446"/>
      <c r="H64" s="446"/>
      <c r="I64" s="446"/>
      <c r="J64" s="447"/>
      <c r="K64" s="447"/>
      <c r="L64" s="448"/>
      <c r="M64" s="449"/>
      <c r="N64" s="447"/>
      <c r="O64" s="450"/>
      <c r="P64" s="1"/>
      <c r="Q64" s="1"/>
      <c r="R64" s="46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44.25" customHeight="1">
      <c r="A65" s="132" t="s">
        <v>596</v>
      </c>
      <c r="B65" s="155"/>
      <c r="C65" s="155"/>
      <c r="D65" s="1"/>
      <c r="E65" s="6"/>
      <c r="F65" s="6"/>
      <c r="G65" s="6"/>
      <c r="H65" s="6" t="s">
        <v>608</v>
      </c>
      <c r="I65" s="6"/>
      <c r="J65" s="6"/>
      <c r="K65" s="128"/>
      <c r="L65" s="157"/>
      <c r="M65" s="128"/>
      <c r="N65" s="129"/>
      <c r="O65" s="128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348"/>
      <c r="AD65" s="348"/>
      <c r="AE65" s="348"/>
      <c r="AF65" s="348"/>
      <c r="AG65" s="348"/>
      <c r="AH65" s="348"/>
    </row>
    <row r="66" spans="1:38" ht="12.75" customHeight="1">
      <c r="A66" s="139" t="s">
        <v>597</v>
      </c>
      <c r="B66" s="132"/>
      <c r="C66" s="132"/>
      <c r="D66" s="132"/>
      <c r="E66" s="44"/>
      <c r="F66" s="140" t="s">
        <v>598</v>
      </c>
      <c r="G66" s="59"/>
      <c r="H66" s="44"/>
      <c r="I66" s="59"/>
      <c r="J66" s="6"/>
      <c r="K66" s="158"/>
      <c r="L66" s="159"/>
      <c r="M66" s="6"/>
      <c r="N66" s="122"/>
      <c r="O66" s="160"/>
      <c r="P66" s="44"/>
      <c r="Q66" s="44"/>
      <c r="R66" s="6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</row>
    <row r="67" spans="1:38" ht="14.25" customHeight="1">
      <c r="A67" s="139"/>
      <c r="B67" s="132"/>
      <c r="C67" s="132"/>
      <c r="D67" s="132"/>
      <c r="E67" s="6"/>
      <c r="F67" s="140" t="s">
        <v>600</v>
      </c>
      <c r="G67" s="59"/>
      <c r="H67" s="44"/>
      <c r="I67" s="59"/>
      <c r="J67" s="6"/>
      <c r="K67" s="158"/>
      <c r="L67" s="159"/>
      <c r="M67" s="6"/>
      <c r="N67" s="122"/>
      <c r="O67" s="160"/>
      <c r="P67" s="44"/>
      <c r="Q67" s="44"/>
      <c r="R67" s="6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</row>
    <row r="68" spans="1:38" ht="14.25" customHeight="1">
      <c r="A68" s="132"/>
      <c r="B68" s="132"/>
      <c r="C68" s="132"/>
      <c r="D68" s="132"/>
      <c r="E68" s="6"/>
      <c r="F68" s="6"/>
      <c r="G68" s="6"/>
      <c r="H68" s="6"/>
      <c r="I68" s="6"/>
      <c r="J68" s="145"/>
      <c r="K68" s="142"/>
      <c r="L68" s="143"/>
      <c r="M68" s="6"/>
      <c r="N68" s="146"/>
      <c r="O68" s="1"/>
      <c r="P68" s="44"/>
      <c r="Q68" s="44"/>
      <c r="R68" s="6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12.75" customHeight="1">
      <c r="A69" s="161" t="s">
        <v>609</v>
      </c>
      <c r="B69" s="161"/>
      <c r="C69" s="161"/>
      <c r="D69" s="161"/>
      <c r="E69" s="6"/>
      <c r="F69" s="6"/>
      <c r="G69" s="6"/>
      <c r="H69" s="6"/>
      <c r="I69" s="6"/>
      <c r="J69" s="6"/>
      <c r="K69" s="6"/>
      <c r="L69" s="6"/>
      <c r="M69" s="6"/>
      <c r="N69" s="6"/>
      <c r="O69" s="24"/>
      <c r="Q69" s="44"/>
      <c r="R69" s="6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38.25" customHeight="1">
      <c r="A70" s="100" t="s">
        <v>16</v>
      </c>
      <c r="B70" s="100" t="s">
        <v>568</v>
      </c>
      <c r="C70" s="100"/>
      <c r="D70" s="101" t="s">
        <v>579</v>
      </c>
      <c r="E70" s="100" t="s">
        <v>580</v>
      </c>
      <c r="F70" s="100" t="s">
        <v>581</v>
      </c>
      <c r="G70" s="100" t="s">
        <v>602</v>
      </c>
      <c r="H70" s="100" t="s">
        <v>583</v>
      </c>
      <c r="I70" s="100" t="s">
        <v>584</v>
      </c>
      <c r="J70" s="99" t="s">
        <v>585</v>
      </c>
      <c r="K70" s="162" t="s">
        <v>610</v>
      </c>
      <c r="L70" s="102" t="s">
        <v>587</v>
      </c>
      <c r="M70" s="162" t="s">
        <v>611</v>
      </c>
      <c r="N70" s="100" t="s">
        <v>612</v>
      </c>
      <c r="O70" s="99" t="s">
        <v>589</v>
      </c>
      <c r="P70" s="101" t="s">
        <v>590</v>
      </c>
      <c r="Q70" s="44"/>
      <c r="R70" s="6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s="262" customFormat="1" ht="13.5" customHeight="1">
      <c r="A71" s="311">
        <v>1</v>
      </c>
      <c r="B71" s="429">
        <v>44531</v>
      </c>
      <c r="C71" s="430"/>
      <c r="D71" s="430" t="s">
        <v>869</v>
      </c>
      <c r="E71" s="311" t="s">
        <v>593</v>
      </c>
      <c r="F71" s="311">
        <v>2140</v>
      </c>
      <c r="G71" s="311">
        <v>2100</v>
      </c>
      <c r="H71" s="314">
        <v>2171.5</v>
      </c>
      <c r="I71" s="314" t="s">
        <v>887</v>
      </c>
      <c r="J71" s="103" t="s">
        <v>906</v>
      </c>
      <c r="K71" s="314">
        <f t="shared" ref="K71" si="43">H71-F71</f>
        <v>31.5</v>
      </c>
      <c r="L71" s="425">
        <f t="shared" ref="L71" si="44">(H71*N71)*0.07%</f>
        <v>418.01375000000007</v>
      </c>
      <c r="M71" s="426">
        <f t="shared" ref="M71" si="45">(K71*N71)-L71</f>
        <v>8244.4862499999999</v>
      </c>
      <c r="N71" s="314">
        <v>275</v>
      </c>
      <c r="O71" s="427" t="s">
        <v>591</v>
      </c>
      <c r="P71" s="428">
        <v>44532</v>
      </c>
      <c r="Q71" s="264"/>
      <c r="R71" s="277" t="s">
        <v>595</v>
      </c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76"/>
      <c r="AG71" s="266"/>
      <c r="AH71" s="275"/>
      <c r="AI71" s="275"/>
      <c r="AJ71" s="276"/>
      <c r="AK71" s="276"/>
      <c r="AL71" s="276"/>
    </row>
    <row r="72" spans="1:38" s="262" customFormat="1" ht="13.5" customHeight="1">
      <c r="A72" s="311">
        <v>2</v>
      </c>
      <c r="B72" s="429">
        <v>44531</v>
      </c>
      <c r="C72" s="430"/>
      <c r="D72" s="430" t="s">
        <v>872</v>
      </c>
      <c r="E72" s="311" t="s">
        <v>593</v>
      </c>
      <c r="F72" s="311">
        <v>3143</v>
      </c>
      <c r="G72" s="311">
        <v>3070</v>
      </c>
      <c r="H72" s="314">
        <v>3207.5</v>
      </c>
      <c r="I72" s="314" t="s">
        <v>873</v>
      </c>
      <c r="J72" s="103" t="s">
        <v>742</v>
      </c>
      <c r="K72" s="314">
        <f t="shared" ref="K72" si="46">H72-F72</f>
        <v>64.5</v>
      </c>
      <c r="L72" s="425">
        <f t="shared" ref="L72" si="47">(H72*N72)*0.07%</f>
        <v>336.78750000000002</v>
      </c>
      <c r="M72" s="426">
        <f t="shared" ref="M72" si="48">(K72*N72)-L72</f>
        <v>9338.2124999999996</v>
      </c>
      <c r="N72" s="314">
        <v>150</v>
      </c>
      <c r="O72" s="427" t="s">
        <v>591</v>
      </c>
      <c r="P72" s="428">
        <v>44532</v>
      </c>
      <c r="Q72" s="264"/>
      <c r="R72" s="277" t="s">
        <v>592</v>
      </c>
      <c r="S72" s="261"/>
      <c r="T72" s="261"/>
      <c r="U72" s="261"/>
      <c r="V72" s="261"/>
      <c r="W72" s="261"/>
      <c r="X72" s="261"/>
      <c r="Y72" s="261"/>
      <c r="Z72" s="261"/>
      <c r="AA72" s="261"/>
      <c r="AB72" s="261"/>
      <c r="AC72" s="261"/>
      <c r="AD72" s="261"/>
      <c r="AE72" s="261"/>
      <c r="AF72" s="276"/>
      <c r="AG72" s="266"/>
      <c r="AH72" s="275"/>
      <c r="AI72" s="275"/>
      <c r="AJ72" s="276"/>
      <c r="AK72" s="276"/>
      <c r="AL72" s="276"/>
    </row>
    <row r="73" spans="1:38" s="262" customFormat="1" ht="13.5" customHeight="1">
      <c r="A73" s="414">
        <v>3</v>
      </c>
      <c r="B73" s="415">
        <v>44538</v>
      </c>
      <c r="C73" s="467"/>
      <c r="D73" s="467" t="s">
        <v>930</v>
      </c>
      <c r="E73" s="468" t="s">
        <v>593</v>
      </c>
      <c r="F73" s="468">
        <v>5760</v>
      </c>
      <c r="G73" s="468">
        <v>5630</v>
      </c>
      <c r="H73" s="469">
        <v>5660</v>
      </c>
      <c r="I73" s="469" t="s">
        <v>931</v>
      </c>
      <c r="J73" s="470" t="s">
        <v>952</v>
      </c>
      <c r="K73" s="418">
        <f t="shared" ref="K73:K74" si="49">H73-F73</f>
        <v>-100</v>
      </c>
      <c r="L73" s="471">
        <f t="shared" ref="L73:L74" si="50">(H73*N73)*0.07%</f>
        <v>495.25000000000006</v>
      </c>
      <c r="M73" s="472">
        <f t="shared" ref="M73:M74" si="51">(K73*N73)-L73</f>
        <v>-12995.25</v>
      </c>
      <c r="N73" s="418">
        <v>125</v>
      </c>
      <c r="O73" s="473" t="s">
        <v>604</v>
      </c>
      <c r="P73" s="474">
        <v>44543</v>
      </c>
      <c r="Q73" s="264"/>
      <c r="R73" s="277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76"/>
      <c r="AG73" s="266"/>
      <c r="AH73" s="275"/>
      <c r="AI73" s="275"/>
      <c r="AJ73" s="276"/>
      <c r="AK73" s="276"/>
      <c r="AL73" s="276"/>
    </row>
    <row r="74" spans="1:38" s="262" customFormat="1" ht="13.5" customHeight="1">
      <c r="A74" s="311">
        <v>4</v>
      </c>
      <c r="B74" s="260">
        <v>44543</v>
      </c>
      <c r="C74" s="430"/>
      <c r="D74" s="430" t="s">
        <v>950</v>
      </c>
      <c r="E74" s="460" t="s">
        <v>593</v>
      </c>
      <c r="F74" s="460">
        <v>1161</v>
      </c>
      <c r="G74" s="460">
        <v>1144</v>
      </c>
      <c r="H74" s="483">
        <v>1183</v>
      </c>
      <c r="I74" s="483" t="s">
        <v>951</v>
      </c>
      <c r="J74" s="103" t="s">
        <v>920</v>
      </c>
      <c r="K74" s="314">
        <f t="shared" si="49"/>
        <v>22</v>
      </c>
      <c r="L74" s="425">
        <f t="shared" si="50"/>
        <v>579.67000000000007</v>
      </c>
      <c r="M74" s="426">
        <f t="shared" si="51"/>
        <v>14820.33</v>
      </c>
      <c r="N74" s="314">
        <v>700</v>
      </c>
      <c r="O74" s="427" t="s">
        <v>591</v>
      </c>
      <c r="P74" s="428">
        <v>44547</v>
      </c>
      <c r="Q74" s="264"/>
      <c r="R74" s="277" t="s">
        <v>592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76"/>
      <c r="AG74" s="263"/>
      <c r="AH74" s="338"/>
      <c r="AI74" s="338"/>
      <c r="AJ74" s="301"/>
      <c r="AK74" s="301"/>
      <c r="AL74" s="301"/>
    </row>
    <row r="75" spans="1:38" s="262" customFormat="1" ht="13.5" customHeight="1">
      <c r="A75" s="414">
        <v>5</v>
      </c>
      <c r="B75" s="415">
        <v>44546</v>
      </c>
      <c r="C75" s="467"/>
      <c r="D75" s="467" t="s">
        <v>985</v>
      </c>
      <c r="E75" s="468" t="s">
        <v>593</v>
      </c>
      <c r="F75" s="468">
        <v>754</v>
      </c>
      <c r="G75" s="468">
        <v>744</v>
      </c>
      <c r="H75" s="469">
        <v>745</v>
      </c>
      <c r="I75" s="469" t="s">
        <v>964</v>
      </c>
      <c r="J75" s="470" t="s">
        <v>965</v>
      </c>
      <c r="K75" s="418">
        <f t="shared" ref="K75:K77" si="52">H75-F75</f>
        <v>-9</v>
      </c>
      <c r="L75" s="471">
        <f t="shared" ref="L75:L77" si="53">(H75*N75)*0.07%</f>
        <v>717.06250000000011</v>
      </c>
      <c r="M75" s="472">
        <f t="shared" ref="M75:M77" si="54">(K75*N75)-L75</f>
        <v>-13092.0625</v>
      </c>
      <c r="N75" s="418">
        <v>1375</v>
      </c>
      <c r="O75" s="473" t="s">
        <v>604</v>
      </c>
      <c r="P75" s="474">
        <v>44546</v>
      </c>
      <c r="Q75" s="264"/>
      <c r="R75" s="277" t="s">
        <v>592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76"/>
      <c r="AG75" s="263"/>
      <c r="AH75" s="338"/>
      <c r="AI75" s="338"/>
      <c r="AJ75" s="301"/>
      <c r="AK75" s="301"/>
      <c r="AL75" s="301"/>
    </row>
    <row r="76" spans="1:38" s="262" customFormat="1" ht="13.5" customHeight="1">
      <c r="A76" s="414">
        <v>6</v>
      </c>
      <c r="B76" s="415">
        <v>44546</v>
      </c>
      <c r="C76" s="467"/>
      <c r="D76" s="467" t="s">
        <v>966</v>
      </c>
      <c r="E76" s="468" t="s">
        <v>593</v>
      </c>
      <c r="F76" s="468">
        <v>1407</v>
      </c>
      <c r="G76" s="468">
        <v>1379</v>
      </c>
      <c r="H76" s="469">
        <v>1379</v>
      </c>
      <c r="I76" s="469" t="s">
        <v>967</v>
      </c>
      <c r="J76" s="470" t="s">
        <v>968</v>
      </c>
      <c r="K76" s="418">
        <f t="shared" si="52"/>
        <v>-28</v>
      </c>
      <c r="L76" s="471">
        <f t="shared" si="53"/>
        <v>410.25250000000005</v>
      </c>
      <c r="M76" s="472">
        <f t="shared" si="54"/>
        <v>-12310.252500000001</v>
      </c>
      <c r="N76" s="418">
        <v>425</v>
      </c>
      <c r="O76" s="473" t="s">
        <v>604</v>
      </c>
      <c r="P76" s="474">
        <v>44546</v>
      </c>
      <c r="Q76" s="264"/>
      <c r="R76" s="277" t="s">
        <v>592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76"/>
      <c r="AG76" s="263"/>
      <c r="AH76" s="338"/>
      <c r="AI76" s="338"/>
      <c r="AJ76" s="301"/>
      <c r="AK76" s="301"/>
      <c r="AL76" s="301"/>
    </row>
    <row r="77" spans="1:38" s="262" customFormat="1" ht="13.5" customHeight="1">
      <c r="A77" s="311">
        <v>7</v>
      </c>
      <c r="B77" s="260">
        <v>44558</v>
      </c>
      <c r="C77" s="430"/>
      <c r="D77" s="430" t="s">
        <v>1073</v>
      </c>
      <c r="E77" s="460" t="s">
        <v>593</v>
      </c>
      <c r="F77" s="460">
        <v>4240</v>
      </c>
      <c r="G77" s="460">
        <v>4180</v>
      </c>
      <c r="H77" s="483">
        <v>4285</v>
      </c>
      <c r="I77" s="483" t="s">
        <v>1074</v>
      </c>
      <c r="J77" s="103" t="s">
        <v>1075</v>
      </c>
      <c r="K77" s="314">
        <f t="shared" si="52"/>
        <v>45</v>
      </c>
      <c r="L77" s="425">
        <f t="shared" si="53"/>
        <v>674.88750000000005</v>
      </c>
      <c r="M77" s="426">
        <f t="shared" si="54"/>
        <v>9450.1124999999993</v>
      </c>
      <c r="N77" s="314">
        <v>225</v>
      </c>
      <c r="O77" s="427" t="s">
        <v>591</v>
      </c>
      <c r="P77" s="428">
        <v>44558</v>
      </c>
      <c r="Q77" s="264"/>
      <c r="R77" s="277" t="s">
        <v>592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76"/>
      <c r="AG77" s="263"/>
      <c r="AH77" s="338"/>
      <c r="AI77" s="338"/>
      <c r="AJ77" s="301"/>
      <c r="AK77" s="301"/>
      <c r="AL77" s="301"/>
    </row>
    <row r="78" spans="1:38" s="262" customFormat="1" ht="13.5" customHeight="1">
      <c r="A78" s="282"/>
      <c r="B78" s="282"/>
      <c r="C78" s="282"/>
      <c r="D78" s="282"/>
      <c r="E78" s="282"/>
      <c r="F78" s="282"/>
      <c r="G78" s="282"/>
      <c r="H78" s="282"/>
      <c r="I78" s="282"/>
      <c r="J78" s="282"/>
      <c r="K78" s="268"/>
      <c r="L78" s="309"/>
      <c r="M78" s="310"/>
      <c r="N78" s="268"/>
      <c r="O78" s="336"/>
      <c r="P78" s="337"/>
      <c r="Q78" s="264"/>
      <c r="R78" s="277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76"/>
      <c r="AG78" s="263"/>
      <c r="AH78" s="338"/>
      <c r="AI78" s="338"/>
      <c r="AJ78" s="301"/>
      <c r="AK78" s="301"/>
      <c r="AL78" s="301"/>
    </row>
    <row r="79" spans="1:38" s="262" customFormat="1" ht="13.5" customHeight="1">
      <c r="A79" s="282"/>
      <c r="B79" s="282"/>
      <c r="C79" s="282"/>
      <c r="D79" s="282"/>
      <c r="E79" s="282"/>
      <c r="F79" s="282"/>
      <c r="G79" s="282"/>
      <c r="H79" s="282"/>
      <c r="I79" s="282"/>
      <c r="J79" s="282"/>
      <c r="K79" s="268"/>
      <c r="L79" s="309"/>
      <c r="M79" s="310"/>
      <c r="N79" s="268"/>
      <c r="O79" s="336"/>
      <c r="P79" s="337"/>
      <c r="Q79" s="264"/>
      <c r="R79" s="277"/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76"/>
      <c r="AG79" s="263"/>
      <c r="AH79" s="338"/>
      <c r="AI79" s="338"/>
      <c r="AJ79" s="301"/>
      <c r="AK79" s="301"/>
      <c r="AL79" s="301"/>
    </row>
    <row r="80" spans="1:38" s="262" customFormat="1" ht="13.5" customHeight="1">
      <c r="A80" s="282"/>
      <c r="B80" s="282"/>
      <c r="C80" s="282"/>
      <c r="D80" s="282"/>
      <c r="E80" s="282"/>
      <c r="F80" s="282"/>
      <c r="G80" s="282"/>
      <c r="H80" s="282"/>
      <c r="I80" s="282"/>
      <c r="J80" s="282"/>
      <c r="K80" s="268"/>
      <c r="L80" s="309"/>
      <c r="M80" s="310"/>
      <c r="N80" s="268"/>
      <c r="O80" s="336"/>
      <c r="P80" s="337"/>
      <c r="Q80" s="264"/>
      <c r="R80" s="277"/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76"/>
      <c r="AG80" s="263"/>
      <c r="AH80" s="338"/>
      <c r="AI80" s="338"/>
      <c r="AJ80" s="301"/>
      <c r="AK80" s="301"/>
      <c r="AL80" s="301"/>
    </row>
    <row r="81" spans="1:38" s="262" customFormat="1" ht="13.5" customHeight="1">
      <c r="A81" s="282"/>
      <c r="B81" s="282"/>
      <c r="C81" s="282"/>
      <c r="D81" s="282"/>
      <c r="E81" s="282"/>
      <c r="F81" s="282"/>
      <c r="G81" s="282"/>
      <c r="H81" s="282"/>
      <c r="I81" s="282"/>
      <c r="J81" s="282"/>
      <c r="K81" s="268"/>
      <c r="L81" s="309"/>
      <c r="M81" s="310"/>
      <c r="N81" s="268"/>
      <c r="O81" s="336"/>
      <c r="P81" s="337"/>
      <c r="Q81" s="264"/>
      <c r="R81" s="277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76"/>
      <c r="AG81" s="263"/>
      <c r="AH81" s="338"/>
      <c r="AI81" s="338"/>
      <c r="AJ81" s="301"/>
      <c r="AK81" s="301"/>
      <c r="AL81" s="301"/>
    </row>
    <row r="82" spans="1:38" s="262" customFormat="1" ht="13.5" customHeight="1">
      <c r="A82" s="282"/>
      <c r="B82" s="282"/>
      <c r="C82" s="282"/>
      <c r="D82" s="282"/>
      <c r="E82" s="282"/>
      <c r="F82" s="282"/>
      <c r="G82" s="282"/>
      <c r="H82" s="282"/>
      <c r="I82" s="282"/>
      <c r="J82" s="282"/>
      <c r="K82" s="268"/>
      <c r="L82" s="309"/>
      <c r="M82" s="310"/>
      <c r="N82" s="268"/>
      <c r="O82" s="336"/>
      <c r="P82" s="337"/>
      <c r="Q82" s="264"/>
      <c r="R82" s="277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76"/>
      <c r="AG82" s="263"/>
      <c r="AH82" s="338"/>
      <c r="AI82" s="338"/>
      <c r="AJ82" s="301"/>
      <c r="AK82" s="301"/>
      <c r="AL82" s="301"/>
    </row>
    <row r="83" spans="1:38" s="262" customFormat="1" ht="13.5" customHeight="1">
      <c r="A83" s="282"/>
      <c r="B83" s="282"/>
      <c r="C83" s="282"/>
      <c r="D83" s="282"/>
      <c r="E83" s="282"/>
      <c r="F83" s="282"/>
      <c r="G83" s="282"/>
      <c r="H83" s="282"/>
      <c r="I83" s="282"/>
      <c r="J83" s="282"/>
      <c r="K83" s="268"/>
      <c r="L83" s="309"/>
      <c r="M83" s="310"/>
      <c r="N83" s="268"/>
      <c r="O83" s="336"/>
      <c r="P83" s="337"/>
      <c r="Q83" s="264"/>
      <c r="R83" s="277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76"/>
      <c r="AG83" s="263"/>
      <c r="AH83" s="338"/>
      <c r="AI83" s="338"/>
      <c r="AJ83" s="301"/>
      <c r="AK83" s="301"/>
      <c r="AL83" s="301"/>
    </row>
    <row r="84" spans="1:38" ht="13.5" customHeight="1">
      <c r="A84" s="120"/>
      <c r="B84" s="121"/>
      <c r="C84" s="155"/>
      <c r="D84" s="163"/>
      <c r="E84" s="164"/>
      <c r="F84" s="120"/>
      <c r="G84" s="120"/>
      <c r="H84" s="120"/>
      <c r="I84" s="156"/>
      <c r="J84" s="156"/>
      <c r="K84" s="156"/>
      <c r="L84" s="156"/>
      <c r="M84" s="156"/>
      <c r="N84" s="156"/>
      <c r="O84" s="156"/>
      <c r="P84" s="156"/>
      <c r="Q84" s="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>
      <c r="A85" s="165"/>
      <c r="B85" s="121"/>
      <c r="C85" s="122"/>
      <c r="D85" s="166"/>
      <c r="E85" s="125"/>
      <c r="F85" s="125"/>
      <c r="G85" s="125"/>
      <c r="H85" s="125"/>
      <c r="I85" s="125"/>
      <c r="J85" s="6"/>
      <c r="K85" s="125"/>
      <c r="L85" s="125"/>
      <c r="M85" s="6"/>
      <c r="N85" s="1"/>
      <c r="O85" s="122"/>
      <c r="P85" s="44"/>
      <c r="Q85" s="44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4"/>
      <c r="AG85" s="44"/>
      <c r="AH85" s="44"/>
      <c r="AI85" s="44"/>
      <c r="AJ85" s="44"/>
      <c r="AK85" s="44"/>
      <c r="AL85" s="44"/>
    </row>
    <row r="86" spans="1:38" ht="12.75" customHeight="1">
      <c r="A86" s="167" t="s">
        <v>614</v>
      </c>
      <c r="B86" s="167"/>
      <c r="C86" s="167"/>
      <c r="D86" s="167"/>
      <c r="E86" s="168"/>
      <c r="F86" s="125"/>
      <c r="G86" s="125"/>
      <c r="H86" s="125"/>
      <c r="I86" s="125"/>
      <c r="J86" s="1"/>
      <c r="K86" s="6"/>
      <c r="L86" s="6"/>
      <c r="M86" s="6"/>
      <c r="N86" s="1"/>
      <c r="O86" s="1"/>
      <c r="P86" s="44"/>
      <c r="Q86" s="44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4"/>
      <c r="AG86" s="44"/>
      <c r="AH86" s="44"/>
      <c r="AI86" s="44"/>
      <c r="AJ86" s="44"/>
      <c r="AK86" s="44"/>
      <c r="AL86" s="44"/>
    </row>
    <row r="87" spans="1:38" ht="38.25" customHeight="1">
      <c r="A87" s="100" t="s">
        <v>16</v>
      </c>
      <c r="B87" s="100" t="s">
        <v>568</v>
      </c>
      <c r="C87" s="100"/>
      <c r="D87" s="101" t="s">
        <v>579</v>
      </c>
      <c r="E87" s="100" t="s">
        <v>580</v>
      </c>
      <c r="F87" s="100" t="s">
        <v>581</v>
      </c>
      <c r="G87" s="100" t="s">
        <v>602</v>
      </c>
      <c r="H87" s="100" t="s">
        <v>583</v>
      </c>
      <c r="I87" s="100" t="s">
        <v>584</v>
      </c>
      <c r="J87" s="99" t="s">
        <v>585</v>
      </c>
      <c r="K87" s="99" t="s">
        <v>615</v>
      </c>
      <c r="L87" s="102" t="s">
        <v>587</v>
      </c>
      <c r="M87" s="162" t="s">
        <v>611</v>
      </c>
      <c r="N87" s="100" t="s">
        <v>612</v>
      </c>
      <c r="O87" s="100" t="s">
        <v>589</v>
      </c>
      <c r="P87" s="101" t="s">
        <v>590</v>
      </c>
      <c r="Q87" s="44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4"/>
      <c r="AG87" s="44"/>
      <c r="AH87" s="44"/>
      <c r="AI87" s="44"/>
      <c r="AJ87" s="44"/>
      <c r="AK87" s="44"/>
      <c r="AL87" s="44"/>
    </row>
    <row r="88" spans="1:38" s="262" customFormat="1" ht="12.75" customHeight="1">
      <c r="A88" s="311">
        <v>1</v>
      </c>
      <c r="B88" s="260">
        <v>44531</v>
      </c>
      <c r="C88" s="312"/>
      <c r="D88" s="313" t="s">
        <v>882</v>
      </c>
      <c r="E88" s="311" t="s">
        <v>593</v>
      </c>
      <c r="F88" s="311">
        <v>72</v>
      </c>
      <c r="G88" s="311">
        <v>30</v>
      </c>
      <c r="H88" s="311">
        <v>92.5</v>
      </c>
      <c r="I88" s="314" t="s">
        <v>878</v>
      </c>
      <c r="J88" s="315" t="s">
        <v>883</v>
      </c>
      <c r="K88" s="316">
        <f>H88-F88</f>
        <v>20.5</v>
      </c>
      <c r="L88" s="316">
        <v>100</v>
      </c>
      <c r="M88" s="315">
        <f>(K88*N88)-100</f>
        <v>925</v>
      </c>
      <c r="N88" s="315">
        <v>50</v>
      </c>
      <c r="O88" s="317" t="s">
        <v>591</v>
      </c>
      <c r="P88" s="422">
        <v>44531</v>
      </c>
      <c r="Q88" s="264"/>
      <c r="R88" s="265" t="s">
        <v>595</v>
      </c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402">
        <v>2</v>
      </c>
      <c r="B89" s="398">
        <v>44531</v>
      </c>
      <c r="C89" s="403"/>
      <c r="D89" s="404" t="s">
        <v>884</v>
      </c>
      <c r="E89" s="405" t="s">
        <v>593</v>
      </c>
      <c r="F89" s="406">
        <v>72</v>
      </c>
      <c r="G89" s="406">
        <v>30</v>
      </c>
      <c r="H89" s="406">
        <v>93</v>
      </c>
      <c r="I89" s="407" t="s">
        <v>885</v>
      </c>
      <c r="J89" s="408" t="s">
        <v>605</v>
      </c>
      <c r="K89" s="409">
        <f t="shared" ref="K89" si="55">H89-F89</f>
        <v>21</v>
      </c>
      <c r="L89" s="409">
        <v>100</v>
      </c>
      <c r="M89" s="408">
        <f t="shared" ref="M89" si="56">(K89*N89)-100</f>
        <v>950</v>
      </c>
      <c r="N89" s="408">
        <v>50</v>
      </c>
      <c r="O89" s="410" t="s">
        <v>591</v>
      </c>
      <c r="P89" s="423">
        <v>44531</v>
      </c>
      <c r="Q89" s="264"/>
      <c r="R89" s="265" t="s">
        <v>595</v>
      </c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414">
        <v>3</v>
      </c>
      <c r="B90" s="415">
        <v>44532</v>
      </c>
      <c r="C90" s="416"/>
      <c r="D90" s="417" t="s">
        <v>894</v>
      </c>
      <c r="E90" s="414" t="s">
        <v>593</v>
      </c>
      <c r="F90" s="414">
        <v>56</v>
      </c>
      <c r="G90" s="414">
        <v>20</v>
      </c>
      <c r="H90" s="414">
        <v>20</v>
      </c>
      <c r="I90" s="418" t="s">
        <v>895</v>
      </c>
      <c r="J90" s="419" t="s">
        <v>899</v>
      </c>
      <c r="K90" s="420">
        <f t="shared" ref="K90" si="57">H90-F90</f>
        <v>-36</v>
      </c>
      <c r="L90" s="420">
        <v>100</v>
      </c>
      <c r="M90" s="419">
        <f t="shared" ref="M90" si="58">(K90*N90)-100</f>
        <v>-1900</v>
      </c>
      <c r="N90" s="419">
        <v>50</v>
      </c>
      <c r="O90" s="421" t="s">
        <v>604</v>
      </c>
      <c r="P90" s="424">
        <v>44532</v>
      </c>
      <c r="Q90" s="264"/>
      <c r="R90" s="265" t="s">
        <v>595</v>
      </c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402">
        <v>4</v>
      </c>
      <c r="B91" s="398">
        <v>44532</v>
      </c>
      <c r="C91" s="403"/>
      <c r="D91" s="404" t="s">
        <v>896</v>
      </c>
      <c r="E91" s="405" t="s">
        <v>897</v>
      </c>
      <c r="F91" s="406">
        <v>83</v>
      </c>
      <c r="G91" s="406">
        <v>127</v>
      </c>
      <c r="H91" s="406">
        <v>63</v>
      </c>
      <c r="I91" s="407">
        <v>1</v>
      </c>
      <c r="J91" s="408" t="s">
        <v>898</v>
      </c>
      <c r="K91" s="409">
        <f>F91-H91</f>
        <v>20</v>
      </c>
      <c r="L91" s="409">
        <v>100</v>
      </c>
      <c r="M91" s="408">
        <f t="shared" ref="M91:M92" si="59">(K91*N91)-100</f>
        <v>900</v>
      </c>
      <c r="N91" s="408">
        <v>50</v>
      </c>
      <c r="O91" s="410" t="s">
        <v>591</v>
      </c>
      <c r="P91" s="423">
        <v>44532</v>
      </c>
      <c r="Q91" s="264"/>
      <c r="R91" s="265" t="s">
        <v>592</v>
      </c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262" customFormat="1" ht="12.75" customHeight="1">
      <c r="A92" s="414">
        <v>5</v>
      </c>
      <c r="B92" s="415">
        <v>44532</v>
      </c>
      <c r="C92" s="416"/>
      <c r="D92" s="417" t="s">
        <v>900</v>
      </c>
      <c r="E92" s="414" t="s">
        <v>593</v>
      </c>
      <c r="F92" s="414">
        <v>11.5</v>
      </c>
      <c r="G92" s="414">
        <v>0</v>
      </c>
      <c r="H92" s="414">
        <v>0</v>
      </c>
      <c r="I92" s="418" t="s">
        <v>901</v>
      </c>
      <c r="J92" s="419" t="s">
        <v>911</v>
      </c>
      <c r="K92" s="420">
        <f t="shared" ref="K92" si="60">H92-F92</f>
        <v>-11.5</v>
      </c>
      <c r="L92" s="420">
        <v>100</v>
      </c>
      <c r="M92" s="419">
        <f t="shared" si="59"/>
        <v>-675</v>
      </c>
      <c r="N92" s="419">
        <v>50</v>
      </c>
      <c r="O92" s="421" t="s">
        <v>604</v>
      </c>
      <c r="P92" s="424">
        <v>44532</v>
      </c>
      <c r="Q92" s="264"/>
      <c r="R92" s="265" t="s">
        <v>595</v>
      </c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</row>
    <row r="93" spans="1:38" s="262" customFormat="1" ht="12.75" customHeight="1">
      <c r="A93" s="414">
        <v>6</v>
      </c>
      <c r="B93" s="415">
        <v>44532</v>
      </c>
      <c r="C93" s="416"/>
      <c r="D93" s="417" t="s">
        <v>896</v>
      </c>
      <c r="E93" s="414" t="s">
        <v>897</v>
      </c>
      <c r="F93" s="414">
        <v>88</v>
      </c>
      <c r="G93" s="414">
        <v>135</v>
      </c>
      <c r="H93" s="414">
        <v>135</v>
      </c>
      <c r="I93" s="418">
        <v>1</v>
      </c>
      <c r="J93" s="419" t="s">
        <v>910</v>
      </c>
      <c r="K93" s="420">
        <f>F93-H93</f>
        <v>-47</v>
      </c>
      <c r="L93" s="420">
        <v>100</v>
      </c>
      <c r="M93" s="419">
        <f t="shared" ref="M93:M94" si="61">(K93*N93)-100</f>
        <v>-2450</v>
      </c>
      <c r="N93" s="419">
        <v>50</v>
      </c>
      <c r="O93" s="421" t="s">
        <v>604</v>
      </c>
      <c r="P93" s="431">
        <v>44533</v>
      </c>
      <c r="Q93" s="264"/>
      <c r="R93" s="265" t="s">
        <v>592</v>
      </c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</row>
    <row r="94" spans="1:38" s="262" customFormat="1" ht="12.75" customHeight="1">
      <c r="A94" s="311">
        <v>7</v>
      </c>
      <c r="B94" s="260">
        <v>44536</v>
      </c>
      <c r="C94" s="312"/>
      <c r="D94" s="313" t="s">
        <v>917</v>
      </c>
      <c r="E94" s="311" t="s">
        <v>593</v>
      </c>
      <c r="F94" s="311">
        <v>72.5</v>
      </c>
      <c r="G94" s="311">
        <v>40</v>
      </c>
      <c r="H94" s="311">
        <v>94.5</v>
      </c>
      <c r="I94" s="314" t="s">
        <v>919</v>
      </c>
      <c r="J94" s="315" t="s">
        <v>920</v>
      </c>
      <c r="K94" s="409">
        <f t="shared" ref="K94:K95" si="62">H94-F94</f>
        <v>22</v>
      </c>
      <c r="L94" s="316">
        <v>100</v>
      </c>
      <c r="M94" s="315">
        <f t="shared" si="61"/>
        <v>1000</v>
      </c>
      <c r="N94" s="315">
        <v>50</v>
      </c>
      <c r="O94" s="317" t="s">
        <v>591</v>
      </c>
      <c r="P94" s="422">
        <v>44536</v>
      </c>
      <c r="Q94" s="264"/>
      <c r="R94" s="265" t="s">
        <v>595</v>
      </c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</row>
    <row r="95" spans="1:38" s="262" customFormat="1" ht="12.75" customHeight="1">
      <c r="A95" s="311">
        <v>8</v>
      </c>
      <c r="B95" s="260">
        <v>44536</v>
      </c>
      <c r="C95" s="312"/>
      <c r="D95" s="313" t="s">
        <v>918</v>
      </c>
      <c r="E95" s="311" t="s">
        <v>593</v>
      </c>
      <c r="F95" s="311">
        <v>295</v>
      </c>
      <c r="G95" s="311">
        <v>190</v>
      </c>
      <c r="H95" s="311">
        <v>355</v>
      </c>
      <c r="I95" s="314" t="s">
        <v>921</v>
      </c>
      <c r="J95" s="315" t="s">
        <v>922</v>
      </c>
      <c r="K95" s="409">
        <f t="shared" si="62"/>
        <v>60</v>
      </c>
      <c r="L95" s="316">
        <v>100</v>
      </c>
      <c r="M95" s="315">
        <f t="shared" ref="M95" si="63">(K95*N95)-100</f>
        <v>1400</v>
      </c>
      <c r="N95" s="315">
        <v>25</v>
      </c>
      <c r="O95" s="317" t="s">
        <v>591</v>
      </c>
      <c r="P95" s="422">
        <v>44536</v>
      </c>
      <c r="Q95" s="264"/>
      <c r="R95" s="265" t="s">
        <v>595</v>
      </c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</row>
    <row r="96" spans="1:38" s="262" customFormat="1" ht="12.75" customHeight="1">
      <c r="A96" s="311">
        <v>9</v>
      </c>
      <c r="B96" s="260">
        <v>44536</v>
      </c>
      <c r="C96" s="312"/>
      <c r="D96" s="313" t="s">
        <v>918</v>
      </c>
      <c r="E96" s="311" t="s">
        <v>593</v>
      </c>
      <c r="F96" s="311">
        <v>245</v>
      </c>
      <c r="G96" s="311">
        <v>120</v>
      </c>
      <c r="H96" s="311">
        <v>295</v>
      </c>
      <c r="I96" s="314" t="s">
        <v>923</v>
      </c>
      <c r="J96" s="315" t="s">
        <v>925</v>
      </c>
      <c r="K96" s="409">
        <f t="shared" ref="K96" si="64">H96-F96</f>
        <v>50</v>
      </c>
      <c r="L96" s="316">
        <v>100</v>
      </c>
      <c r="M96" s="315">
        <f t="shared" ref="M96" si="65">(K96*N96)-100</f>
        <v>1150</v>
      </c>
      <c r="N96" s="315">
        <v>25</v>
      </c>
      <c r="O96" s="317" t="s">
        <v>591</v>
      </c>
      <c r="P96" s="260">
        <v>44537</v>
      </c>
      <c r="Q96" s="264"/>
      <c r="R96" s="265" t="s">
        <v>595</v>
      </c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</row>
    <row r="97" spans="1:38" s="262" customFormat="1" ht="12.75" customHeight="1">
      <c r="A97" s="311">
        <v>10</v>
      </c>
      <c r="B97" s="260">
        <v>44537</v>
      </c>
      <c r="C97" s="312"/>
      <c r="D97" s="313" t="s">
        <v>926</v>
      </c>
      <c r="E97" s="311" t="s">
        <v>593</v>
      </c>
      <c r="F97" s="311">
        <v>31</v>
      </c>
      <c r="G97" s="311">
        <v>48</v>
      </c>
      <c r="H97" s="311">
        <v>37.5</v>
      </c>
      <c r="I97" s="314" t="s">
        <v>927</v>
      </c>
      <c r="J97" s="315" t="s">
        <v>928</v>
      </c>
      <c r="K97" s="409">
        <f t="shared" ref="K97" si="66">H97-F97</f>
        <v>6.5</v>
      </c>
      <c r="L97" s="316">
        <v>100</v>
      </c>
      <c r="M97" s="315">
        <f t="shared" ref="M97" si="67">(K97*N97)-100</f>
        <v>1850</v>
      </c>
      <c r="N97" s="315">
        <v>300</v>
      </c>
      <c r="O97" s="317" t="s">
        <v>591</v>
      </c>
      <c r="P97" s="422">
        <v>44537</v>
      </c>
      <c r="Q97" s="264"/>
      <c r="R97" s="265" t="s">
        <v>595</v>
      </c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s="262" customFormat="1" ht="12.75" customHeight="1">
      <c r="A98" s="414">
        <v>11</v>
      </c>
      <c r="B98" s="415">
        <v>44537</v>
      </c>
      <c r="C98" s="416"/>
      <c r="D98" s="417" t="s">
        <v>917</v>
      </c>
      <c r="E98" s="414" t="s">
        <v>593</v>
      </c>
      <c r="F98" s="414">
        <v>72.5</v>
      </c>
      <c r="G98" s="414">
        <v>40</v>
      </c>
      <c r="H98" s="414">
        <v>40</v>
      </c>
      <c r="I98" s="418" t="s">
        <v>919</v>
      </c>
      <c r="J98" s="419" t="s">
        <v>929</v>
      </c>
      <c r="K98" s="420">
        <f>F98-H98</f>
        <v>32.5</v>
      </c>
      <c r="L98" s="420">
        <v>100</v>
      </c>
      <c r="M98" s="419">
        <f>(K98*N98)-100</f>
        <v>1525</v>
      </c>
      <c r="N98" s="419">
        <v>50</v>
      </c>
      <c r="O98" s="421" t="s">
        <v>604</v>
      </c>
      <c r="P98" s="424">
        <v>44537</v>
      </c>
      <c r="Q98" s="264"/>
      <c r="R98" s="265" t="s">
        <v>595</v>
      </c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</row>
    <row r="99" spans="1:38" s="262" customFormat="1" ht="12.75" customHeight="1">
      <c r="A99" s="414">
        <v>12</v>
      </c>
      <c r="B99" s="415">
        <v>44538</v>
      </c>
      <c r="C99" s="416"/>
      <c r="D99" s="417" t="s">
        <v>937</v>
      </c>
      <c r="E99" s="414" t="s">
        <v>897</v>
      </c>
      <c r="F99" s="414">
        <v>84</v>
      </c>
      <c r="G99" s="414">
        <v>120</v>
      </c>
      <c r="H99" s="414">
        <v>112.5</v>
      </c>
      <c r="I99" s="418" t="s">
        <v>936</v>
      </c>
      <c r="J99" s="419" t="s">
        <v>938</v>
      </c>
      <c r="K99" s="420">
        <f>F99-H99</f>
        <v>-28.5</v>
      </c>
      <c r="L99" s="420">
        <v>100</v>
      </c>
      <c r="M99" s="419">
        <f>(K99*N99)-100</f>
        <v>-1525</v>
      </c>
      <c r="N99" s="419">
        <v>50</v>
      </c>
      <c r="O99" s="421" t="s">
        <v>604</v>
      </c>
      <c r="P99" s="424">
        <v>44539</v>
      </c>
      <c r="Q99" s="264"/>
      <c r="R99" s="265" t="s">
        <v>595</v>
      </c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</row>
    <row r="100" spans="1:38" s="262" customFormat="1" ht="12.75" customHeight="1">
      <c r="A100" s="414">
        <v>13</v>
      </c>
      <c r="B100" s="415">
        <v>44539</v>
      </c>
      <c r="C100" s="416"/>
      <c r="D100" s="417" t="s">
        <v>939</v>
      </c>
      <c r="E100" s="414" t="s">
        <v>593</v>
      </c>
      <c r="F100" s="414">
        <v>32.5</v>
      </c>
      <c r="G100" s="414">
        <v>17</v>
      </c>
      <c r="H100" s="414">
        <v>17</v>
      </c>
      <c r="I100" s="418" t="s">
        <v>927</v>
      </c>
      <c r="J100" s="419" t="s">
        <v>969</v>
      </c>
      <c r="K100" s="420">
        <f t="shared" ref="K100" si="68">H100-F100</f>
        <v>-15.5</v>
      </c>
      <c r="L100" s="475">
        <v>100</v>
      </c>
      <c r="M100" s="476">
        <f t="shared" ref="M100" si="69">(K100*N100)-100</f>
        <v>-4750</v>
      </c>
      <c r="N100" s="476">
        <v>300</v>
      </c>
      <c r="O100" s="421" t="s">
        <v>604</v>
      </c>
      <c r="P100" s="415">
        <v>44547</v>
      </c>
      <c r="Q100" s="264"/>
      <c r="R100" s="265" t="s">
        <v>595</v>
      </c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</row>
    <row r="101" spans="1:38" s="262" customFormat="1" ht="12.75" customHeight="1">
      <c r="A101" s="311">
        <v>14</v>
      </c>
      <c r="B101" s="260">
        <v>44540</v>
      </c>
      <c r="C101" s="312"/>
      <c r="D101" s="313" t="s">
        <v>937</v>
      </c>
      <c r="E101" s="311" t="s">
        <v>593</v>
      </c>
      <c r="F101" s="311">
        <v>49.5</v>
      </c>
      <c r="G101" s="311">
        <v>17</v>
      </c>
      <c r="H101" s="311">
        <v>69</v>
      </c>
      <c r="I101" s="314" t="s">
        <v>945</v>
      </c>
      <c r="J101" s="315" t="s">
        <v>946</v>
      </c>
      <c r="K101" s="409">
        <f t="shared" ref="K101" si="70">H101-F101</f>
        <v>19.5</v>
      </c>
      <c r="L101" s="316">
        <v>100</v>
      </c>
      <c r="M101" s="315">
        <f t="shared" ref="M101" si="71">(K101*N101)-100</f>
        <v>875</v>
      </c>
      <c r="N101" s="315">
        <v>50</v>
      </c>
      <c r="O101" s="317" t="s">
        <v>591</v>
      </c>
      <c r="P101" s="422">
        <v>44540</v>
      </c>
      <c r="Q101" s="264"/>
      <c r="R101" s="265" t="s">
        <v>592</v>
      </c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</row>
    <row r="102" spans="1:38" s="262" customFormat="1" ht="12.75" customHeight="1">
      <c r="A102" s="414">
        <v>15</v>
      </c>
      <c r="B102" s="415">
        <v>44544</v>
      </c>
      <c r="C102" s="416"/>
      <c r="D102" s="417" t="s">
        <v>957</v>
      </c>
      <c r="E102" s="414" t="s">
        <v>593</v>
      </c>
      <c r="F102" s="414">
        <v>59</v>
      </c>
      <c r="G102" s="414">
        <v>28</v>
      </c>
      <c r="H102" s="414">
        <v>28</v>
      </c>
      <c r="I102" s="418" t="s">
        <v>945</v>
      </c>
      <c r="J102" s="419" t="s">
        <v>959</v>
      </c>
      <c r="K102" s="420">
        <f t="shared" ref="K102:K104" si="72">H102-F102</f>
        <v>-31</v>
      </c>
      <c r="L102" s="475">
        <v>100</v>
      </c>
      <c r="M102" s="476">
        <f t="shared" ref="M102:M104" si="73">(K102*N102)-100</f>
        <v>-1650</v>
      </c>
      <c r="N102" s="476">
        <v>50</v>
      </c>
      <c r="O102" s="421" t="s">
        <v>604</v>
      </c>
      <c r="P102" s="415">
        <v>44545</v>
      </c>
      <c r="Q102" s="264"/>
      <c r="R102" s="265" t="s">
        <v>592</v>
      </c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</row>
    <row r="103" spans="1:38" s="262" customFormat="1" ht="12.75" customHeight="1">
      <c r="A103" s="311">
        <v>16</v>
      </c>
      <c r="B103" s="260">
        <v>44545</v>
      </c>
      <c r="C103" s="312"/>
      <c r="D103" s="313" t="s">
        <v>960</v>
      </c>
      <c r="E103" s="311" t="s">
        <v>593</v>
      </c>
      <c r="F103" s="311">
        <v>26</v>
      </c>
      <c r="G103" s="311">
        <v>14</v>
      </c>
      <c r="H103" s="311">
        <v>34.5</v>
      </c>
      <c r="I103" s="314" t="s">
        <v>961</v>
      </c>
      <c r="J103" s="315" t="s">
        <v>643</v>
      </c>
      <c r="K103" s="409">
        <f t="shared" si="72"/>
        <v>8.5</v>
      </c>
      <c r="L103" s="316">
        <v>100</v>
      </c>
      <c r="M103" s="315">
        <f t="shared" si="73"/>
        <v>3300</v>
      </c>
      <c r="N103" s="315">
        <v>400</v>
      </c>
      <c r="O103" s="317" t="s">
        <v>591</v>
      </c>
      <c r="P103" s="422">
        <v>44545</v>
      </c>
      <c r="Q103" s="264"/>
      <c r="R103" s="265" t="s">
        <v>592</v>
      </c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</row>
    <row r="104" spans="1:38" s="262" customFormat="1" ht="12.75" customHeight="1">
      <c r="A104" s="414">
        <v>17</v>
      </c>
      <c r="B104" s="415">
        <v>44547</v>
      </c>
      <c r="C104" s="416"/>
      <c r="D104" s="417" t="s">
        <v>970</v>
      </c>
      <c r="E104" s="414" t="s">
        <v>593</v>
      </c>
      <c r="F104" s="414">
        <v>14.5</v>
      </c>
      <c r="G104" s="414">
        <v>3.5</v>
      </c>
      <c r="H104" s="414">
        <v>3.5</v>
      </c>
      <c r="I104" s="418" t="s">
        <v>971</v>
      </c>
      <c r="J104" s="419" t="s">
        <v>986</v>
      </c>
      <c r="K104" s="420">
        <f t="shared" si="72"/>
        <v>-11</v>
      </c>
      <c r="L104" s="475">
        <v>100</v>
      </c>
      <c r="M104" s="476">
        <f t="shared" si="73"/>
        <v>-4500</v>
      </c>
      <c r="N104" s="476">
        <v>400</v>
      </c>
      <c r="O104" s="421" t="s">
        <v>604</v>
      </c>
      <c r="P104" s="415">
        <v>44551</v>
      </c>
      <c r="Q104" s="264"/>
      <c r="R104" s="265" t="s">
        <v>592</v>
      </c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</row>
    <row r="105" spans="1:38" s="262" customFormat="1" ht="12.75" customHeight="1">
      <c r="A105" s="311">
        <v>18</v>
      </c>
      <c r="B105" s="260">
        <v>44547</v>
      </c>
      <c r="C105" s="312"/>
      <c r="D105" s="313" t="s">
        <v>972</v>
      </c>
      <c r="E105" s="311" t="s">
        <v>593</v>
      </c>
      <c r="F105" s="311">
        <v>66</v>
      </c>
      <c r="G105" s="311">
        <v>28</v>
      </c>
      <c r="H105" s="311">
        <v>83.5</v>
      </c>
      <c r="I105" s="314" t="s">
        <v>973</v>
      </c>
      <c r="J105" s="315" t="s">
        <v>974</v>
      </c>
      <c r="K105" s="409">
        <f t="shared" ref="K105:K106" si="74">H105-F105</f>
        <v>17.5</v>
      </c>
      <c r="L105" s="316">
        <v>100</v>
      </c>
      <c r="M105" s="315">
        <f t="shared" ref="M105:M106" si="75">(K105*N105)-100</f>
        <v>775</v>
      </c>
      <c r="N105" s="315">
        <v>50</v>
      </c>
      <c r="O105" s="317" t="s">
        <v>591</v>
      </c>
      <c r="P105" s="422">
        <v>44547</v>
      </c>
      <c r="Q105" s="264"/>
      <c r="R105" s="265" t="s">
        <v>592</v>
      </c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</row>
    <row r="106" spans="1:38" s="262" customFormat="1" ht="12.75" customHeight="1">
      <c r="A106" s="414">
        <v>19</v>
      </c>
      <c r="B106" s="415">
        <v>44550</v>
      </c>
      <c r="C106" s="416"/>
      <c r="D106" s="417" t="s">
        <v>980</v>
      </c>
      <c r="E106" s="414" t="s">
        <v>593</v>
      </c>
      <c r="F106" s="414">
        <v>51</v>
      </c>
      <c r="G106" s="414">
        <v>18</v>
      </c>
      <c r="H106" s="414">
        <v>18</v>
      </c>
      <c r="I106" s="418" t="s">
        <v>981</v>
      </c>
      <c r="J106" s="419" t="s">
        <v>982</v>
      </c>
      <c r="K106" s="420">
        <f t="shared" si="74"/>
        <v>-33</v>
      </c>
      <c r="L106" s="475">
        <v>100</v>
      </c>
      <c r="M106" s="476">
        <f t="shared" si="75"/>
        <v>-1750</v>
      </c>
      <c r="N106" s="476">
        <v>50</v>
      </c>
      <c r="O106" s="421" t="s">
        <v>604</v>
      </c>
      <c r="P106" s="415">
        <v>44550</v>
      </c>
      <c r="Q106" s="264"/>
      <c r="R106" s="265" t="s">
        <v>595</v>
      </c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</row>
    <row r="107" spans="1:38" s="262" customFormat="1" ht="12.75" customHeight="1">
      <c r="A107" s="489">
        <v>20</v>
      </c>
      <c r="B107" s="490">
        <v>44552</v>
      </c>
      <c r="C107" s="491"/>
      <c r="D107" s="492" t="s">
        <v>995</v>
      </c>
      <c r="E107" s="489" t="s">
        <v>593</v>
      </c>
      <c r="F107" s="489">
        <v>62</v>
      </c>
      <c r="G107" s="489">
        <v>28</v>
      </c>
      <c r="H107" s="489">
        <v>64</v>
      </c>
      <c r="I107" s="493" t="s">
        <v>996</v>
      </c>
      <c r="J107" s="494" t="s">
        <v>997</v>
      </c>
      <c r="K107" s="495">
        <f t="shared" ref="K107:K108" si="76">H107-F107</f>
        <v>2</v>
      </c>
      <c r="L107" s="496">
        <v>100</v>
      </c>
      <c r="M107" s="494">
        <f t="shared" ref="M107:M108" si="77">(K107*N107)-100</f>
        <v>0</v>
      </c>
      <c r="N107" s="494">
        <v>50</v>
      </c>
      <c r="O107" s="497" t="s">
        <v>714</v>
      </c>
      <c r="P107" s="498">
        <v>44552</v>
      </c>
      <c r="Q107" s="264"/>
      <c r="R107" s="265" t="s">
        <v>595</v>
      </c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</row>
    <row r="108" spans="1:38" s="262" customFormat="1" ht="12.75" customHeight="1">
      <c r="A108" s="311">
        <v>21</v>
      </c>
      <c r="B108" s="260">
        <v>44552</v>
      </c>
      <c r="C108" s="312"/>
      <c r="D108" s="313" t="s">
        <v>1005</v>
      </c>
      <c r="E108" s="311" t="s">
        <v>593</v>
      </c>
      <c r="F108" s="311">
        <v>165</v>
      </c>
      <c r="G108" s="311">
        <v>90</v>
      </c>
      <c r="H108" s="311">
        <v>215</v>
      </c>
      <c r="I108" s="314" t="s">
        <v>1006</v>
      </c>
      <c r="J108" s="315" t="s">
        <v>1007</v>
      </c>
      <c r="K108" s="409">
        <f t="shared" si="76"/>
        <v>50</v>
      </c>
      <c r="L108" s="316">
        <v>100</v>
      </c>
      <c r="M108" s="315">
        <f t="shared" si="77"/>
        <v>1150</v>
      </c>
      <c r="N108" s="315">
        <v>25</v>
      </c>
      <c r="O108" s="317" t="s">
        <v>591</v>
      </c>
      <c r="P108" s="422">
        <v>44552</v>
      </c>
      <c r="Q108" s="264"/>
      <c r="R108" s="265" t="s">
        <v>592</v>
      </c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</row>
    <row r="109" spans="1:38" s="262" customFormat="1" ht="12.75" customHeight="1">
      <c r="A109" s="311">
        <v>22</v>
      </c>
      <c r="B109" s="260">
        <v>44553</v>
      </c>
      <c r="C109" s="312"/>
      <c r="D109" s="313" t="s">
        <v>1012</v>
      </c>
      <c r="E109" s="311" t="s">
        <v>593</v>
      </c>
      <c r="F109" s="311">
        <v>33</v>
      </c>
      <c r="G109" s="311">
        <v>25</v>
      </c>
      <c r="H109" s="311">
        <v>40</v>
      </c>
      <c r="I109" s="314" t="s">
        <v>1013</v>
      </c>
      <c r="J109" s="315" t="s">
        <v>1014</v>
      </c>
      <c r="K109" s="409">
        <f t="shared" ref="K109:K112" si="78">H109-F109</f>
        <v>7</v>
      </c>
      <c r="L109" s="316">
        <v>100</v>
      </c>
      <c r="M109" s="315">
        <f t="shared" ref="M109:M110" si="79">(K109*N109)-100</f>
        <v>4275</v>
      </c>
      <c r="N109" s="315">
        <v>625</v>
      </c>
      <c r="O109" s="317" t="s">
        <v>591</v>
      </c>
      <c r="P109" s="422">
        <v>44553</v>
      </c>
      <c r="Q109" s="264"/>
      <c r="R109" s="265" t="s">
        <v>595</v>
      </c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</row>
    <row r="110" spans="1:38" s="262" customFormat="1" ht="12.75" customHeight="1">
      <c r="A110" s="311">
        <v>23</v>
      </c>
      <c r="B110" s="260">
        <v>44553</v>
      </c>
      <c r="C110" s="312"/>
      <c r="D110" s="313" t="s">
        <v>1015</v>
      </c>
      <c r="E110" s="311" t="s">
        <v>593</v>
      </c>
      <c r="F110" s="311">
        <v>31</v>
      </c>
      <c r="G110" s="311"/>
      <c r="H110" s="311">
        <v>44.5</v>
      </c>
      <c r="I110" s="314" t="s">
        <v>1016</v>
      </c>
      <c r="J110" s="315" t="s">
        <v>1025</v>
      </c>
      <c r="K110" s="409">
        <f t="shared" ref="K110" si="80">H110-F110</f>
        <v>13.5</v>
      </c>
      <c r="L110" s="316">
        <v>100</v>
      </c>
      <c r="M110" s="315">
        <f t="shared" si="79"/>
        <v>575</v>
      </c>
      <c r="N110" s="315">
        <v>50</v>
      </c>
      <c r="O110" s="317" t="s">
        <v>591</v>
      </c>
      <c r="P110" s="422">
        <v>44553</v>
      </c>
      <c r="Q110" s="264"/>
      <c r="R110" s="265" t="s">
        <v>592</v>
      </c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</row>
    <row r="111" spans="1:38" s="262" customFormat="1" ht="12.75" customHeight="1">
      <c r="A111" s="311">
        <v>24</v>
      </c>
      <c r="B111" s="260">
        <v>44553</v>
      </c>
      <c r="C111" s="312"/>
      <c r="D111" s="313" t="s">
        <v>1017</v>
      </c>
      <c r="E111" s="311" t="s">
        <v>593</v>
      </c>
      <c r="F111" s="311">
        <v>95</v>
      </c>
      <c r="G111" s="311"/>
      <c r="H111" s="311">
        <v>145</v>
      </c>
      <c r="I111" s="314" t="s">
        <v>1018</v>
      </c>
      <c r="J111" s="315" t="s">
        <v>1007</v>
      </c>
      <c r="K111" s="409">
        <f t="shared" si="78"/>
        <v>50</v>
      </c>
      <c r="L111" s="316">
        <v>100</v>
      </c>
      <c r="M111" s="315">
        <f t="shared" ref="M111:M112" si="81">(K111*N111)-100</f>
        <v>1150</v>
      </c>
      <c r="N111" s="315">
        <v>25</v>
      </c>
      <c r="O111" s="317" t="s">
        <v>591</v>
      </c>
      <c r="P111" s="422">
        <v>44553</v>
      </c>
      <c r="Q111" s="264"/>
      <c r="R111" s="265" t="s">
        <v>595</v>
      </c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</row>
    <row r="112" spans="1:38" s="262" customFormat="1" ht="12.75" customHeight="1">
      <c r="A112" s="311">
        <v>25</v>
      </c>
      <c r="B112" s="260">
        <v>44553</v>
      </c>
      <c r="C112" s="312"/>
      <c r="D112" s="313" t="s">
        <v>1019</v>
      </c>
      <c r="E112" s="311" t="s">
        <v>593</v>
      </c>
      <c r="F112" s="311">
        <v>36</v>
      </c>
      <c r="G112" s="311">
        <v>8</v>
      </c>
      <c r="H112" s="311">
        <v>50</v>
      </c>
      <c r="I112" s="314" t="s">
        <v>1020</v>
      </c>
      <c r="J112" s="315" t="s">
        <v>1031</v>
      </c>
      <c r="K112" s="409">
        <f t="shared" si="78"/>
        <v>14</v>
      </c>
      <c r="L112" s="316">
        <v>100</v>
      </c>
      <c r="M112" s="315">
        <f t="shared" si="81"/>
        <v>2000</v>
      </c>
      <c r="N112" s="315">
        <v>150</v>
      </c>
      <c r="O112" s="317" t="s">
        <v>591</v>
      </c>
      <c r="P112" s="260">
        <v>44554</v>
      </c>
      <c r="Q112" s="264"/>
      <c r="R112" s="265" t="s">
        <v>595</v>
      </c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</row>
    <row r="113" spans="1:38" s="262" customFormat="1" ht="12.75" customHeight="1">
      <c r="A113" s="311">
        <v>26</v>
      </c>
      <c r="B113" s="260">
        <v>44553</v>
      </c>
      <c r="C113" s="312"/>
      <c r="D113" s="313" t="s">
        <v>1021</v>
      </c>
      <c r="E113" s="311" t="s">
        <v>593</v>
      </c>
      <c r="F113" s="311">
        <v>75</v>
      </c>
      <c r="G113" s="311"/>
      <c r="H113" s="311">
        <v>125</v>
      </c>
      <c r="I113" s="314" t="s">
        <v>1022</v>
      </c>
      <c r="J113" s="315" t="s">
        <v>1007</v>
      </c>
      <c r="K113" s="409">
        <f t="shared" ref="K113:K115" si="82">H113-F113</f>
        <v>50</v>
      </c>
      <c r="L113" s="316">
        <v>100</v>
      </c>
      <c r="M113" s="315">
        <f t="shared" ref="M113:M115" si="83">(K113*N113)-100</f>
        <v>1150</v>
      </c>
      <c r="N113" s="315">
        <v>25</v>
      </c>
      <c r="O113" s="317" t="s">
        <v>591</v>
      </c>
      <c r="P113" s="422">
        <v>44553</v>
      </c>
      <c r="Q113" s="264"/>
      <c r="R113" s="265" t="s">
        <v>595</v>
      </c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</row>
    <row r="114" spans="1:38" s="262" customFormat="1" ht="12.75" customHeight="1">
      <c r="A114" s="311">
        <v>27</v>
      </c>
      <c r="B114" s="260">
        <v>44553</v>
      </c>
      <c r="C114" s="312"/>
      <c r="D114" s="313" t="s">
        <v>1023</v>
      </c>
      <c r="E114" s="311" t="s">
        <v>593</v>
      </c>
      <c r="F114" s="311">
        <v>28</v>
      </c>
      <c r="G114" s="311"/>
      <c r="H114" s="311">
        <v>44</v>
      </c>
      <c r="I114" s="314" t="s">
        <v>1024</v>
      </c>
      <c r="J114" s="315" t="s">
        <v>1026</v>
      </c>
      <c r="K114" s="409">
        <f t="shared" si="82"/>
        <v>16</v>
      </c>
      <c r="L114" s="316">
        <v>100</v>
      </c>
      <c r="M114" s="315">
        <f t="shared" si="83"/>
        <v>700</v>
      </c>
      <c r="N114" s="315">
        <v>50</v>
      </c>
      <c r="O114" s="317" t="s">
        <v>591</v>
      </c>
      <c r="P114" s="422">
        <v>44553</v>
      </c>
      <c r="Q114" s="264"/>
      <c r="R114" s="265" t="s">
        <v>592</v>
      </c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1"/>
      <c r="AG114" s="261"/>
      <c r="AH114" s="261"/>
      <c r="AI114" s="261"/>
      <c r="AJ114" s="261"/>
      <c r="AK114" s="261"/>
      <c r="AL114" s="261"/>
    </row>
    <row r="115" spans="1:38" s="262" customFormat="1" ht="12.75" customHeight="1">
      <c r="A115" s="311">
        <v>28</v>
      </c>
      <c r="B115" s="260">
        <v>44554</v>
      </c>
      <c r="C115" s="312"/>
      <c r="D115" s="313" t="s">
        <v>1019</v>
      </c>
      <c r="E115" s="311" t="s">
        <v>593</v>
      </c>
      <c r="F115" s="311">
        <v>34</v>
      </c>
      <c r="G115" s="311">
        <v>8</v>
      </c>
      <c r="H115" s="311">
        <v>49.5</v>
      </c>
      <c r="I115" s="314" t="s">
        <v>1020</v>
      </c>
      <c r="J115" s="315" t="s">
        <v>1032</v>
      </c>
      <c r="K115" s="409">
        <f t="shared" si="82"/>
        <v>15.5</v>
      </c>
      <c r="L115" s="316">
        <v>100</v>
      </c>
      <c r="M115" s="315">
        <f t="shared" si="83"/>
        <v>2225</v>
      </c>
      <c r="N115" s="315">
        <v>150</v>
      </c>
      <c r="O115" s="317" t="s">
        <v>591</v>
      </c>
      <c r="P115" s="422">
        <v>44554</v>
      </c>
      <c r="Q115" s="264"/>
      <c r="R115" s="265" t="s">
        <v>595</v>
      </c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61"/>
      <c r="AE115" s="261"/>
      <c r="AF115" s="261"/>
      <c r="AG115" s="261"/>
      <c r="AH115" s="261"/>
      <c r="AI115" s="261"/>
      <c r="AJ115" s="261"/>
      <c r="AK115" s="261"/>
      <c r="AL115" s="261"/>
    </row>
    <row r="116" spans="1:38" s="262" customFormat="1" ht="12.75" customHeight="1">
      <c r="A116" s="311">
        <v>29</v>
      </c>
      <c r="B116" s="260">
        <v>44554</v>
      </c>
      <c r="C116" s="312"/>
      <c r="D116" s="313" t="s">
        <v>1019</v>
      </c>
      <c r="E116" s="311" t="s">
        <v>593</v>
      </c>
      <c r="F116" s="311">
        <v>30</v>
      </c>
      <c r="G116" s="311">
        <v>6</v>
      </c>
      <c r="H116" s="311">
        <v>40.5</v>
      </c>
      <c r="I116" s="314" t="s">
        <v>1030</v>
      </c>
      <c r="J116" s="315" t="s">
        <v>1072</v>
      </c>
      <c r="K116" s="409">
        <f t="shared" ref="K116" si="84">H116-F116</f>
        <v>10.5</v>
      </c>
      <c r="L116" s="316">
        <v>100</v>
      </c>
      <c r="M116" s="315">
        <f t="shared" ref="M116" si="85">(K116*N116)-100</f>
        <v>1475</v>
      </c>
      <c r="N116" s="315">
        <v>150</v>
      </c>
      <c r="O116" s="317" t="s">
        <v>591</v>
      </c>
      <c r="P116" s="260">
        <v>44558</v>
      </c>
      <c r="Q116" s="264"/>
      <c r="R116" s="265" t="s">
        <v>595</v>
      </c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261"/>
      <c r="AL116" s="261"/>
    </row>
    <row r="117" spans="1:38" s="262" customFormat="1" ht="12.75" customHeight="1">
      <c r="A117" s="311">
        <v>30</v>
      </c>
      <c r="B117" s="260">
        <v>44554</v>
      </c>
      <c r="C117" s="312"/>
      <c r="D117" s="313" t="s">
        <v>1037</v>
      </c>
      <c r="E117" s="311" t="s">
        <v>593</v>
      </c>
      <c r="F117" s="311">
        <v>28</v>
      </c>
      <c r="G117" s="311">
        <v>13</v>
      </c>
      <c r="H117" s="311">
        <v>38</v>
      </c>
      <c r="I117" s="314" t="s">
        <v>1033</v>
      </c>
      <c r="J117" s="315" t="s">
        <v>1083</v>
      </c>
      <c r="K117" s="409">
        <f t="shared" ref="K117" si="86">H117-F117</f>
        <v>10</v>
      </c>
      <c r="L117" s="316">
        <v>100</v>
      </c>
      <c r="M117" s="315">
        <f t="shared" ref="M117" si="87">(K117*N117)-100</f>
        <v>1400</v>
      </c>
      <c r="N117" s="315">
        <v>150</v>
      </c>
      <c r="O117" s="317" t="s">
        <v>591</v>
      </c>
      <c r="P117" s="260">
        <v>44557</v>
      </c>
      <c r="Q117" s="264"/>
      <c r="R117" s="265" t="s">
        <v>595</v>
      </c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1"/>
      <c r="AL117" s="261"/>
    </row>
    <row r="118" spans="1:38" s="262" customFormat="1" ht="12.75" customHeight="1">
      <c r="A118" s="267">
        <v>31</v>
      </c>
      <c r="B118" s="263">
        <v>44554</v>
      </c>
      <c r="C118" s="378"/>
      <c r="D118" s="499" t="s">
        <v>1034</v>
      </c>
      <c r="E118" s="267" t="s">
        <v>593</v>
      </c>
      <c r="F118" s="267" t="s">
        <v>1036</v>
      </c>
      <c r="G118" s="267">
        <v>0.2</v>
      </c>
      <c r="H118" s="267"/>
      <c r="I118" s="268" t="s">
        <v>1035</v>
      </c>
      <c r="J118" s="380"/>
      <c r="K118" s="500"/>
      <c r="L118" s="381"/>
      <c r="M118" s="380"/>
      <c r="N118" s="380"/>
      <c r="O118" s="501"/>
      <c r="P118" s="502"/>
      <c r="Q118" s="264"/>
      <c r="R118" s="265" t="s">
        <v>592</v>
      </c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61"/>
      <c r="AE118" s="261"/>
      <c r="AF118" s="261"/>
      <c r="AG118" s="261"/>
      <c r="AH118" s="261"/>
      <c r="AI118" s="261"/>
      <c r="AJ118" s="261"/>
      <c r="AK118" s="261"/>
      <c r="AL118" s="261"/>
    </row>
    <row r="119" spans="1:38" s="262" customFormat="1" ht="12.75" customHeight="1">
      <c r="A119" s="311">
        <v>32</v>
      </c>
      <c r="B119" s="260">
        <v>44554</v>
      </c>
      <c r="C119" s="312"/>
      <c r="D119" s="313" t="s">
        <v>1038</v>
      </c>
      <c r="E119" s="311" t="s">
        <v>593</v>
      </c>
      <c r="F119" s="311">
        <v>67.5</v>
      </c>
      <c r="G119" s="311">
        <v>35</v>
      </c>
      <c r="H119" s="311">
        <v>82</v>
      </c>
      <c r="I119" s="314" t="s">
        <v>973</v>
      </c>
      <c r="J119" s="315" t="s">
        <v>1039</v>
      </c>
      <c r="K119" s="409">
        <f t="shared" ref="K119" si="88">H119-F119</f>
        <v>14.5</v>
      </c>
      <c r="L119" s="316">
        <v>100</v>
      </c>
      <c r="M119" s="315">
        <f t="shared" ref="M119" si="89">(K119*N119)-100</f>
        <v>625</v>
      </c>
      <c r="N119" s="315">
        <v>50</v>
      </c>
      <c r="O119" s="317" t="s">
        <v>591</v>
      </c>
      <c r="P119" s="422">
        <v>44554</v>
      </c>
      <c r="Q119" s="264"/>
      <c r="R119" s="265" t="s">
        <v>595</v>
      </c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61"/>
      <c r="AE119" s="261"/>
      <c r="AF119" s="261"/>
      <c r="AG119" s="261"/>
      <c r="AH119" s="261"/>
      <c r="AI119" s="261"/>
      <c r="AJ119" s="261"/>
      <c r="AK119" s="261"/>
      <c r="AL119" s="261"/>
    </row>
    <row r="120" spans="1:38" s="262" customFormat="1" ht="12.75" customHeight="1">
      <c r="A120" s="311">
        <v>33</v>
      </c>
      <c r="B120" s="260">
        <v>44554</v>
      </c>
      <c r="C120" s="312"/>
      <c r="D120" s="313" t="s">
        <v>1040</v>
      </c>
      <c r="E120" s="311" t="s">
        <v>593</v>
      </c>
      <c r="F120" s="311">
        <v>200</v>
      </c>
      <c r="G120" s="311">
        <v>95</v>
      </c>
      <c r="H120" s="311">
        <v>240</v>
      </c>
      <c r="I120" s="314" t="s">
        <v>1041</v>
      </c>
      <c r="J120" s="315" t="s">
        <v>1042</v>
      </c>
      <c r="K120" s="409">
        <f t="shared" ref="K120:K124" si="90">H120-F120</f>
        <v>40</v>
      </c>
      <c r="L120" s="316">
        <v>100</v>
      </c>
      <c r="M120" s="315">
        <f t="shared" ref="M120:M124" si="91">(K120*N120)-100</f>
        <v>900</v>
      </c>
      <c r="N120" s="315">
        <v>25</v>
      </c>
      <c r="O120" s="317" t="s">
        <v>591</v>
      </c>
      <c r="P120" s="422">
        <v>44554</v>
      </c>
      <c r="Q120" s="264"/>
      <c r="R120" s="265" t="s">
        <v>592</v>
      </c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61"/>
      <c r="AE120" s="261"/>
      <c r="AF120" s="261"/>
      <c r="AG120" s="261"/>
      <c r="AH120" s="261"/>
      <c r="AI120" s="261"/>
      <c r="AJ120" s="261"/>
      <c r="AK120" s="261"/>
      <c r="AL120" s="261"/>
    </row>
    <row r="121" spans="1:38" s="262" customFormat="1" ht="12.75" customHeight="1">
      <c r="A121" s="311">
        <v>34</v>
      </c>
      <c r="B121" s="260">
        <v>44557</v>
      </c>
      <c r="C121" s="312"/>
      <c r="D121" s="313" t="s">
        <v>1044</v>
      </c>
      <c r="E121" s="311" t="s">
        <v>593</v>
      </c>
      <c r="F121" s="311">
        <v>61.5</v>
      </c>
      <c r="G121" s="311">
        <v>25</v>
      </c>
      <c r="H121" s="311">
        <v>97.5</v>
      </c>
      <c r="I121" s="314" t="s">
        <v>996</v>
      </c>
      <c r="J121" s="315" t="s">
        <v>1049</v>
      </c>
      <c r="K121" s="409">
        <f t="shared" si="90"/>
        <v>36</v>
      </c>
      <c r="L121" s="316">
        <v>100</v>
      </c>
      <c r="M121" s="315">
        <f t="shared" si="91"/>
        <v>1700</v>
      </c>
      <c r="N121" s="315">
        <v>50</v>
      </c>
      <c r="O121" s="317" t="s">
        <v>591</v>
      </c>
      <c r="P121" s="422">
        <v>44557</v>
      </c>
      <c r="Q121" s="264"/>
      <c r="R121" s="265" t="s">
        <v>595</v>
      </c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</row>
    <row r="122" spans="1:38" s="262" customFormat="1" ht="12.75" customHeight="1">
      <c r="A122" s="311">
        <v>35</v>
      </c>
      <c r="B122" s="260">
        <v>44557</v>
      </c>
      <c r="C122" s="312"/>
      <c r="D122" s="313" t="s">
        <v>1045</v>
      </c>
      <c r="E122" s="311" t="s">
        <v>593</v>
      </c>
      <c r="F122" s="311">
        <v>75</v>
      </c>
      <c r="G122" s="311">
        <v>35</v>
      </c>
      <c r="H122" s="311">
        <v>90</v>
      </c>
      <c r="I122" s="314" t="s">
        <v>1046</v>
      </c>
      <c r="J122" s="315" t="s">
        <v>1048</v>
      </c>
      <c r="K122" s="409">
        <f t="shared" si="90"/>
        <v>15</v>
      </c>
      <c r="L122" s="316">
        <v>100</v>
      </c>
      <c r="M122" s="315">
        <f t="shared" si="91"/>
        <v>650</v>
      </c>
      <c r="N122" s="315">
        <v>50</v>
      </c>
      <c r="O122" s="317" t="s">
        <v>591</v>
      </c>
      <c r="P122" s="422">
        <v>44557</v>
      </c>
      <c r="Q122" s="264"/>
      <c r="R122" s="265" t="s">
        <v>595</v>
      </c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1"/>
      <c r="AE122" s="261"/>
      <c r="AF122" s="261"/>
      <c r="AG122" s="261"/>
      <c r="AH122" s="261"/>
      <c r="AI122" s="261"/>
      <c r="AJ122" s="261"/>
      <c r="AK122" s="261"/>
      <c r="AL122" s="261"/>
    </row>
    <row r="123" spans="1:38" s="262" customFormat="1" ht="12.75" customHeight="1">
      <c r="A123" s="414">
        <v>36</v>
      </c>
      <c r="B123" s="415">
        <v>44557</v>
      </c>
      <c r="C123" s="416"/>
      <c r="D123" s="417" t="s">
        <v>1047</v>
      </c>
      <c r="E123" s="414" t="s">
        <v>593</v>
      </c>
      <c r="F123" s="414">
        <v>73</v>
      </c>
      <c r="G123" s="414">
        <v>35</v>
      </c>
      <c r="H123" s="414">
        <v>35</v>
      </c>
      <c r="I123" s="418" t="s">
        <v>1046</v>
      </c>
      <c r="J123" s="419" t="s">
        <v>1071</v>
      </c>
      <c r="K123" s="420">
        <f t="shared" si="90"/>
        <v>-38</v>
      </c>
      <c r="L123" s="475">
        <v>100</v>
      </c>
      <c r="M123" s="476">
        <f t="shared" si="91"/>
        <v>-2000</v>
      </c>
      <c r="N123" s="476">
        <v>50</v>
      </c>
      <c r="O123" s="421" t="s">
        <v>604</v>
      </c>
      <c r="P123" s="415">
        <v>44558</v>
      </c>
      <c r="Q123" s="264"/>
      <c r="R123" s="265" t="s">
        <v>595</v>
      </c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61"/>
      <c r="AE123" s="261"/>
      <c r="AF123" s="261"/>
      <c r="AG123" s="261"/>
      <c r="AH123" s="261"/>
      <c r="AI123" s="261"/>
      <c r="AJ123" s="261"/>
      <c r="AK123" s="261"/>
      <c r="AL123" s="261"/>
    </row>
    <row r="124" spans="1:38" s="262" customFormat="1" ht="12.75" customHeight="1">
      <c r="A124" s="311">
        <v>37</v>
      </c>
      <c r="B124" s="260">
        <v>44557</v>
      </c>
      <c r="C124" s="312"/>
      <c r="D124" s="313" t="s">
        <v>1050</v>
      </c>
      <c r="E124" s="311" t="s">
        <v>593</v>
      </c>
      <c r="F124" s="311">
        <v>25</v>
      </c>
      <c r="G124" s="311">
        <v>17</v>
      </c>
      <c r="H124" s="311">
        <v>31</v>
      </c>
      <c r="I124" s="314" t="s">
        <v>1051</v>
      </c>
      <c r="J124" s="315" t="s">
        <v>1082</v>
      </c>
      <c r="K124" s="409">
        <f t="shared" si="90"/>
        <v>6</v>
      </c>
      <c r="L124" s="316">
        <v>100</v>
      </c>
      <c r="M124" s="315">
        <f t="shared" si="91"/>
        <v>3650</v>
      </c>
      <c r="N124" s="315">
        <v>625</v>
      </c>
      <c r="O124" s="317" t="s">
        <v>591</v>
      </c>
      <c r="P124" s="260">
        <v>44558</v>
      </c>
      <c r="Q124" s="264"/>
      <c r="R124" s="265" t="s">
        <v>595</v>
      </c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61"/>
      <c r="AE124" s="261"/>
      <c r="AF124" s="261"/>
      <c r="AG124" s="261"/>
      <c r="AH124" s="261"/>
      <c r="AI124" s="261"/>
      <c r="AJ124" s="261"/>
      <c r="AK124" s="261"/>
      <c r="AL124" s="261"/>
    </row>
    <row r="125" spans="1:38" s="262" customFormat="1" ht="12.75" customHeight="1">
      <c r="A125" s="414">
        <v>38</v>
      </c>
      <c r="B125" s="415">
        <v>44558</v>
      </c>
      <c r="C125" s="416"/>
      <c r="D125" s="417" t="s">
        <v>1079</v>
      </c>
      <c r="E125" s="414" t="s">
        <v>593</v>
      </c>
      <c r="F125" s="414">
        <v>9.5</v>
      </c>
      <c r="G125" s="414">
        <v>2</v>
      </c>
      <c r="H125" s="414">
        <v>2</v>
      </c>
      <c r="I125" s="418">
        <v>20</v>
      </c>
      <c r="J125" s="419" t="s">
        <v>1151</v>
      </c>
      <c r="K125" s="420">
        <f t="shared" ref="K125" si="92">H125-F125</f>
        <v>-7.5</v>
      </c>
      <c r="L125" s="475">
        <v>100</v>
      </c>
      <c r="M125" s="476">
        <f t="shared" ref="M125" si="93">(K125*N125)-100</f>
        <v>-2725</v>
      </c>
      <c r="N125" s="476">
        <v>350</v>
      </c>
      <c r="O125" s="421" t="s">
        <v>604</v>
      </c>
      <c r="P125" s="415">
        <v>44559</v>
      </c>
      <c r="Q125" s="264"/>
      <c r="R125" s="265" t="s">
        <v>592</v>
      </c>
      <c r="S125" s="261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61"/>
      <c r="AE125" s="261"/>
      <c r="AF125" s="261"/>
      <c r="AG125" s="261"/>
      <c r="AH125" s="261"/>
      <c r="AI125" s="261"/>
      <c r="AJ125" s="261"/>
      <c r="AK125" s="261"/>
      <c r="AL125" s="261"/>
    </row>
    <row r="126" spans="1:38" s="262" customFormat="1" ht="12.75" customHeight="1">
      <c r="A126" s="267">
        <v>39</v>
      </c>
      <c r="B126" s="263">
        <v>44558</v>
      </c>
      <c r="C126" s="378"/>
      <c r="D126" s="499" t="s">
        <v>1076</v>
      </c>
      <c r="E126" s="267" t="s">
        <v>593</v>
      </c>
      <c r="F126" s="267" t="s">
        <v>1077</v>
      </c>
      <c r="G126" s="267">
        <v>0.45</v>
      </c>
      <c r="H126" s="267"/>
      <c r="I126" s="517">
        <v>44383</v>
      </c>
      <c r="J126" s="380" t="s">
        <v>594</v>
      </c>
      <c r="K126" s="500"/>
      <c r="L126" s="381"/>
      <c r="M126" s="380"/>
      <c r="N126" s="380"/>
      <c r="O126" s="501"/>
      <c r="P126" s="502"/>
      <c r="Q126" s="264"/>
      <c r="R126" s="265" t="s">
        <v>592</v>
      </c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/>
      <c r="AD126" s="261"/>
      <c r="AE126" s="261"/>
      <c r="AF126" s="261"/>
      <c r="AG126" s="261"/>
      <c r="AH126" s="261"/>
      <c r="AI126" s="261"/>
      <c r="AJ126" s="261"/>
      <c r="AK126" s="261"/>
      <c r="AL126" s="261"/>
    </row>
    <row r="127" spans="1:38" s="262" customFormat="1" ht="12.75" customHeight="1">
      <c r="A127" s="311">
        <v>40</v>
      </c>
      <c r="B127" s="260">
        <v>44558</v>
      </c>
      <c r="C127" s="312"/>
      <c r="D127" s="313" t="s">
        <v>1078</v>
      </c>
      <c r="E127" s="311" t="s">
        <v>593</v>
      </c>
      <c r="F127" s="311">
        <v>70</v>
      </c>
      <c r="G127" s="311">
        <v>30</v>
      </c>
      <c r="H127" s="311">
        <v>87.5</v>
      </c>
      <c r="I127" s="314" t="s">
        <v>1046</v>
      </c>
      <c r="J127" s="315" t="s">
        <v>1081</v>
      </c>
      <c r="K127" s="409">
        <f t="shared" ref="K127:K128" si="94">H127-F127</f>
        <v>17.5</v>
      </c>
      <c r="L127" s="316">
        <v>100</v>
      </c>
      <c r="M127" s="315">
        <f t="shared" ref="M127:M128" si="95">(K127*N127)-100</f>
        <v>775</v>
      </c>
      <c r="N127" s="315">
        <v>50</v>
      </c>
      <c r="O127" s="317" t="s">
        <v>591</v>
      </c>
      <c r="P127" s="422">
        <v>44558</v>
      </c>
      <c r="Q127" s="264"/>
      <c r="R127" s="265" t="s">
        <v>595</v>
      </c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61"/>
      <c r="AE127" s="261"/>
      <c r="AF127" s="261"/>
      <c r="AG127" s="261"/>
      <c r="AH127" s="261"/>
      <c r="AI127" s="261"/>
      <c r="AJ127" s="261"/>
      <c r="AK127" s="261"/>
      <c r="AL127" s="261"/>
    </row>
    <row r="128" spans="1:38" s="262" customFormat="1" ht="12.75" customHeight="1">
      <c r="A128" s="414">
        <v>41</v>
      </c>
      <c r="B128" s="415">
        <v>44558</v>
      </c>
      <c r="C128" s="416"/>
      <c r="D128" s="417" t="s">
        <v>1080</v>
      </c>
      <c r="E128" s="414" t="s">
        <v>593</v>
      </c>
      <c r="F128" s="414">
        <v>30</v>
      </c>
      <c r="G128" s="414">
        <v>15</v>
      </c>
      <c r="H128" s="414">
        <v>15</v>
      </c>
      <c r="I128" s="418" t="s">
        <v>1033</v>
      </c>
      <c r="J128" s="419" t="s">
        <v>1151</v>
      </c>
      <c r="K128" s="420">
        <f t="shared" si="94"/>
        <v>-15</v>
      </c>
      <c r="L128" s="475">
        <v>100</v>
      </c>
      <c r="M128" s="476">
        <f t="shared" si="95"/>
        <v>-4225</v>
      </c>
      <c r="N128" s="476">
        <v>275</v>
      </c>
      <c r="O128" s="421" t="s">
        <v>604</v>
      </c>
      <c r="P128" s="415">
        <v>44559</v>
      </c>
      <c r="Q128" s="264"/>
      <c r="R128" s="265" t="s">
        <v>592</v>
      </c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1"/>
      <c r="AE128" s="261"/>
      <c r="AF128" s="261"/>
      <c r="AG128" s="261"/>
      <c r="AH128" s="261"/>
      <c r="AI128" s="261"/>
      <c r="AJ128" s="261"/>
      <c r="AK128" s="261"/>
      <c r="AL128" s="261"/>
    </row>
    <row r="129" spans="1:38" s="262" customFormat="1" ht="12.75" customHeight="1">
      <c r="A129" s="267"/>
      <c r="B129" s="263"/>
      <c r="C129" s="378"/>
      <c r="D129" s="499"/>
      <c r="E129" s="267"/>
      <c r="F129" s="267"/>
      <c r="G129" s="267"/>
      <c r="H129" s="267"/>
      <c r="I129" s="268"/>
      <c r="J129" s="380"/>
      <c r="K129" s="500"/>
      <c r="L129" s="381"/>
      <c r="M129" s="380"/>
      <c r="N129" s="380"/>
      <c r="O129" s="501"/>
      <c r="P129" s="502"/>
      <c r="Q129" s="264"/>
      <c r="R129" s="265"/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1"/>
      <c r="AI129" s="261"/>
      <c r="AJ129" s="261"/>
      <c r="AK129" s="261"/>
      <c r="AL129" s="261"/>
    </row>
    <row r="130" spans="1:38" s="262" customFormat="1" ht="12.75" customHeight="1">
      <c r="A130" s="267"/>
      <c r="B130" s="263"/>
      <c r="C130" s="378"/>
      <c r="D130" s="499"/>
      <c r="E130" s="267"/>
      <c r="F130" s="267"/>
      <c r="G130" s="267"/>
      <c r="H130" s="267"/>
      <c r="I130" s="268"/>
      <c r="J130" s="380"/>
      <c r="K130" s="500"/>
      <c r="L130" s="381"/>
      <c r="M130" s="380"/>
      <c r="N130" s="380"/>
      <c r="O130" s="501"/>
      <c r="P130" s="502"/>
      <c r="Q130" s="264"/>
      <c r="R130" s="265"/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61"/>
      <c r="AE130" s="261"/>
      <c r="AF130" s="261"/>
      <c r="AG130" s="261"/>
      <c r="AH130" s="261"/>
      <c r="AI130" s="261"/>
      <c r="AJ130" s="261"/>
      <c r="AK130" s="261"/>
      <c r="AL130" s="261"/>
    </row>
    <row r="131" spans="1:38" s="369" customFormat="1" ht="12.75" customHeight="1">
      <c r="A131" s="357"/>
      <c r="B131" s="358"/>
      <c r="C131" s="359"/>
      <c r="D131" s="360"/>
      <c r="E131" s="357"/>
      <c r="F131" s="357"/>
      <c r="G131" s="357"/>
      <c r="H131" s="357"/>
      <c r="I131" s="361"/>
      <c r="J131" s="362"/>
      <c r="K131" s="363"/>
      <c r="L131" s="363"/>
      <c r="M131" s="362"/>
      <c r="N131" s="362"/>
      <c r="O131" s="364"/>
      <c r="P131" s="365"/>
      <c r="Q131" s="366"/>
      <c r="R131" s="367"/>
      <c r="S131" s="366"/>
      <c r="T131" s="366"/>
      <c r="U131" s="366"/>
      <c r="V131" s="366"/>
      <c r="W131" s="366"/>
      <c r="X131" s="366"/>
      <c r="Y131" s="366"/>
      <c r="Z131" s="366"/>
      <c r="AA131" s="366"/>
      <c r="AB131" s="366"/>
      <c r="AC131" s="366"/>
      <c r="AD131" s="366"/>
      <c r="AE131" s="366"/>
      <c r="AF131" s="368"/>
      <c r="AG131" s="368"/>
      <c r="AH131" s="368"/>
      <c r="AI131" s="368"/>
      <c r="AJ131" s="368"/>
      <c r="AK131" s="368"/>
      <c r="AL131" s="368"/>
    </row>
    <row r="132" spans="1:38" ht="14.25" customHeight="1">
      <c r="A132" s="164"/>
      <c r="B132" s="169"/>
      <c r="C132" s="169"/>
      <c r="D132" s="170"/>
      <c r="E132" s="164"/>
      <c r="F132" s="171"/>
      <c r="G132" s="164"/>
      <c r="H132" s="164"/>
      <c r="I132" s="164"/>
      <c r="J132" s="169"/>
      <c r="K132" s="172"/>
      <c r="L132" s="164"/>
      <c r="M132" s="164"/>
      <c r="N132" s="164"/>
      <c r="O132" s="173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98" t="s">
        <v>616</v>
      </c>
      <c r="B133" s="174"/>
      <c r="C133" s="174"/>
      <c r="D133" s="175"/>
      <c r="E133" s="148"/>
      <c r="F133" s="6"/>
      <c r="G133" s="6"/>
      <c r="H133" s="149"/>
      <c r="I133" s="176"/>
      <c r="J133" s="1"/>
      <c r="K133" s="6"/>
      <c r="L133" s="6"/>
      <c r="M133" s="6"/>
      <c r="N133" s="1"/>
      <c r="O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38.25" customHeight="1">
      <c r="A134" s="99" t="s">
        <v>16</v>
      </c>
      <c r="B134" s="100" t="s">
        <v>568</v>
      </c>
      <c r="C134" s="100"/>
      <c r="D134" s="101" t="s">
        <v>579</v>
      </c>
      <c r="E134" s="100" t="s">
        <v>580</v>
      </c>
      <c r="F134" s="100" t="s">
        <v>581</v>
      </c>
      <c r="G134" s="100" t="s">
        <v>582</v>
      </c>
      <c r="H134" s="100" t="s">
        <v>583</v>
      </c>
      <c r="I134" s="100" t="s">
        <v>584</v>
      </c>
      <c r="J134" s="99" t="s">
        <v>585</v>
      </c>
      <c r="K134" s="152" t="s">
        <v>603</v>
      </c>
      <c r="L134" s="153" t="s">
        <v>587</v>
      </c>
      <c r="M134" s="102" t="s">
        <v>588</v>
      </c>
      <c r="N134" s="100" t="s">
        <v>589</v>
      </c>
      <c r="O134" s="101" t="s">
        <v>590</v>
      </c>
      <c r="P134" s="100" t="s">
        <v>829</v>
      </c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4.25" customHeight="1">
      <c r="A135" s="269">
        <v>1</v>
      </c>
      <c r="B135" s="451">
        <v>44420</v>
      </c>
      <c r="C135" s="452"/>
      <c r="D135" s="453" t="s">
        <v>500</v>
      </c>
      <c r="E135" s="454" t="s">
        <v>593</v>
      </c>
      <c r="F135" s="269">
        <v>314</v>
      </c>
      <c r="G135" s="269">
        <v>284</v>
      </c>
      <c r="H135" s="454">
        <v>341.25</v>
      </c>
      <c r="I135" s="455" t="s">
        <v>823</v>
      </c>
      <c r="J135" s="103" t="s">
        <v>944</v>
      </c>
      <c r="K135" s="103">
        <f t="shared" ref="K135" si="96">H135-F135</f>
        <v>27.25</v>
      </c>
      <c r="L135" s="104">
        <f t="shared" ref="L135" si="97">(F135*-0.7)/100</f>
        <v>-2.198</v>
      </c>
      <c r="M135" s="105">
        <f t="shared" ref="M135" si="98">(K135+L135)/F135</f>
        <v>7.9783439490445862E-2</v>
      </c>
      <c r="N135" s="103" t="s">
        <v>591</v>
      </c>
      <c r="O135" s="106">
        <v>44540</v>
      </c>
      <c r="P135" s="103"/>
      <c r="Q135" s="1"/>
      <c r="R135" s="1" t="s">
        <v>592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s="262" customFormat="1" ht="14.25" customHeight="1">
      <c r="A136" s="296">
        <v>2</v>
      </c>
      <c r="B136" s="297">
        <v>44488</v>
      </c>
      <c r="C136" s="298"/>
      <c r="D136" s="299" t="s">
        <v>138</v>
      </c>
      <c r="E136" s="300" t="s">
        <v>593</v>
      </c>
      <c r="F136" s="301" t="s">
        <v>839</v>
      </c>
      <c r="G136" s="301">
        <v>198</v>
      </c>
      <c r="H136" s="300"/>
      <c r="I136" s="302" t="s">
        <v>835</v>
      </c>
      <c r="J136" s="303" t="s">
        <v>594</v>
      </c>
      <c r="K136" s="303"/>
      <c r="L136" s="304"/>
      <c r="M136" s="305"/>
      <c r="N136" s="303"/>
      <c r="O136" s="306"/>
      <c r="P136" s="303"/>
      <c r="Q136" s="261"/>
      <c r="R136" s="1" t="s">
        <v>592</v>
      </c>
      <c r="S136" s="261"/>
      <c r="T136" s="261"/>
      <c r="U136" s="261"/>
      <c r="V136" s="261"/>
      <c r="W136" s="261"/>
      <c r="X136" s="261"/>
      <c r="Y136" s="261"/>
      <c r="Z136" s="261"/>
      <c r="AA136" s="261"/>
      <c r="AB136" s="261"/>
      <c r="AC136" s="261"/>
      <c r="AD136" s="261"/>
      <c r="AE136" s="261"/>
      <c r="AF136" s="261"/>
      <c r="AG136" s="261"/>
      <c r="AH136" s="261"/>
      <c r="AI136" s="261"/>
      <c r="AJ136" s="261"/>
      <c r="AK136" s="261"/>
      <c r="AL136" s="261"/>
    </row>
    <row r="137" spans="1:38" s="262" customFormat="1" ht="14.25" customHeight="1">
      <c r="A137" s="296">
        <v>3</v>
      </c>
      <c r="B137" s="297">
        <v>44490</v>
      </c>
      <c r="C137" s="298"/>
      <c r="D137" s="299" t="s">
        <v>468</v>
      </c>
      <c r="E137" s="300" t="s">
        <v>593</v>
      </c>
      <c r="F137" s="301" t="s">
        <v>840</v>
      </c>
      <c r="G137" s="301">
        <v>3700</v>
      </c>
      <c r="H137" s="300"/>
      <c r="I137" s="302" t="s">
        <v>837</v>
      </c>
      <c r="J137" s="303" t="s">
        <v>594</v>
      </c>
      <c r="K137" s="303"/>
      <c r="L137" s="304"/>
      <c r="M137" s="305"/>
      <c r="N137" s="303"/>
      <c r="O137" s="306"/>
      <c r="P137" s="303"/>
      <c r="Q137" s="261"/>
      <c r="R137" s="1" t="s">
        <v>592</v>
      </c>
      <c r="S137" s="261"/>
      <c r="T137" s="261"/>
      <c r="U137" s="261"/>
      <c r="V137" s="261"/>
      <c r="W137" s="261"/>
      <c r="X137" s="261"/>
      <c r="Y137" s="261"/>
      <c r="Z137" s="261"/>
      <c r="AA137" s="261"/>
      <c r="AB137" s="261"/>
      <c r="AC137" s="261"/>
      <c r="AD137" s="261"/>
      <c r="AE137" s="261"/>
      <c r="AF137" s="261"/>
      <c r="AG137" s="261"/>
      <c r="AH137" s="261"/>
      <c r="AI137" s="261"/>
      <c r="AJ137" s="261"/>
      <c r="AK137" s="261"/>
      <c r="AL137" s="261"/>
    </row>
    <row r="138" spans="1:38" s="262" customFormat="1" ht="14.25" customHeight="1">
      <c r="A138" s="296">
        <v>4</v>
      </c>
      <c r="B138" s="297">
        <v>44551</v>
      </c>
      <c r="C138" s="298"/>
      <c r="D138" s="299" t="s">
        <v>389</v>
      </c>
      <c r="E138" s="300" t="s">
        <v>593</v>
      </c>
      <c r="F138" s="301" t="s">
        <v>989</v>
      </c>
      <c r="G138" s="301">
        <v>198</v>
      </c>
      <c r="H138" s="300"/>
      <c r="I138" s="302" t="s">
        <v>990</v>
      </c>
      <c r="J138" s="303" t="s">
        <v>594</v>
      </c>
      <c r="K138" s="303"/>
      <c r="L138" s="304"/>
      <c r="M138" s="305"/>
      <c r="N138" s="303"/>
      <c r="O138" s="306"/>
      <c r="P138" s="303"/>
      <c r="Q138" s="261"/>
      <c r="R138" s="1" t="s">
        <v>592</v>
      </c>
      <c r="S138" s="261"/>
      <c r="T138" s="261"/>
      <c r="U138" s="261"/>
      <c r="V138" s="261"/>
      <c r="W138" s="261"/>
      <c r="X138" s="261"/>
      <c r="Y138" s="261"/>
      <c r="Z138" s="261"/>
      <c r="AA138" s="261"/>
      <c r="AB138" s="261"/>
      <c r="AC138" s="261"/>
      <c r="AD138" s="261"/>
      <c r="AE138" s="261"/>
      <c r="AF138" s="261"/>
      <c r="AG138" s="261"/>
      <c r="AH138" s="261"/>
      <c r="AI138" s="261"/>
      <c r="AJ138" s="261"/>
      <c r="AK138" s="261"/>
      <c r="AL138" s="261"/>
    </row>
    <row r="139" spans="1:38" s="262" customFormat="1" ht="14.25" customHeight="1">
      <c r="A139" s="296"/>
      <c r="B139" s="297"/>
      <c r="C139" s="298"/>
      <c r="D139" s="299"/>
      <c r="E139" s="300"/>
      <c r="F139" s="301"/>
      <c r="G139" s="301"/>
      <c r="H139" s="300"/>
      <c r="I139" s="302"/>
      <c r="J139" s="303"/>
      <c r="K139" s="303"/>
      <c r="L139" s="304"/>
      <c r="M139" s="305"/>
      <c r="N139" s="303"/>
      <c r="O139" s="306"/>
      <c r="P139" s="303"/>
      <c r="Q139" s="261"/>
      <c r="R139" s="1"/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61"/>
      <c r="AE139" s="261"/>
      <c r="AF139" s="261"/>
      <c r="AG139" s="261"/>
      <c r="AH139" s="261"/>
      <c r="AI139" s="261"/>
      <c r="AJ139" s="261"/>
      <c r="AK139" s="261"/>
      <c r="AL139" s="261"/>
    </row>
    <row r="140" spans="1:38" ht="14.25" customHeight="1">
      <c r="A140" s="177"/>
      <c r="B140" s="154"/>
      <c r="C140" s="178"/>
      <c r="D140" s="109"/>
      <c r="E140" s="179"/>
      <c r="F140" s="179"/>
      <c r="G140" s="179"/>
      <c r="H140" s="179"/>
      <c r="I140" s="179"/>
      <c r="J140" s="179"/>
      <c r="K140" s="180"/>
      <c r="L140" s="181"/>
      <c r="M140" s="179"/>
      <c r="N140" s="182"/>
      <c r="O140" s="183"/>
      <c r="P140" s="183"/>
      <c r="R140" s="6"/>
      <c r="S140" s="44"/>
      <c r="T140" s="1"/>
      <c r="U140" s="1"/>
      <c r="V140" s="1"/>
      <c r="W140" s="1"/>
      <c r="X140" s="1"/>
      <c r="Y140" s="1"/>
      <c r="Z140" s="1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</row>
    <row r="141" spans="1:38" ht="12.75" customHeight="1">
      <c r="A141" s="132" t="s">
        <v>596</v>
      </c>
      <c r="B141" s="132"/>
      <c r="C141" s="132"/>
      <c r="D141" s="132"/>
      <c r="E141" s="44"/>
      <c r="F141" s="140" t="s">
        <v>598</v>
      </c>
      <c r="G141" s="59"/>
      <c r="H141" s="59"/>
      <c r="I141" s="59"/>
      <c r="J141" s="6"/>
      <c r="K141" s="158"/>
      <c r="L141" s="159"/>
      <c r="M141" s="6"/>
      <c r="N141" s="122"/>
      <c r="O141" s="184"/>
      <c r="P141" s="1"/>
      <c r="Q141" s="1"/>
      <c r="R141" s="6"/>
      <c r="S141" s="1"/>
      <c r="T141" s="1"/>
      <c r="U141" s="1"/>
      <c r="V141" s="1"/>
      <c r="W141" s="1"/>
      <c r="X141" s="1"/>
      <c r="Y141" s="1"/>
    </row>
    <row r="142" spans="1:38" ht="12.75" customHeight="1">
      <c r="A142" s="139" t="s">
        <v>597</v>
      </c>
      <c r="B142" s="132"/>
      <c r="C142" s="132"/>
      <c r="D142" s="132"/>
      <c r="E142" s="6"/>
      <c r="F142" s="140" t="s">
        <v>600</v>
      </c>
      <c r="G142" s="6"/>
      <c r="H142" s="6" t="s">
        <v>821</v>
      </c>
      <c r="I142" s="6"/>
      <c r="J142" s="1"/>
      <c r="K142" s="6"/>
      <c r="L142" s="6"/>
      <c r="M142" s="6"/>
      <c r="N142" s="1"/>
      <c r="O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39"/>
      <c r="B143" s="132"/>
      <c r="C143" s="132"/>
      <c r="D143" s="132"/>
      <c r="E143" s="6"/>
      <c r="F143" s="140"/>
      <c r="G143" s="6"/>
      <c r="H143" s="6"/>
      <c r="I143" s="6"/>
      <c r="J143" s="1"/>
      <c r="K143" s="6"/>
      <c r="L143" s="6"/>
      <c r="M143" s="6"/>
      <c r="N143" s="1"/>
      <c r="O143" s="1"/>
      <c r="Q143" s="1"/>
      <c r="R143" s="59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"/>
      <c r="B144" s="147" t="s">
        <v>617</v>
      </c>
      <c r="C144" s="147"/>
      <c r="D144" s="147"/>
      <c r="E144" s="147"/>
      <c r="F144" s="148"/>
      <c r="G144" s="6"/>
      <c r="H144" s="6"/>
      <c r="I144" s="149"/>
      <c r="J144" s="150"/>
      <c r="K144" s="151"/>
      <c r="L144" s="150"/>
      <c r="M144" s="6"/>
      <c r="N144" s="1"/>
      <c r="O144" s="1"/>
      <c r="Q144" s="1"/>
      <c r="R144" s="59"/>
      <c r="S144" s="1"/>
      <c r="T144" s="1"/>
      <c r="U144" s="1"/>
      <c r="V144" s="1"/>
      <c r="W144" s="1"/>
      <c r="X144" s="1"/>
      <c r="Y144" s="1"/>
      <c r="Z144" s="1"/>
    </row>
    <row r="145" spans="1:38" ht="38.25" customHeight="1">
      <c r="A145" s="99" t="s">
        <v>16</v>
      </c>
      <c r="B145" s="100" t="s">
        <v>568</v>
      </c>
      <c r="C145" s="100"/>
      <c r="D145" s="101" t="s">
        <v>579</v>
      </c>
      <c r="E145" s="100" t="s">
        <v>580</v>
      </c>
      <c r="F145" s="100" t="s">
        <v>581</v>
      </c>
      <c r="G145" s="100" t="s">
        <v>602</v>
      </c>
      <c r="H145" s="100" t="s">
        <v>583</v>
      </c>
      <c r="I145" s="100" t="s">
        <v>584</v>
      </c>
      <c r="J145" s="185" t="s">
        <v>585</v>
      </c>
      <c r="K145" s="152" t="s">
        <v>603</v>
      </c>
      <c r="L145" s="162" t="s">
        <v>611</v>
      </c>
      <c r="M145" s="100" t="s">
        <v>612</v>
      </c>
      <c r="N145" s="153" t="s">
        <v>587</v>
      </c>
      <c r="O145" s="102" t="s">
        <v>588</v>
      </c>
      <c r="P145" s="100" t="s">
        <v>589</v>
      </c>
      <c r="Q145" s="101" t="s">
        <v>590</v>
      </c>
      <c r="R145" s="59"/>
      <c r="S145" s="1"/>
      <c r="T145" s="1"/>
      <c r="U145" s="1"/>
      <c r="V145" s="1"/>
      <c r="W145" s="1"/>
      <c r="X145" s="1"/>
      <c r="Y145" s="1"/>
      <c r="Z145" s="1"/>
    </row>
    <row r="146" spans="1:38" ht="14.25" customHeight="1">
      <c r="A146" s="113"/>
      <c r="B146" s="115"/>
      <c r="C146" s="186"/>
      <c r="D146" s="116"/>
      <c r="E146" s="117"/>
      <c r="F146" s="187"/>
      <c r="G146" s="113"/>
      <c r="H146" s="117"/>
      <c r="I146" s="118"/>
      <c r="J146" s="188"/>
      <c r="K146" s="188"/>
      <c r="L146" s="189"/>
      <c r="M146" s="107"/>
      <c r="N146" s="189"/>
      <c r="O146" s="190"/>
      <c r="P146" s="191"/>
      <c r="Q146" s="192"/>
      <c r="R146" s="157"/>
      <c r="S146" s="126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38" ht="14.25" customHeight="1">
      <c r="A147" s="113"/>
      <c r="B147" s="115"/>
      <c r="C147" s="186"/>
      <c r="D147" s="116"/>
      <c r="E147" s="117"/>
      <c r="F147" s="187"/>
      <c r="G147" s="113"/>
      <c r="H147" s="117"/>
      <c r="I147" s="118"/>
      <c r="J147" s="188"/>
      <c r="K147" s="188"/>
      <c r="L147" s="189"/>
      <c r="M147" s="107"/>
      <c r="N147" s="189"/>
      <c r="O147" s="190"/>
      <c r="P147" s="191"/>
      <c r="Q147" s="192"/>
      <c r="R147" s="157"/>
      <c r="S147" s="126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38" ht="14.25" customHeight="1">
      <c r="A148" s="113"/>
      <c r="B148" s="115"/>
      <c r="C148" s="186"/>
      <c r="D148" s="116"/>
      <c r="E148" s="117"/>
      <c r="F148" s="187"/>
      <c r="G148" s="113"/>
      <c r="H148" s="117"/>
      <c r="I148" s="118"/>
      <c r="J148" s="188"/>
      <c r="K148" s="188"/>
      <c r="L148" s="189"/>
      <c r="M148" s="107"/>
      <c r="N148" s="189"/>
      <c r="O148" s="190"/>
      <c r="P148" s="191"/>
      <c r="Q148" s="192"/>
      <c r="R148" s="6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4.25" customHeight="1">
      <c r="A149" s="113"/>
      <c r="B149" s="115"/>
      <c r="C149" s="186"/>
      <c r="D149" s="116"/>
      <c r="E149" s="117"/>
      <c r="F149" s="188"/>
      <c r="G149" s="113"/>
      <c r="H149" s="117"/>
      <c r="I149" s="118"/>
      <c r="J149" s="188"/>
      <c r="K149" s="188"/>
      <c r="L149" s="189"/>
      <c r="M149" s="107"/>
      <c r="N149" s="189"/>
      <c r="O149" s="190"/>
      <c r="P149" s="191"/>
      <c r="Q149" s="192"/>
      <c r="R149" s="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4.25" customHeight="1">
      <c r="A150" s="113"/>
      <c r="B150" s="115"/>
      <c r="C150" s="186"/>
      <c r="D150" s="116"/>
      <c r="E150" s="117"/>
      <c r="F150" s="188"/>
      <c r="G150" s="113"/>
      <c r="H150" s="117"/>
      <c r="I150" s="118"/>
      <c r="J150" s="188"/>
      <c r="K150" s="188"/>
      <c r="L150" s="189"/>
      <c r="M150" s="107"/>
      <c r="N150" s="189"/>
      <c r="O150" s="190"/>
      <c r="P150" s="191"/>
      <c r="Q150" s="192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13"/>
      <c r="B151" s="115"/>
      <c r="C151" s="186"/>
      <c r="D151" s="116"/>
      <c r="E151" s="117"/>
      <c r="F151" s="187"/>
      <c r="G151" s="113"/>
      <c r="H151" s="117"/>
      <c r="I151" s="118"/>
      <c r="J151" s="188"/>
      <c r="K151" s="188"/>
      <c r="L151" s="189"/>
      <c r="M151" s="107"/>
      <c r="N151" s="189"/>
      <c r="O151" s="190"/>
      <c r="P151" s="191"/>
      <c r="Q151" s="192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13"/>
      <c r="B152" s="115"/>
      <c r="C152" s="186"/>
      <c r="D152" s="116"/>
      <c r="E152" s="117"/>
      <c r="F152" s="187"/>
      <c r="G152" s="113"/>
      <c r="H152" s="117"/>
      <c r="I152" s="118"/>
      <c r="J152" s="188"/>
      <c r="K152" s="188"/>
      <c r="L152" s="188"/>
      <c r="M152" s="188"/>
      <c r="N152" s="189"/>
      <c r="O152" s="193"/>
      <c r="P152" s="191"/>
      <c r="Q152" s="192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13"/>
      <c r="B153" s="115"/>
      <c r="C153" s="186"/>
      <c r="D153" s="116"/>
      <c r="E153" s="117"/>
      <c r="F153" s="188"/>
      <c r="G153" s="113"/>
      <c r="H153" s="117"/>
      <c r="I153" s="118"/>
      <c r="J153" s="188"/>
      <c r="K153" s="188"/>
      <c r="L153" s="189"/>
      <c r="M153" s="107"/>
      <c r="N153" s="189"/>
      <c r="O153" s="190"/>
      <c r="P153" s="191"/>
      <c r="Q153" s="192"/>
      <c r="R153" s="157"/>
      <c r="S153" s="126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13"/>
      <c r="B154" s="115"/>
      <c r="C154" s="186"/>
      <c r="D154" s="116"/>
      <c r="E154" s="117"/>
      <c r="F154" s="187"/>
      <c r="G154" s="113"/>
      <c r="H154" s="117"/>
      <c r="I154" s="118"/>
      <c r="J154" s="194"/>
      <c r="K154" s="194"/>
      <c r="L154" s="194"/>
      <c r="M154" s="194"/>
      <c r="N154" s="195"/>
      <c r="O154" s="190"/>
      <c r="P154" s="119"/>
      <c r="Q154" s="192"/>
      <c r="R154" s="157"/>
      <c r="S154" s="126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>
      <c r="A155" s="139"/>
      <c r="B155" s="132"/>
      <c r="C155" s="132"/>
      <c r="D155" s="132"/>
      <c r="E155" s="6"/>
      <c r="F155" s="140"/>
      <c r="G155" s="6"/>
      <c r="H155" s="6"/>
      <c r="I155" s="6"/>
      <c r="J155" s="1"/>
      <c r="K155" s="6"/>
      <c r="L155" s="6"/>
      <c r="M155" s="6"/>
      <c r="N155" s="1"/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39"/>
      <c r="B156" s="132"/>
      <c r="C156" s="132"/>
      <c r="D156" s="132"/>
      <c r="E156" s="6"/>
      <c r="F156" s="140"/>
      <c r="G156" s="59"/>
      <c r="H156" s="44"/>
      <c r="I156" s="59"/>
      <c r="J156" s="6"/>
      <c r="K156" s="158"/>
      <c r="L156" s="159"/>
      <c r="M156" s="6"/>
      <c r="N156" s="122"/>
      <c r="O156" s="160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59"/>
      <c r="B157" s="121"/>
      <c r="C157" s="121"/>
      <c r="D157" s="44"/>
      <c r="E157" s="59"/>
      <c r="F157" s="59"/>
      <c r="G157" s="59"/>
      <c r="H157" s="44"/>
      <c r="I157" s="59"/>
      <c r="J157" s="6"/>
      <c r="K157" s="158"/>
      <c r="L157" s="159"/>
      <c r="M157" s="6"/>
      <c r="N157" s="122"/>
      <c r="O157" s="160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44"/>
      <c r="B158" s="196" t="s">
        <v>618</v>
      </c>
      <c r="C158" s="196"/>
      <c r="D158" s="196"/>
      <c r="E158" s="196"/>
      <c r="F158" s="6"/>
      <c r="G158" s="6"/>
      <c r="H158" s="150"/>
      <c r="I158" s="6"/>
      <c r="J158" s="150"/>
      <c r="K158" s="151"/>
      <c r="L158" s="6"/>
      <c r="M158" s="6"/>
      <c r="N158" s="1"/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38.25" customHeight="1">
      <c r="A159" s="99" t="s">
        <v>16</v>
      </c>
      <c r="B159" s="100" t="s">
        <v>568</v>
      </c>
      <c r="C159" s="100"/>
      <c r="D159" s="101" t="s">
        <v>579</v>
      </c>
      <c r="E159" s="100" t="s">
        <v>580</v>
      </c>
      <c r="F159" s="100" t="s">
        <v>581</v>
      </c>
      <c r="G159" s="100" t="s">
        <v>619</v>
      </c>
      <c r="H159" s="100" t="s">
        <v>620</v>
      </c>
      <c r="I159" s="100" t="s">
        <v>584</v>
      </c>
      <c r="J159" s="197" t="s">
        <v>585</v>
      </c>
      <c r="K159" s="100" t="s">
        <v>586</v>
      </c>
      <c r="L159" s="100" t="s">
        <v>621</v>
      </c>
      <c r="M159" s="100" t="s">
        <v>589</v>
      </c>
      <c r="N159" s="101" t="s">
        <v>590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98">
        <v>1</v>
      </c>
      <c r="B160" s="199">
        <v>41579</v>
      </c>
      <c r="C160" s="199"/>
      <c r="D160" s="200" t="s">
        <v>622</v>
      </c>
      <c r="E160" s="201" t="s">
        <v>623</v>
      </c>
      <c r="F160" s="202">
        <v>82</v>
      </c>
      <c r="G160" s="201" t="s">
        <v>624</v>
      </c>
      <c r="H160" s="201">
        <v>100</v>
      </c>
      <c r="I160" s="203">
        <v>100</v>
      </c>
      <c r="J160" s="204" t="s">
        <v>625</v>
      </c>
      <c r="K160" s="205">
        <f t="shared" ref="K160:K212" si="99">H160-F160</f>
        <v>18</v>
      </c>
      <c r="L160" s="206">
        <f t="shared" ref="L160:L212" si="100">K160/F160</f>
        <v>0.21951219512195122</v>
      </c>
      <c r="M160" s="201" t="s">
        <v>591</v>
      </c>
      <c r="N160" s="207">
        <v>42657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2</v>
      </c>
      <c r="B161" s="199">
        <v>41794</v>
      </c>
      <c r="C161" s="199"/>
      <c r="D161" s="200" t="s">
        <v>626</v>
      </c>
      <c r="E161" s="201" t="s">
        <v>593</v>
      </c>
      <c r="F161" s="202">
        <v>257</v>
      </c>
      <c r="G161" s="201" t="s">
        <v>624</v>
      </c>
      <c r="H161" s="201">
        <v>300</v>
      </c>
      <c r="I161" s="203">
        <v>300</v>
      </c>
      <c r="J161" s="204" t="s">
        <v>625</v>
      </c>
      <c r="K161" s="205">
        <f t="shared" si="99"/>
        <v>43</v>
      </c>
      <c r="L161" s="206">
        <f t="shared" si="100"/>
        <v>0.16731517509727625</v>
      </c>
      <c r="M161" s="201" t="s">
        <v>591</v>
      </c>
      <c r="N161" s="207">
        <v>41822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3</v>
      </c>
      <c r="B162" s="199">
        <v>41828</v>
      </c>
      <c r="C162" s="199"/>
      <c r="D162" s="200" t="s">
        <v>627</v>
      </c>
      <c r="E162" s="201" t="s">
        <v>593</v>
      </c>
      <c r="F162" s="202">
        <v>393</v>
      </c>
      <c r="G162" s="201" t="s">
        <v>624</v>
      </c>
      <c r="H162" s="201">
        <v>468</v>
      </c>
      <c r="I162" s="203">
        <v>468</v>
      </c>
      <c r="J162" s="204" t="s">
        <v>625</v>
      </c>
      <c r="K162" s="205">
        <f t="shared" si="99"/>
        <v>75</v>
      </c>
      <c r="L162" s="206">
        <f t="shared" si="100"/>
        <v>0.19083969465648856</v>
      </c>
      <c r="M162" s="201" t="s">
        <v>591</v>
      </c>
      <c r="N162" s="207">
        <v>41863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4</v>
      </c>
      <c r="B163" s="199">
        <v>41857</v>
      </c>
      <c r="C163" s="199"/>
      <c r="D163" s="200" t="s">
        <v>628</v>
      </c>
      <c r="E163" s="201" t="s">
        <v>593</v>
      </c>
      <c r="F163" s="202">
        <v>205</v>
      </c>
      <c r="G163" s="201" t="s">
        <v>624</v>
      </c>
      <c r="H163" s="201">
        <v>275</v>
      </c>
      <c r="I163" s="203">
        <v>250</v>
      </c>
      <c r="J163" s="204" t="s">
        <v>625</v>
      </c>
      <c r="K163" s="205">
        <f t="shared" si="99"/>
        <v>70</v>
      </c>
      <c r="L163" s="206">
        <f t="shared" si="100"/>
        <v>0.34146341463414637</v>
      </c>
      <c r="M163" s="201" t="s">
        <v>591</v>
      </c>
      <c r="N163" s="207">
        <v>41962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5</v>
      </c>
      <c r="B164" s="199">
        <v>41886</v>
      </c>
      <c r="C164" s="199"/>
      <c r="D164" s="200" t="s">
        <v>629</v>
      </c>
      <c r="E164" s="201" t="s">
        <v>593</v>
      </c>
      <c r="F164" s="202">
        <v>162</v>
      </c>
      <c r="G164" s="201" t="s">
        <v>624</v>
      </c>
      <c r="H164" s="201">
        <v>190</v>
      </c>
      <c r="I164" s="203">
        <v>190</v>
      </c>
      <c r="J164" s="204" t="s">
        <v>625</v>
      </c>
      <c r="K164" s="205">
        <f t="shared" si="99"/>
        <v>28</v>
      </c>
      <c r="L164" s="206">
        <f t="shared" si="100"/>
        <v>0.1728395061728395</v>
      </c>
      <c r="M164" s="201" t="s">
        <v>591</v>
      </c>
      <c r="N164" s="207">
        <v>42006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6</v>
      </c>
      <c r="B165" s="199">
        <v>41886</v>
      </c>
      <c r="C165" s="199"/>
      <c r="D165" s="200" t="s">
        <v>630</v>
      </c>
      <c r="E165" s="201" t="s">
        <v>593</v>
      </c>
      <c r="F165" s="202">
        <v>75</v>
      </c>
      <c r="G165" s="201" t="s">
        <v>624</v>
      </c>
      <c r="H165" s="201">
        <v>91.5</v>
      </c>
      <c r="I165" s="203" t="s">
        <v>631</v>
      </c>
      <c r="J165" s="204" t="s">
        <v>632</v>
      </c>
      <c r="K165" s="205">
        <f t="shared" si="99"/>
        <v>16.5</v>
      </c>
      <c r="L165" s="206">
        <f t="shared" si="100"/>
        <v>0.22</v>
      </c>
      <c r="M165" s="201" t="s">
        <v>591</v>
      </c>
      <c r="N165" s="207">
        <v>41954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7</v>
      </c>
      <c r="B166" s="199">
        <v>41913</v>
      </c>
      <c r="C166" s="199"/>
      <c r="D166" s="200" t="s">
        <v>633</v>
      </c>
      <c r="E166" s="201" t="s">
        <v>593</v>
      </c>
      <c r="F166" s="202">
        <v>850</v>
      </c>
      <c r="G166" s="201" t="s">
        <v>624</v>
      </c>
      <c r="H166" s="201">
        <v>982.5</v>
      </c>
      <c r="I166" s="203">
        <v>1050</v>
      </c>
      <c r="J166" s="204" t="s">
        <v>634</v>
      </c>
      <c r="K166" s="205">
        <f t="shared" si="99"/>
        <v>132.5</v>
      </c>
      <c r="L166" s="206">
        <f t="shared" si="100"/>
        <v>0.15588235294117647</v>
      </c>
      <c r="M166" s="201" t="s">
        <v>591</v>
      </c>
      <c r="N166" s="207">
        <v>42039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8</v>
      </c>
      <c r="B167" s="199">
        <v>41913</v>
      </c>
      <c r="C167" s="199"/>
      <c r="D167" s="200" t="s">
        <v>635</v>
      </c>
      <c r="E167" s="201" t="s">
        <v>593</v>
      </c>
      <c r="F167" s="202">
        <v>475</v>
      </c>
      <c r="G167" s="201" t="s">
        <v>624</v>
      </c>
      <c r="H167" s="201">
        <v>515</v>
      </c>
      <c r="I167" s="203">
        <v>600</v>
      </c>
      <c r="J167" s="204" t="s">
        <v>636</v>
      </c>
      <c r="K167" s="205">
        <f t="shared" si="99"/>
        <v>40</v>
      </c>
      <c r="L167" s="206">
        <f t="shared" si="100"/>
        <v>8.4210526315789472E-2</v>
      </c>
      <c r="M167" s="201" t="s">
        <v>591</v>
      </c>
      <c r="N167" s="207">
        <v>41939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9</v>
      </c>
      <c r="B168" s="199">
        <v>41913</v>
      </c>
      <c r="C168" s="199"/>
      <c r="D168" s="200" t="s">
        <v>637</v>
      </c>
      <c r="E168" s="201" t="s">
        <v>593</v>
      </c>
      <c r="F168" s="202">
        <v>86</v>
      </c>
      <c r="G168" s="201" t="s">
        <v>624</v>
      </c>
      <c r="H168" s="201">
        <v>99</v>
      </c>
      <c r="I168" s="203">
        <v>140</v>
      </c>
      <c r="J168" s="204" t="s">
        <v>638</v>
      </c>
      <c r="K168" s="205">
        <f t="shared" si="99"/>
        <v>13</v>
      </c>
      <c r="L168" s="206">
        <f t="shared" si="100"/>
        <v>0.15116279069767441</v>
      </c>
      <c r="M168" s="201" t="s">
        <v>591</v>
      </c>
      <c r="N168" s="207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10</v>
      </c>
      <c r="B169" s="199">
        <v>41926</v>
      </c>
      <c r="C169" s="199"/>
      <c r="D169" s="200" t="s">
        <v>639</v>
      </c>
      <c r="E169" s="201" t="s">
        <v>593</v>
      </c>
      <c r="F169" s="202">
        <v>496.6</v>
      </c>
      <c r="G169" s="201" t="s">
        <v>624</v>
      </c>
      <c r="H169" s="201">
        <v>621</v>
      </c>
      <c r="I169" s="203">
        <v>580</v>
      </c>
      <c r="J169" s="204" t="s">
        <v>625</v>
      </c>
      <c r="K169" s="205">
        <f t="shared" si="99"/>
        <v>124.39999999999998</v>
      </c>
      <c r="L169" s="206">
        <f t="shared" si="100"/>
        <v>0.25050342327829234</v>
      </c>
      <c r="M169" s="201" t="s">
        <v>591</v>
      </c>
      <c r="N169" s="207">
        <v>42605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11</v>
      </c>
      <c r="B170" s="199">
        <v>41926</v>
      </c>
      <c r="C170" s="199"/>
      <c r="D170" s="200" t="s">
        <v>640</v>
      </c>
      <c r="E170" s="201" t="s">
        <v>593</v>
      </c>
      <c r="F170" s="202">
        <v>2481.9</v>
      </c>
      <c r="G170" s="201" t="s">
        <v>624</v>
      </c>
      <c r="H170" s="201">
        <v>2840</v>
      </c>
      <c r="I170" s="203">
        <v>2870</v>
      </c>
      <c r="J170" s="204" t="s">
        <v>641</v>
      </c>
      <c r="K170" s="205">
        <f t="shared" si="99"/>
        <v>358.09999999999991</v>
      </c>
      <c r="L170" s="206">
        <f t="shared" si="100"/>
        <v>0.14428462065353154</v>
      </c>
      <c r="M170" s="201" t="s">
        <v>591</v>
      </c>
      <c r="N170" s="207">
        <v>42017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12</v>
      </c>
      <c r="B171" s="199">
        <v>41928</v>
      </c>
      <c r="C171" s="199"/>
      <c r="D171" s="200" t="s">
        <v>642</v>
      </c>
      <c r="E171" s="201" t="s">
        <v>593</v>
      </c>
      <c r="F171" s="202">
        <v>84.5</v>
      </c>
      <c r="G171" s="201" t="s">
        <v>624</v>
      </c>
      <c r="H171" s="201">
        <v>93</v>
      </c>
      <c r="I171" s="203">
        <v>110</v>
      </c>
      <c r="J171" s="204" t="s">
        <v>643</v>
      </c>
      <c r="K171" s="205">
        <f t="shared" si="99"/>
        <v>8.5</v>
      </c>
      <c r="L171" s="206">
        <f t="shared" si="100"/>
        <v>0.10059171597633136</v>
      </c>
      <c r="M171" s="201" t="s">
        <v>591</v>
      </c>
      <c r="N171" s="207">
        <v>41939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13</v>
      </c>
      <c r="B172" s="199">
        <v>41928</v>
      </c>
      <c r="C172" s="199"/>
      <c r="D172" s="200" t="s">
        <v>644</v>
      </c>
      <c r="E172" s="201" t="s">
        <v>593</v>
      </c>
      <c r="F172" s="202">
        <v>401</v>
      </c>
      <c r="G172" s="201" t="s">
        <v>624</v>
      </c>
      <c r="H172" s="201">
        <v>428</v>
      </c>
      <c r="I172" s="203">
        <v>450</v>
      </c>
      <c r="J172" s="204" t="s">
        <v>645</v>
      </c>
      <c r="K172" s="205">
        <f t="shared" si="99"/>
        <v>27</v>
      </c>
      <c r="L172" s="206">
        <f t="shared" si="100"/>
        <v>6.7331670822942641E-2</v>
      </c>
      <c r="M172" s="201" t="s">
        <v>591</v>
      </c>
      <c r="N172" s="207">
        <v>42020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14</v>
      </c>
      <c r="B173" s="199">
        <v>41928</v>
      </c>
      <c r="C173" s="199"/>
      <c r="D173" s="200" t="s">
        <v>646</v>
      </c>
      <c r="E173" s="201" t="s">
        <v>593</v>
      </c>
      <c r="F173" s="202">
        <v>101</v>
      </c>
      <c r="G173" s="201" t="s">
        <v>624</v>
      </c>
      <c r="H173" s="201">
        <v>112</v>
      </c>
      <c r="I173" s="203">
        <v>120</v>
      </c>
      <c r="J173" s="204" t="s">
        <v>647</v>
      </c>
      <c r="K173" s="205">
        <f t="shared" si="99"/>
        <v>11</v>
      </c>
      <c r="L173" s="206">
        <f t="shared" si="100"/>
        <v>0.10891089108910891</v>
      </c>
      <c r="M173" s="201" t="s">
        <v>591</v>
      </c>
      <c r="N173" s="207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15</v>
      </c>
      <c r="B174" s="199">
        <v>41954</v>
      </c>
      <c r="C174" s="199"/>
      <c r="D174" s="200" t="s">
        <v>648</v>
      </c>
      <c r="E174" s="201" t="s">
        <v>593</v>
      </c>
      <c r="F174" s="202">
        <v>59</v>
      </c>
      <c r="G174" s="201" t="s">
        <v>624</v>
      </c>
      <c r="H174" s="201">
        <v>76</v>
      </c>
      <c r="I174" s="203">
        <v>76</v>
      </c>
      <c r="J174" s="204" t="s">
        <v>625</v>
      </c>
      <c r="K174" s="205">
        <f t="shared" si="99"/>
        <v>17</v>
      </c>
      <c r="L174" s="206">
        <f t="shared" si="100"/>
        <v>0.28813559322033899</v>
      </c>
      <c r="M174" s="201" t="s">
        <v>591</v>
      </c>
      <c r="N174" s="207">
        <v>43032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16</v>
      </c>
      <c r="B175" s="199">
        <v>41954</v>
      </c>
      <c r="C175" s="199"/>
      <c r="D175" s="200" t="s">
        <v>637</v>
      </c>
      <c r="E175" s="201" t="s">
        <v>593</v>
      </c>
      <c r="F175" s="202">
        <v>99</v>
      </c>
      <c r="G175" s="201" t="s">
        <v>624</v>
      </c>
      <c r="H175" s="201">
        <v>120</v>
      </c>
      <c r="I175" s="203">
        <v>120</v>
      </c>
      <c r="J175" s="204" t="s">
        <v>605</v>
      </c>
      <c r="K175" s="205">
        <f t="shared" si="99"/>
        <v>21</v>
      </c>
      <c r="L175" s="206">
        <f t="shared" si="100"/>
        <v>0.21212121212121213</v>
      </c>
      <c r="M175" s="201" t="s">
        <v>591</v>
      </c>
      <c r="N175" s="207">
        <v>41960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17</v>
      </c>
      <c r="B176" s="199">
        <v>41956</v>
      </c>
      <c r="C176" s="199"/>
      <c r="D176" s="200" t="s">
        <v>649</v>
      </c>
      <c r="E176" s="201" t="s">
        <v>593</v>
      </c>
      <c r="F176" s="202">
        <v>22</v>
      </c>
      <c r="G176" s="201" t="s">
        <v>624</v>
      </c>
      <c r="H176" s="201">
        <v>33.549999999999997</v>
      </c>
      <c r="I176" s="203">
        <v>32</v>
      </c>
      <c r="J176" s="204" t="s">
        <v>650</v>
      </c>
      <c r="K176" s="205">
        <f t="shared" si="99"/>
        <v>11.549999999999997</v>
      </c>
      <c r="L176" s="206">
        <f t="shared" si="100"/>
        <v>0.52499999999999991</v>
      </c>
      <c r="M176" s="201" t="s">
        <v>591</v>
      </c>
      <c r="N176" s="207">
        <v>42188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18</v>
      </c>
      <c r="B177" s="199">
        <v>41976</v>
      </c>
      <c r="C177" s="199"/>
      <c r="D177" s="200" t="s">
        <v>651</v>
      </c>
      <c r="E177" s="201" t="s">
        <v>593</v>
      </c>
      <c r="F177" s="202">
        <v>440</v>
      </c>
      <c r="G177" s="201" t="s">
        <v>624</v>
      </c>
      <c r="H177" s="201">
        <v>520</v>
      </c>
      <c r="I177" s="203">
        <v>520</v>
      </c>
      <c r="J177" s="204" t="s">
        <v>652</v>
      </c>
      <c r="K177" s="205">
        <f t="shared" si="99"/>
        <v>80</v>
      </c>
      <c r="L177" s="206">
        <f t="shared" si="100"/>
        <v>0.18181818181818182</v>
      </c>
      <c r="M177" s="201" t="s">
        <v>591</v>
      </c>
      <c r="N177" s="207">
        <v>42208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19</v>
      </c>
      <c r="B178" s="199">
        <v>41976</v>
      </c>
      <c r="C178" s="199"/>
      <c r="D178" s="200" t="s">
        <v>653</v>
      </c>
      <c r="E178" s="201" t="s">
        <v>593</v>
      </c>
      <c r="F178" s="202">
        <v>360</v>
      </c>
      <c r="G178" s="201" t="s">
        <v>624</v>
      </c>
      <c r="H178" s="201">
        <v>427</v>
      </c>
      <c r="I178" s="203">
        <v>425</v>
      </c>
      <c r="J178" s="204" t="s">
        <v>654</v>
      </c>
      <c r="K178" s="205">
        <f t="shared" si="99"/>
        <v>67</v>
      </c>
      <c r="L178" s="206">
        <f t="shared" si="100"/>
        <v>0.18611111111111112</v>
      </c>
      <c r="M178" s="201" t="s">
        <v>591</v>
      </c>
      <c r="N178" s="207">
        <v>42058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20</v>
      </c>
      <c r="B179" s="199">
        <v>42012</v>
      </c>
      <c r="C179" s="199"/>
      <c r="D179" s="200" t="s">
        <v>655</v>
      </c>
      <c r="E179" s="201" t="s">
        <v>593</v>
      </c>
      <c r="F179" s="202">
        <v>360</v>
      </c>
      <c r="G179" s="201" t="s">
        <v>624</v>
      </c>
      <c r="H179" s="201">
        <v>455</v>
      </c>
      <c r="I179" s="203">
        <v>420</v>
      </c>
      <c r="J179" s="204" t="s">
        <v>656</v>
      </c>
      <c r="K179" s="205">
        <f t="shared" si="99"/>
        <v>95</v>
      </c>
      <c r="L179" s="206">
        <f t="shared" si="100"/>
        <v>0.2638888888888889</v>
      </c>
      <c r="M179" s="201" t="s">
        <v>591</v>
      </c>
      <c r="N179" s="207">
        <v>42024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21</v>
      </c>
      <c r="B180" s="199">
        <v>42012</v>
      </c>
      <c r="C180" s="199"/>
      <c r="D180" s="200" t="s">
        <v>657</v>
      </c>
      <c r="E180" s="201" t="s">
        <v>593</v>
      </c>
      <c r="F180" s="202">
        <v>130</v>
      </c>
      <c r="G180" s="201"/>
      <c r="H180" s="201">
        <v>175.5</v>
      </c>
      <c r="I180" s="203">
        <v>165</v>
      </c>
      <c r="J180" s="204" t="s">
        <v>658</v>
      </c>
      <c r="K180" s="205">
        <f t="shared" si="99"/>
        <v>45.5</v>
      </c>
      <c r="L180" s="206">
        <f t="shared" si="100"/>
        <v>0.35</v>
      </c>
      <c r="M180" s="201" t="s">
        <v>591</v>
      </c>
      <c r="N180" s="207">
        <v>43088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22</v>
      </c>
      <c r="B181" s="199">
        <v>42040</v>
      </c>
      <c r="C181" s="199"/>
      <c r="D181" s="200" t="s">
        <v>383</v>
      </c>
      <c r="E181" s="201" t="s">
        <v>623</v>
      </c>
      <c r="F181" s="202">
        <v>98</v>
      </c>
      <c r="G181" s="201"/>
      <c r="H181" s="201">
        <v>120</v>
      </c>
      <c r="I181" s="203">
        <v>120</v>
      </c>
      <c r="J181" s="204" t="s">
        <v>625</v>
      </c>
      <c r="K181" s="205">
        <f t="shared" si="99"/>
        <v>22</v>
      </c>
      <c r="L181" s="206">
        <f t="shared" si="100"/>
        <v>0.22448979591836735</v>
      </c>
      <c r="M181" s="201" t="s">
        <v>591</v>
      </c>
      <c r="N181" s="207">
        <v>42753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23</v>
      </c>
      <c r="B182" s="199">
        <v>42040</v>
      </c>
      <c r="C182" s="199"/>
      <c r="D182" s="200" t="s">
        <v>659</v>
      </c>
      <c r="E182" s="201" t="s">
        <v>623</v>
      </c>
      <c r="F182" s="202">
        <v>196</v>
      </c>
      <c r="G182" s="201"/>
      <c r="H182" s="201">
        <v>262</v>
      </c>
      <c r="I182" s="203">
        <v>255</v>
      </c>
      <c r="J182" s="204" t="s">
        <v>625</v>
      </c>
      <c r="K182" s="205">
        <f t="shared" si="99"/>
        <v>66</v>
      </c>
      <c r="L182" s="206">
        <f t="shared" si="100"/>
        <v>0.33673469387755101</v>
      </c>
      <c r="M182" s="201" t="s">
        <v>591</v>
      </c>
      <c r="N182" s="207">
        <v>42599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8">
        <v>24</v>
      </c>
      <c r="B183" s="209">
        <v>42067</v>
      </c>
      <c r="C183" s="209"/>
      <c r="D183" s="210" t="s">
        <v>382</v>
      </c>
      <c r="E183" s="211" t="s">
        <v>623</v>
      </c>
      <c r="F183" s="212">
        <v>235</v>
      </c>
      <c r="G183" s="212"/>
      <c r="H183" s="213">
        <v>77</v>
      </c>
      <c r="I183" s="213" t="s">
        <v>660</v>
      </c>
      <c r="J183" s="214" t="s">
        <v>661</v>
      </c>
      <c r="K183" s="215">
        <f t="shared" si="99"/>
        <v>-158</v>
      </c>
      <c r="L183" s="216">
        <f t="shared" si="100"/>
        <v>-0.67234042553191486</v>
      </c>
      <c r="M183" s="212" t="s">
        <v>604</v>
      </c>
      <c r="N183" s="209">
        <v>43522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25</v>
      </c>
      <c r="B184" s="199">
        <v>42067</v>
      </c>
      <c r="C184" s="199"/>
      <c r="D184" s="200" t="s">
        <v>662</v>
      </c>
      <c r="E184" s="201" t="s">
        <v>623</v>
      </c>
      <c r="F184" s="202">
        <v>185</v>
      </c>
      <c r="G184" s="201"/>
      <c r="H184" s="201">
        <v>224</v>
      </c>
      <c r="I184" s="203" t="s">
        <v>663</v>
      </c>
      <c r="J184" s="204" t="s">
        <v>625</v>
      </c>
      <c r="K184" s="205">
        <f t="shared" si="99"/>
        <v>39</v>
      </c>
      <c r="L184" s="206">
        <f t="shared" si="100"/>
        <v>0.21081081081081082</v>
      </c>
      <c r="M184" s="201" t="s">
        <v>591</v>
      </c>
      <c r="N184" s="207">
        <v>42647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8">
        <v>26</v>
      </c>
      <c r="B185" s="209">
        <v>42090</v>
      </c>
      <c r="C185" s="209"/>
      <c r="D185" s="217" t="s">
        <v>664</v>
      </c>
      <c r="E185" s="212" t="s">
        <v>623</v>
      </c>
      <c r="F185" s="212">
        <v>49.5</v>
      </c>
      <c r="G185" s="213"/>
      <c r="H185" s="213">
        <v>15.85</v>
      </c>
      <c r="I185" s="213">
        <v>67</v>
      </c>
      <c r="J185" s="214" t="s">
        <v>665</v>
      </c>
      <c r="K185" s="213">
        <f t="shared" si="99"/>
        <v>-33.65</v>
      </c>
      <c r="L185" s="218">
        <f t="shared" si="100"/>
        <v>-0.67979797979797973</v>
      </c>
      <c r="M185" s="212" t="s">
        <v>604</v>
      </c>
      <c r="N185" s="219">
        <v>43627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27</v>
      </c>
      <c r="B186" s="199">
        <v>42093</v>
      </c>
      <c r="C186" s="199"/>
      <c r="D186" s="200" t="s">
        <v>666</v>
      </c>
      <c r="E186" s="201" t="s">
        <v>623</v>
      </c>
      <c r="F186" s="202">
        <v>183.5</v>
      </c>
      <c r="G186" s="201"/>
      <c r="H186" s="201">
        <v>219</v>
      </c>
      <c r="I186" s="203">
        <v>218</v>
      </c>
      <c r="J186" s="204" t="s">
        <v>667</v>
      </c>
      <c r="K186" s="205">
        <f t="shared" si="99"/>
        <v>35.5</v>
      </c>
      <c r="L186" s="206">
        <f t="shared" si="100"/>
        <v>0.19346049046321526</v>
      </c>
      <c r="M186" s="201" t="s">
        <v>591</v>
      </c>
      <c r="N186" s="207">
        <v>42103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8">
        <v>28</v>
      </c>
      <c r="B187" s="199">
        <v>42114</v>
      </c>
      <c r="C187" s="199"/>
      <c r="D187" s="200" t="s">
        <v>668</v>
      </c>
      <c r="E187" s="201" t="s">
        <v>623</v>
      </c>
      <c r="F187" s="202">
        <f>(227+237)/2</f>
        <v>232</v>
      </c>
      <c r="G187" s="201"/>
      <c r="H187" s="201">
        <v>298</v>
      </c>
      <c r="I187" s="203">
        <v>298</v>
      </c>
      <c r="J187" s="204" t="s">
        <v>625</v>
      </c>
      <c r="K187" s="205">
        <f t="shared" si="99"/>
        <v>66</v>
      </c>
      <c r="L187" s="206">
        <f t="shared" si="100"/>
        <v>0.28448275862068967</v>
      </c>
      <c r="M187" s="201" t="s">
        <v>591</v>
      </c>
      <c r="N187" s="207">
        <v>42823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29</v>
      </c>
      <c r="B188" s="199">
        <v>42128</v>
      </c>
      <c r="C188" s="199"/>
      <c r="D188" s="200" t="s">
        <v>669</v>
      </c>
      <c r="E188" s="201" t="s">
        <v>593</v>
      </c>
      <c r="F188" s="202">
        <v>385</v>
      </c>
      <c r="G188" s="201"/>
      <c r="H188" s="201">
        <f>212.5+331</f>
        <v>543.5</v>
      </c>
      <c r="I188" s="203">
        <v>510</v>
      </c>
      <c r="J188" s="204" t="s">
        <v>670</v>
      </c>
      <c r="K188" s="205">
        <f t="shared" si="99"/>
        <v>158.5</v>
      </c>
      <c r="L188" s="206">
        <f t="shared" si="100"/>
        <v>0.41168831168831171</v>
      </c>
      <c r="M188" s="201" t="s">
        <v>591</v>
      </c>
      <c r="N188" s="207">
        <v>42235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30</v>
      </c>
      <c r="B189" s="199">
        <v>42128</v>
      </c>
      <c r="C189" s="199"/>
      <c r="D189" s="200" t="s">
        <v>671</v>
      </c>
      <c r="E189" s="201" t="s">
        <v>593</v>
      </c>
      <c r="F189" s="202">
        <v>115.5</v>
      </c>
      <c r="G189" s="201"/>
      <c r="H189" s="201">
        <v>146</v>
      </c>
      <c r="I189" s="203">
        <v>142</v>
      </c>
      <c r="J189" s="204" t="s">
        <v>672</v>
      </c>
      <c r="K189" s="205">
        <f t="shared" si="99"/>
        <v>30.5</v>
      </c>
      <c r="L189" s="206">
        <f t="shared" si="100"/>
        <v>0.26406926406926406</v>
      </c>
      <c r="M189" s="201" t="s">
        <v>591</v>
      </c>
      <c r="N189" s="207">
        <v>42202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31</v>
      </c>
      <c r="B190" s="199">
        <v>42151</v>
      </c>
      <c r="C190" s="199"/>
      <c r="D190" s="200" t="s">
        <v>673</v>
      </c>
      <c r="E190" s="201" t="s">
        <v>593</v>
      </c>
      <c r="F190" s="202">
        <v>237.5</v>
      </c>
      <c r="G190" s="201"/>
      <c r="H190" s="201">
        <v>279.5</v>
      </c>
      <c r="I190" s="203">
        <v>278</v>
      </c>
      <c r="J190" s="204" t="s">
        <v>625</v>
      </c>
      <c r="K190" s="205">
        <f t="shared" si="99"/>
        <v>42</v>
      </c>
      <c r="L190" s="206">
        <f t="shared" si="100"/>
        <v>0.17684210526315788</v>
      </c>
      <c r="M190" s="201" t="s">
        <v>591</v>
      </c>
      <c r="N190" s="207">
        <v>42222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32</v>
      </c>
      <c r="B191" s="199">
        <v>42174</v>
      </c>
      <c r="C191" s="199"/>
      <c r="D191" s="200" t="s">
        <v>644</v>
      </c>
      <c r="E191" s="201" t="s">
        <v>623</v>
      </c>
      <c r="F191" s="202">
        <v>340</v>
      </c>
      <c r="G191" s="201"/>
      <c r="H191" s="201">
        <v>448</v>
      </c>
      <c r="I191" s="203">
        <v>448</v>
      </c>
      <c r="J191" s="204" t="s">
        <v>625</v>
      </c>
      <c r="K191" s="205">
        <f t="shared" si="99"/>
        <v>108</v>
      </c>
      <c r="L191" s="206">
        <f t="shared" si="100"/>
        <v>0.31764705882352939</v>
      </c>
      <c r="M191" s="201" t="s">
        <v>591</v>
      </c>
      <c r="N191" s="207">
        <v>43018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33</v>
      </c>
      <c r="B192" s="199">
        <v>42191</v>
      </c>
      <c r="C192" s="199"/>
      <c r="D192" s="200" t="s">
        <v>674</v>
      </c>
      <c r="E192" s="201" t="s">
        <v>623</v>
      </c>
      <c r="F192" s="202">
        <v>390</v>
      </c>
      <c r="G192" s="201"/>
      <c r="H192" s="201">
        <v>460</v>
      </c>
      <c r="I192" s="203">
        <v>460</v>
      </c>
      <c r="J192" s="204" t="s">
        <v>625</v>
      </c>
      <c r="K192" s="205">
        <f t="shared" si="99"/>
        <v>70</v>
      </c>
      <c r="L192" s="206">
        <f t="shared" si="100"/>
        <v>0.17948717948717949</v>
      </c>
      <c r="M192" s="201" t="s">
        <v>591</v>
      </c>
      <c r="N192" s="207">
        <v>42478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8">
        <v>34</v>
      </c>
      <c r="B193" s="209">
        <v>42195</v>
      </c>
      <c r="C193" s="209"/>
      <c r="D193" s="210" t="s">
        <v>675</v>
      </c>
      <c r="E193" s="211" t="s">
        <v>623</v>
      </c>
      <c r="F193" s="212">
        <v>122.5</v>
      </c>
      <c r="G193" s="212"/>
      <c r="H193" s="213">
        <v>61</v>
      </c>
      <c r="I193" s="213">
        <v>172</v>
      </c>
      <c r="J193" s="214" t="s">
        <v>676</v>
      </c>
      <c r="K193" s="215">
        <f t="shared" si="99"/>
        <v>-61.5</v>
      </c>
      <c r="L193" s="216">
        <f t="shared" si="100"/>
        <v>-0.50204081632653064</v>
      </c>
      <c r="M193" s="212" t="s">
        <v>604</v>
      </c>
      <c r="N193" s="209">
        <v>43333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35</v>
      </c>
      <c r="B194" s="199">
        <v>42219</v>
      </c>
      <c r="C194" s="199"/>
      <c r="D194" s="200" t="s">
        <v>677</v>
      </c>
      <c r="E194" s="201" t="s">
        <v>623</v>
      </c>
      <c r="F194" s="202">
        <v>297.5</v>
      </c>
      <c r="G194" s="201"/>
      <c r="H194" s="201">
        <v>350</v>
      </c>
      <c r="I194" s="203">
        <v>360</v>
      </c>
      <c r="J194" s="204" t="s">
        <v>678</v>
      </c>
      <c r="K194" s="205">
        <f t="shared" si="99"/>
        <v>52.5</v>
      </c>
      <c r="L194" s="206">
        <f t="shared" si="100"/>
        <v>0.17647058823529413</v>
      </c>
      <c r="M194" s="201" t="s">
        <v>591</v>
      </c>
      <c r="N194" s="207">
        <v>42232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36</v>
      </c>
      <c r="B195" s="199">
        <v>42219</v>
      </c>
      <c r="C195" s="199"/>
      <c r="D195" s="200" t="s">
        <v>679</v>
      </c>
      <c r="E195" s="201" t="s">
        <v>623</v>
      </c>
      <c r="F195" s="202">
        <v>115.5</v>
      </c>
      <c r="G195" s="201"/>
      <c r="H195" s="201">
        <v>149</v>
      </c>
      <c r="I195" s="203">
        <v>140</v>
      </c>
      <c r="J195" s="204" t="s">
        <v>680</v>
      </c>
      <c r="K195" s="205">
        <f t="shared" si="99"/>
        <v>33.5</v>
      </c>
      <c r="L195" s="206">
        <f t="shared" si="100"/>
        <v>0.29004329004329005</v>
      </c>
      <c r="M195" s="201" t="s">
        <v>591</v>
      </c>
      <c r="N195" s="207">
        <v>42740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37</v>
      </c>
      <c r="B196" s="199">
        <v>42251</v>
      </c>
      <c r="C196" s="199"/>
      <c r="D196" s="200" t="s">
        <v>673</v>
      </c>
      <c r="E196" s="201" t="s">
        <v>623</v>
      </c>
      <c r="F196" s="202">
        <v>226</v>
      </c>
      <c r="G196" s="201"/>
      <c r="H196" s="201">
        <v>292</v>
      </c>
      <c r="I196" s="203">
        <v>292</v>
      </c>
      <c r="J196" s="204" t="s">
        <v>681</v>
      </c>
      <c r="K196" s="205">
        <f t="shared" si="99"/>
        <v>66</v>
      </c>
      <c r="L196" s="206">
        <f t="shared" si="100"/>
        <v>0.29203539823008851</v>
      </c>
      <c r="M196" s="201" t="s">
        <v>591</v>
      </c>
      <c r="N196" s="207">
        <v>42286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38</v>
      </c>
      <c r="B197" s="199">
        <v>42254</v>
      </c>
      <c r="C197" s="199"/>
      <c r="D197" s="200" t="s">
        <v>668</v>
      </c>
      <c r="E197" s="201" t="s">
        <v>623</v>
      </c>
      <c r="F197" s="202">
        <v>232.5</v>
      </c>
      <c r="G197" s="201"/>
      <c r="H197" s="201">
        <v>312.5</v>
      </c>
      <c r="I197" s="203">
        <v>310</v>
      </c>
      <c r="J197" s="204" t="s">
        <v>625</v>
      </c>
      <c r="K197" s="205">
        <f t="shared" si="99"/>
        <v>80</v>
      </c>
      <c r="L197" s="206">
        <f t="shared" si="100"/>
        <v>0.34408602150537637</v>
      </c>
      <c r="M197" s="201" t="s">
        <v>591</v>
      </c>
      <c r="N197" s="207">
        <v>42823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39</v>
      </c>
      <c r="B198" s="199">
        <v>42268</v>
      </c>
      <c r="C198" s="199"/>
      <c r="D198" s="200" t="s">
        <v>682</v>
      </c>
      <c r="E198" s="201" t="s">
        <v>623</v>
      </c>
      <c r="F198" s="202">
        <v>196.5</v>
      </c>
      <c r="G198" s="201"/>
      <c r="H198" s="201">
        <v>238</v>
      </c>
      <c r="I198" s="203">
        <v>238</v>
      </c>
      <c r="J198" s="204" t="s">
        <v>681</v>
      </c>
      <c r="K198" s="205">
        <f t="shared" si="99"/>
        <v>41.5</v>
      </c>
      <c r="L198" s="206">
        <f t="shared" si="100"/>
        <v>0.21119592875318066</v>
      </c>
      <c r="M198" s="201" t="s">
        <v>591</v>
      </c>
      <c r="N198" s="207">
        <v>42291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40</v>
      </c>
      <c r="B199" s="199">
        <v>42271</v>
      </c>
      <c r="C199" s="199"/>
      <c r="D199" s="200" t="s">
        <v>622</v>
      </c>
      <c r="E199" s="201" t="s">
        <v>623</v>
      </c>
      <c r="F199" s="202">
        <v>65</v>
      </c>
      <c r="G199" s="201"/>
      <c r="H199" s="201">
        <v>82</v>
      </c>
      <c r="I199" s="203">
        <v>82</v>
      </c>
      <c r="J199" s="204" t="s">
        <v>681</v>
      </c>
      <c r="K199" s="205">
        <f t="shared" si="99"/>
        <v>17</v>
      </c>
      <c r="L199" s="206">
        <f t="shared" si="100"/>
        <v>0.26153846153846155</v>
      </c>
      <c r="M199" s="201" t="s">
        <v>591</v>
      </c>
      <c r="N199" s="207">
        <v>42578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41</v>
      </c>
      <c r="B200" s="199">
        <v>42291</v>
      </c>
      <c r="C200" s="199"/>
      <c r="D200" s="200" t="s">
        <v>683</v>
      </c>
      <c r="E200" s="201" t="s">
        <v>623</v>
      </c>
      <c r="F200" s="202">
        <v>144</v>
      </c>
      <c r="G200" s="201"/>
      <c r="H200" s="201">
        <v>182.5</v>
      </c>
      <c r="I200" s="203">
        <v>181</v>
      </c>
      <c r="J200" s="204" t="s">
        <v>681</v>
      </c>
      <c r="K200" s="205">
        <f t="shared" si="99"/>
        <v>38.5</v>
      </c>
      <c r="L200" s="206">
        <f t="shared" si="100"/>
        <v>0.2673611111111111</v>
      </c>
      <c r="M200" s="201" t="s">
        <v>591</v>
      </c>
      <c r="N200" s="207">
        <v>42817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42</v>
      </c>
      <c r="B201" s="199">
        <v>42291</v>
      </c>
      <c r="C201" s="199"/>
      <c r="D201" s="200" t="s">
        <v>684</v>
      </c>
      <c r="E201" s="201" t="s">
        <v>623</v>
      </c>
      <c r="F201" s="202">
        <v>264</v>
      </c>
      <c r="G201" s="201"/>
      <c r="H201" s="201">
        <v>311</v>
      </c>
      <c r="I201" s="203">
        <v>311</v>
      </c>
      <c r="J201" s="204" t="s">
        <v>681</v>
      </c>
      <c r="K201" s="205">
        <f t="shared" si="99"/>
        <v>47</v>
      </c>
      <c r="L201" s="206">
        <f t="shared" si="100"/>
        <v>0.17803030303030304</v>
      </c>
      <c r="M201" s="201" t="s">
        <v>591</v>
      </c>
      <c r="N201" s="207">
        <v>42604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43</v>
      </c>
      <c r="B202" s="199">
        <v>42318</v>
      </c>
      <c r="C202" s="199"/>
      <c r="D202" s="200" t="s">
        <v>685</v>
      </c>
      <c r="E202" s="201" t="s">
        <v>593</v>
      </c>
      <c r="F202" s="202">
        <v>549.5</v>
      </c>
      <c r="G202" s="201"/>
      <c r="H202" s="201">
        <v>630</v>
      </c>
      <c r="I202" s="203">
        <v>630</v>
      </c>
      <c r="J202" s="204" t="s">
        <v>681</v>
      </c>
      <c r="K202" s="205">
        <f t="shared" si="99"/>
        <v>80.5</v>
      </c>
      <c r="L202" s="206">
        <f t="shared" si="100"/>
        <v>0.1464968152866242</v>
      </c>
      <c r="M202" s="201" t="s">
        <v>591</v>
      </c>
      <c r="N202" s="207">
        <v>42419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44</v>
      </c>
      <c r="B203" s="199">
        <v>42342</v>
      </c>
      <c r="C203" s="199"/>
      <c r="D203" s="200" t="s">
        <v>686</v>
      </c>
      <c r="E203" s="201" t="s">
        <v>623</v>
      </c>
      <c r="F203" s="202">
        <v>1027.5</v>
      </c>
      <c r="G203" s="201"/>
      <c r="H203" s="201">
        <v>1315</v>
      </c>
      <c r="I203" s="203">
        <v>1250</v>
      </c>
      <c r="J203" s="204" t="s">
        <v>681</v>
      </c>
      <c r="K203" s="205">
        <f t="shared" si="99"/>
        <v>287.5</v>
      </c>
      <c r="L203" s="206">
        <f t="shared" si="100"/>
        <v>0.27980535279805352</v>
      </c>
      <c r="M203" s="201" t="s">
        <v>591</v>
      </c>
      <c r="N203" s="207">
        <v>43244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45</v>
      </c>
      <c r="B204" s="199">
        <v>42367</v>
      </c>
      <c r="C204" s="199"/>
      <c r="D204" s="200" t="s">
        <v>687</v>
      </c>
      <c r="E204" s="201" t="s">
        <v>623</v>
      </c>
      <c r="F204" s="202">
        <v>465</v>
      </c>
      <c r="G204" s="201"/>
      <c r="H204" s="201">
        <v>540</v>
      </c>
      <c r="I204" s="203">
        <v>540</v>
      </c>
      <c r="J204" s="204" t="s">
        <v>681</v>
      </c>
      <c r="K204" s="205">
        <f t="shared" si="99"/>
        <v>75</v>
      </c>
      <c r="L204" s="206">
        <f t="shared" si="100"/>
        <v>0.16129032258064516</v>
      </c>
      <c r="M204" s="201" t="s">
        <v>591</v>
      </c>
      <c r="N204" s="207">
        <v>42530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46</v>
      </c>
      <c r="B205" s="199">
        <v>42380</v>
      </c>
      <c r="C205" s="199"/>
      <c r="D205" s="200" t="s">
        <v>383</v>
      </c>
      <c r="E205" s="201" t="s">
        <v>593</v>
      </c>
      <c r="F205" s="202">
        <v>81</v>
      </c>
      <c r="G205" s="201"/>
      <c r="H205" s="201">
        <v>110</v>
      </c>
      <c r="I205" s="203">
        <v>110</v>
      </c>
      <c r="J205" s="204" t="s">
        <v>681</v>
      </c>
      <c r="K205" s="205">
        <f t="shared" si="99"/>
        <v>29</v>
      </c>
      <c r="L205" s="206">
        <f t="shared" si="100"/>
        <v>0.35802469135802467</v>
      </c>
      <c r="M205" s="201" t="s">
        <v>591</v>
      </c>
      <c r="N205" s="207">
        <v>42745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47</v>
      </c>
      <c r="B206" s="199">
        <v>42382</v>
      </c>
      <c r="C206" s="199"/>
      <c r="D206" s="200" t="s">
        <v>688</v>
      </c>
      <c r="E206" s="201" t="s">
        <v>593</v>
      </c>
      <c r="F206" s="202">
        <v>417.5</v>
      </c>
      <c r="G206" s="201"/>
      <c r="H206" s="201">
        <v>547</v>
      </c>
      <c r="I206" s="203">
        <v>535</v>
      </c>
      <c r="J206" s="204" t="s">
        <v>681</v>
      </c>
      <c r="K206" s="205">
        <f t="shared" si="99"/>
        <v>129.5</v>
      </c>
      <c r="L206" s="206">
        <f t="shared" si="100"/>
        <v>0.31017964071856285</v>
      </c>
      <c r="M206" s="201" t="s">
        <v>591</v>
      </c>
      <c r="N206" s="207">
        <v>42578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48</v>
      </c>
      <c r="B207" s="199">
        <v>42408</v>
      </c>
      <c r="C207" s="199"/>
      <c r="D207" s="200" t="s">
        <v>689</v>
      </c>
      <c r="E207" s="201" t="s">
        <v>623</v>
      </c>
      <c r="F207" s="202">
        <v>650</v>
      </c>
      <c r="G207" s="201"/>
      <c r="H207" s="201">
        <v>800</v>
      </c>
      <c r="I207" s="203">
        <v>800</v>
      </c>
      <c r="J207" s="204" t="s">
        <v>681</v>
      </c>
      <c r="K207" s="205">
        <f t="shared" si="99"/>
        <v>150</v>
      </c>
      <c r="L207" s="206">
        <f t="shared" si="100"/>
        <v>0.23076923076923078</v>
      </c>
      <c r="M207" s="201" t="s">
        <v>591</v>
      </c>
      <c r="N207" s="207">
        <v>43154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49</v>
      </c>
      <c r="B208" s="199">
        <v>42433</v>
      </c>
      <c r="C208" s="199"/>
      <c r="D208" s="200" t="s">
        <v>211</v>
      </c>
      <c r="E208" s="201" t="s">
        <v>623</v>
      </c>
      <c r="F208" s="202">
        <v>437.5</v>
      </c>
      <c r="G208" s="201"/>
      <c r="H208" s="201">
        <v>504.5</v>
      </c>
      <c r="I208" s="203">
        <v>522</v>
      </c>
      <c r="J208" s="204" t="s">
        <v>690</v>
      </c>
      <c r="K208" s="205">
        <f t="shared" si="99"/>
        <v>67</v>
      </c>
      <c r="L208" s="206">
        <f t="shared" si="100"/>
        <v>0.15314285714285714</v>
      </c>
      <c r="M208" s="201" t="s">
        <v>591</v>
      </c>
      <c r="N208" s="207">
        <v>42480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50</v>
      </c>
      <c r="B209" s="199">
        <v>42438</v>
      </c>
      <c r="C209" s="199"/>
      <c r="D209" s="200" t="s">
        <v>691</v>
      </c>
      <c r="E209" s="201" t="s">
        <v>623</v>
      </c>
      <c r="F209" s="202">
        <v>189.5</v>
      </c>
      <c r="G209" s="201"/>
      <c r="H209" s="201">
        <v>218</v>
      </c>
      <c r="I209" s="203">
        <v>218</v>
      </c>
      <c r="J209" s="204" t="s">
        <v>681</v>
      </c>
      <c r="K209" s="205">
        <f t="shared" si="99"/>
        <v>28.5</v>
      </c>
      <c r="L209" s="206">
        <f t="shared" si="100"/>
        <v>0.15039577836411611</v>
      </c>
      <c r="M209" s="201" t="s">
        <v>591</v>
      </c>
      <c r="N209" s="207">
        <v>43034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8">
        <v>51</v>
      </c>
      <c r="B210" s="209">
        <v>42471</v>
      </c>
      <c r="C210" s="209"/>
      <c r="D210" s="217" t="s">
        <v>692</v>
      </c>
      <c r="E210" s="212" t="s">
        <v>623</v>
      </c>
      <c r="F210" s="212">
        <v>36.5</v>
      </c>
      <c r="G210" s="213"/>
      <c r="H210" s="213">
        <v>15.85</v>
      </c>
      <c r="I210" s="213">
        <v>60</v>
      </c>
      <c r="J210" s="214" t="s">
        <v>693</v>
      </c>
      <c r="K210" s="215">
        <f t="shared" si="99"/>
        <v>-20.65</v>
      </c>
      <c r="L210" s="216">
        <f t="shared" si="100"/>
        <v>-0.5657534246575342</v>
      </c>
      <c r="M210" s="212" t="s">
        <v>604</v>
      </c>
      <c r="N210" s="220">
        <v>43627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52</v>
      </c>
      <c r="B211" s="199">
        <v>42472</v>
      </c>
      <c r="C211" s="199"/>
      <c r="D211" s="200" t="s">
        <v>694</v>
      </c>
      <c r="E211" s="201" t="s">
        <v>623</v>
      </c>
      <c r="F211" s="202">
        <v>93</v>
      </c>
      <c r="G211" s="201"/>
      <c r="H211" s="201">
        <v>149</v>
      </c>
      <c r="I211" s="203">
        <v>140</v>
      </c>
      <c r="J211" s="204" t="s">
        <v>695</v>
      </c>
      <c r="K211" s="205">
        <f t="shared" si="99"/>
        <v>56</v>
      </c>
      <c r="L211" s="206">
        <f t="shared" si="100"/>
        <v>0.60215053763440862</v>
      </c>
      <c r="M211" s="201" t="s">
        <v>591</v>
      </c>
      <c r="N211" s="207">
        <v>42740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53</v>
      </c>
      <c r="B212" s="199">
        <v>42472</v>
      </c>
      <c r="C212" s="199"/>
      <c r="D212" s="200" t="s">
        <v>696</v>
      </c>
      <c r="E212" s="201" t="s">
        <v>623</v>
      </c>
      <c r="F212" s="202">
        <v>130</v>
      </c>
      <c r="G212" s="201"/>
      <c r="H212" s="201">
        <v>150</v>
      </c>
      <c r="I212" s="203" t="s">
        <v>697</v>
      </c>
      <c r="J212" s="204" t="s">
        <v>681</v>
      </c>
      <c r="K212" s="205">
        <f t="shared" si="99"/>
        <v>20</v>
      </c>
      <c r="L212" s="206">
        <f t="shared" si="100"/>
        <v>0.15384615384615385</v>
      </c>
      <c r="M212" s="201" t="s">
        <v>591</v>
      </c>
      <c r="N212" s="207">
        <v>42564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54</v>
      </c>
      <c r="B213" s="199">
        <v>42473</v>
      </c>
      <c r="C213" s="199"/>
      <c r="D213" s="200" t="s">
        <v>698</v>
      </c>
      <c r="E213" s="201" t="s">
        <v>623</v>
      </c>
      <c r="F213" s="202">
        <v>196</v>
      </c>
      <c r="G213" s="201"/>
      <c r="H213" s="201">
        <v>299</v>
      </c>
      <c r="I213" s="203">
        <v>299</v>
      </c>
      <c r="J213" s="204" t="s">
        <v>681</v>
      </c>
      <c r="K213" s="205">
        <v>103</v>
      </c>
      <c r="L213" s="206">
        <v>0.52551020408163296</v>
      </c>
      <c r="M213" s="201" t="s">
        <v>591</v>
      </c>
      <c r="N213" s="207">
        <v>42620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55</v>
      </c>
      <c r="B214" s="199">
        <v>42473</v>
      </c>
      <c r="C214" s="199"/>
      <c r="D214" s="200" t="s">
        <v>699</v>
      </c>
      <c r="E214" s="201" t="s">
        <v>623</v>
      </c>
      <c r="F214" s="202">
        <v>88</v>
      </c>
      <c r="G214" s="201"/>
      <c r="H214" s="201">
        <v>103</v>
      </c>
      <c r="I214" s="203">
        <v>103</v>
      </c>
      <c r="J214" s="204" t="s">
        <v>681</v>
      </c>
      <c r="K214" s="205">
        <v>15</v>
      </c>
      <c r="L214" s="206">
        <v>0.170454545454545</v>
      </c>
      <c r="M214" s="201" t="s">
        <v>591</v>
      </c>
      <c r="N214" s="207">
        <v>42530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56</v>
      </c>
      <c r="B215" s="199">
        <v>42492</v>
      </c>
      <c r="C215" s="199"/>
      <c r="D215" s="200" t="s">
        <v>700</v>
      </c>
      <c r="E215" s="201" t="s">
        <v>623</v>
      </c>
      <c r="F215" s="202">
        <v>127.5</v>
      </c>
      <c r="G215" s="201"/>
      <c r="H215" s="201">
        <v>148</v>
      </c>
      <c r="I215" s="203" t="s">
        <v>701</v>
      </c>
      <c r="J215" s="204" t="s">
        <v>681</v>
      </c>
      <c r="K215" s="205">
        <f t="shared" ref="K215:K219" si="101">H215-F215</f>
        <v>20.5</v>
      </c>
      <c r="L215" s="206">
        <f t="shared" ref="L215:L219" si="102">K215/F215</f>
        <v>0.16078431372549021</v>
      </c>
      <c r="M215" s="201" t="s">
        <v>591</v>
      </c>
      <c r="N215" s="207">
        <v>42564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57</v>
      </c>
      <c r="B216" s="199">
        <v>42493</v>
      </c>
      <c r="C216" s="199"/>
      <c r="D216" s="200" t="s">
        <v>702</v>
      </c>
      <c r="E216" s="201" t="s">
        <v>623</v>
      </c>
      <c r="F216" s="202">
        <v>675</v>
      </c>
      <c r="G216" s="201"/>
      <c r="H216" s="201">
        <v>815</v>
      </c>
      <c r="I216" s="203" t="s">
        <v>703</v>
      </c>
      <c r="J216" s="204" t="s">
        <v>681</v>
      </c>
      <c r="K216" s="205">
        <f t="shared" si="101"/>
        <v>140</v>
      </c>
      <c r="L216" s="206">
        <f t="shared" si="102"/>
        <v>0.2074074074074074</v>
      </c>
      <c r="M216" s="201" t="s">
        <v>591</v>
      </c>
      <c r="N216" s="207">
        <v>43154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8">
        <v>58</v>
      </c>
      <c r="B217" s="209">
        <v>42522</v>
      </c>
      <c r="C217" s="209"/>
      <c r="D217" s="210" t="s">
        <v>704</v>
      </c>
      <c r="E217" s="211" t="s">
        <v>623</v>
      </c>
      <c r="F217" s="212">
        <v>500</v>
      </c>
      <c r="G217" s="212"/>
      <c r="H217" s="213">
        <v>232.5</v>
      </c>
      <c r="I217" s="213" t="s">
        <v>705</v>
      </c>
      <c r="J217" s="214" t="s">
        <v>706</v>
      </c>
      <c r="K217" s="215">
        <f t="shared" si="101"/>
        <v>-267.5</v>
      </c>
      <c r="L217" s="216">
        <f t="shared" si="102"/>
        <v>-0.53500000000000003</v>
      </c>
      <c r="M217" s="212" t="s">
        <v>604</v>
      </c>
      <c r="N217" s="209">
        <v>43735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8">
        <v>59</v>
      </c>
      <c r="B218" s="199">
        <v>42527</v>
      </c>
      <c r="C218" s="199"/>
      <c r="D218" s="200" t="s">
        <v>542</v>
      </c>
      <c r="E218" s="201" t="s">
        <v>623</v>
      </c>
      <c r="F218" s="202">
        <v>110</v>
      </c>
      <c r="G218" s="201"/>
      <c r="H218" s="201">
        <v>126.5</v>
      </c>
      <c r="I218" s="203">
        <v>125</v>
      </c>
      <c r="J218" s="204" t="s">
        <v>632</v>
      </c>
      <c r="K218" s="205">
        <f t="shared" si="101"/>
        <v>16.5</v>
      </c>
      <c r="L218" s="206">
        <f t="shared" si="102"/>
        <v>0.15</v>
      </c>
      <c r="M218" s="201" t="s">
        <v>591</v>
      </c>
      <c r="N218" s="207">
        <v>42552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8">
        <v>60</v>
      </c>
      <c r="B219" s="199">
        <v>42538</v>
      </c>
      <c r="C219" s="199"/>
      <c r="D219" s="200" t="s">
        <v>707</v>
      </c>
      <c r="E219" s="201" t="s">
        <v>623</v>
      </c>
      <c r="F219" s="202">
        <v>44</v>
      </c>
      <c r="G219" s="201"/>
      <c r="H219" s="201">
        <v>69.5</v>
      </c>
      <c r="I219" s="203">
        <v>69.5</v>
      </c>
      <c r="J219" s="204" t="s">
        <v>708</v>
      </c>
      <c r="K219" s="205">
        <f t="shared" si="101"/>
        <v>25.5</v>
      </c>
      <c r="L219" s="206">
        <f t="shared" si="102"/>
        <v>0.57954545454545459</v>
      </c>
      <c r="M219" s="201" t="s">
        <v>591</v>
      </c>
      <c r="N219" s="207">
        <v>42977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61</v>
      </c>
      <c r="B220" s="199">
        <v>42549</v>
      </c>
      <c r="C220" s="199"/>
      <c r="D220" s="200" t="s">
        <v>709</v>
      </c>
      <c r="E220" s="201" t="s">
        <v>623</v>
      </c>
      <c r="F220" s="202">
        <v>262.5</v>
      </c>
      <c r="G220" s="201"/>
      <c r="H220" s="201">
        <v>340</v>
      </c>
      <c r="I220" s="203">
        <v>333</v>
      </c>
      <c r="J220" s="204" t="s">
        <v>710</v>
      </c>
      <c r="K220" s="205">
        <v>77.5</v>
      </c>
      <c r="L220" s="206">
        <v>0.29523809523809502</v>
      </c>
      <c r="M220" s="201" t="s">
        <v>591</v>
      </c>
      <c r="N220" s="207">
        <v>43017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62</v>
      </c>
      <c r="B221" s="199">
        <v>42549</v>
      </c>
      <c r="C221" s="199"/>
      <c r="D221" s="200" t="s">
        <v>711</v>
      </c>
      <c r="E221" s="201" t="s">
        <v>623</v>
      </c>
      <c r="F221" s="202">
        <v>840</v>
      </c>
      <c r="G221" s="201"/>
      <c r="H221" s="201">
        <v>1230</v>
      </c>
      <c r="I221" s="203">
        <v>1230</v>
      </c>
      <c r="J221" s="204" t="s">
        <v>681</v>
      </c>
      <c r="K221" s="205">
        <v>390</v>
      </c>
      <c r="L221" s="206">
        <v>0.46428571428571402</v>
      </c>
      <c r="M221" s="201" t="s">
        <v>591</v>
      </c>
      <c r="N221" s="207">
        <v>42649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1">
        <v>63</v>
      </c>
      <c r="B222" s="222">
        <v>42556</v>
      </c>
      <c r="C222" s="222"/>
      <c r="D222" s="223" t="s">
        <v>712</v>
      </c>
      <c r="E222" s="224" t="s">
        <v>623</v>
      </c>
      <c r="F222" s="224">
        <v>395</v>
      </c>
      <c r="G222" s="225"/>
      <c r="H222" s="225">
        <f>(468.5+342.5)/2</f>
        <v>405.5</v>
      </c>
      <c r="I222" s="225">
        <v>510</v>
      </c>
      <c r="J222" s="226" t="s">
        <v>713</v>
      </c>
      <c r="K222" s="227">
        <f t="shared" ref="K222:K228" si="103">H222-F222</f>
        <v>10.5</v>
      </c>
      <c r="L222" s="228">
        <f t="shared" ref="L222:L228" si="104">K222/F222</f>
        <v>2.6582278481012658E-2</v>
      </c>
      <c r="M222" s="224" t="s">
        <v>714</v>
      </c>
      <c r="N222" s="222">
        <v>43606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8">
        <v>64</v>
      </c>
      <c r="B223" s="209">
        <v>42584</v>
      </c>
      <c r="C223" s="209"/>
      <c r="D223" s="210" t="s">
        <v>715</v>
      </c>
      <c r="E223" s="211" t="s">
        <v>593</v>
      </c>
      <c r="F223" s="212">
        <f>169.5-12.8</f>
        <v>156.69999999999999</v>
      </c>
      <c r="G223" s="212"/>
      <c r="H223" s="213">
        <v>77</v>
      </c>
      <c r="I223" s="213" t="s">
        <v>716</v>
      </c>
      <c r="J223" s="214" t="s">
        <v>717</v>
      </c>
      <c r="K223" s="215">
        <f t="shared" si="103"/>
        <v>-79.699999999999989</v>
      </c>
      <c r="L223" s="216">
        <f t="shared" si="104"/>
        <v>-0.50861518825781749</v>
      </c>
      <c r="M223" s="212" t="s">
        <v>604</v>
      </c>
      <c r="N223" s="209">
        <v>43522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8">
        <v>65</v>
      </c>
      <c r="B224" s="209">
        <v>42586</v>
      </c>
      <c r="C224" s="209"/>
      <c r="D224" s="210" t="s">
        <v>718</v>
      </c>
      <c r="E224" s="211" t="s">
        <v>623</v>
      </c>
      <c r="F224" s="212">
        <v>400</v>
      </c>
      <c r="G224" s="212"/>
      <c r="H224" s="213">
        <v>305</v>
      </c>
      <c r="I224" s="213">
        <v>475</v>
      </c>
      <c r="J224" s="214" t="s">
        <v>719</v>
      </c>
      <c r="K224" s="215">
        <f t="shared" si="103"/>
        <v>-95</v>
      </c>
      <c r="L224" s="216">
        <f t="shared" si="104"/>
        <v>-0.23749999999999999</v>
      </c>
      <c r="M224" s="212" t="s">
        <v>604</v>
      </c>
      <c r="N224" s="209">
        <v>43606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8">
        <v>66</v>
      </c>
      <c r="B225" s="199">
        <v>42593</v>
      </c>
      <c r="C225" s="199"/>
      <c r="D225" s="200" t="s">
        <v>720</v>
      </c>
      <c r="E225" s="201" t="s">
        <v>623</v>
      </c>
      <c r="F225" s="202">
        <v>86.5</v>
      </c>
      <c r="G225" s="201"/>
      <c r="H225" s="201">
        <v>130</v>
      </c>
      <c r="I225" s="203">
        <v>130</v>
      </c>
      <c r="J225" s="204" t="s">
        <v>721</v>
      </c>
      <c r="K225" s="205">
        <f t="shared" si="103"/>
        <v>43.5</v>
      </c>
      <c r="L225" s="206">
        <f t="shared" si="104"/>
        <v>0.50289017341040465</v>
      </c>
      <c r="M225" s="201" t="s">
        <v>591</v>
      </c>
      <c r="N225" s="207">
        <v>43091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8">
        <v>67</v>
      </c>
      <c r="B226" s="209">
        <v>42600</v>
      </c>
      <c r="C226" s="209"/>
      <c r="D226" s="210" t="s">
        <v>110</v>
      </c>
      <c r="E226" s="211" t="s">
        <v>623</v>
      </c>
      <c r="F226" s="212">
        <v>133.5</v>
      </c>
      <c r="G226" s="212"/>
      <c r="H226" s="213">
        <v>126.5</v>
      </c>
      <c r="I226" s="213">
        <v>178</v>
      </c>
      <c r="J226" s="214" t="s">
        <v>722</v>
      </c>
      <c r="K226" s="215">
        <f t="shared" si="103"/>
        <v>-7</v>
      </c>
      <c r="L226" s="216">
        <f t="shared" si="104"/>
        <v>-5.2434456928838954E-2</v>
      </c>
      <c r="M226" s="212" t="s">
        <v>604</v>
      </c>
      <c r="N226" s="209">
        <v>42615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68</v>
      </c>
      <c r="B227" s="199">
        <v>42613</v>
      </c>
      <c r="C227" s="199"/>
      <c r="D227" s="200" t="s">
        <v>723</v>
      </c>
      <c r="E227" s="201" t="s">
        <v>623</v>
      </c>
      <c r="F227" s="202">
        <v>560</v>
      </c>
      <c r="G227" s="201"/>
      <c r="H227" s="201">
        <v>725</v>
      </c>
      <c r="I227" s="203">
        <v>725</v>
      </c>
      <c r="J227" s="204" t="s">
        <v>625</v>
      </c>
      <c r="K227" s="205">
        <f t="shared" si="103"/>
        <v>165</v>
      </c>
      <c r="L227" s="206">
        <f t="shared" si="104"/>
        <v>0.29464285714285715</v>
      </c>
      <c r="M227" s="201" t="s">
        <v>591</v>
      </c>
      <c r="N227" s="207">
        <v>42456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8">
        <v>69</v>
      </c>
      <c r="B228" s="199">
        <v>42614</v>
      </c>
      <c r="C228" s="199"/>
      <c r="D228" s="200" t="s">
        <v>724</v>
      </c>
      <c r="E228" s="201" t="s">
        <v>623</v>
      </c>
      <c r="F228" s="202">
        <v>160.5</v>
      </c>
      <c r="G228" s="201"/>
      <c r="H228" s="201">
        <v>210</v>
      </c>
      <c r="I228" s="203">
        <v>210</v>
      </c>
      <c r="J228" s="204" t="s">
        <v>625</v>
      </c>
      <c r="K228" s="205">
        <f t="shared" si="103"/>
        <v>49.5</v>
      </c>
      <c r="L228" s="206">
        <f t="shared" si="104"/>
        <v>0.30841121495327101</v>
      </c>
      <c r="M228" s="201" t="s">
        <v>591</v>
      </c>
      <c r="N228" s="207">
        <v>42871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70</v>
      </c>
      <c r="B229" s="199">
        <v>42646</v>
      </c>
      <c r="C229" s="199"/>
      <c r="D229" s="200" t="s">
        <v>397</v>
      </c>
      <c r="E229" s="201" t="s">
        <v>623</v>
      </c>
      <c r="F229" s="202">
        <v>430</v>
      </c>
      <c r="G229" s="201"/>
      <c r="H229" s="201">
        <v>596</v>
      </c>
      <c r="I229" s="203">
        <v>575</v>
      </c>
      <c r="J229" s="204" t="s">
        <v>725</v>
      </c>
      <c r="K229" s="205">
        <v>166</v>
      </c>
      <c r="L229" s="206">
        <v>0.38604651162790699</v>
      </c>
      <c r="M229" s="201" t="s">
        <v>591</v>
      </c>
      <c r="N229" s="207">
        <v>42769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71</v>
      </c>
      <c r="B230" s="199">
        <v>42657</v>
      </c>
      <c r="C230" s="199"/>
      <c r="D230" s="200" t="s">
        <v>726</v>
      </c>
      <c r="E230" s="201" t="s">
        <v>623</v>
      </c>
      <c r="F230" s="202">
        <v>280</v>
      </c>
      <c r="G230" s="201"/>
      <c r="H230" s="201">
        <v>345</v>
      </c>
      <c r="I230" s="203">
        <v>345</v>
      </c>
      <c r="J230" s="204" t="s">
        <v>625</v>
      </c>
      <c r="K230" s="205">
        <f t="shared" ref="K230:K235" si="105">H230-F230</f>
        <v>65</v>
      </c>
      <c r="L230" s="206">
        <f t="shared" ref="L230:L231" si="106">K230/F230</f>
        <v>0.23214285714285715</v>
      </c>
      <c r="M230" s="201" t="s">
        <v>591</v>
      </c>
      <c r="N230" s="207">
        <v>42814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72</v>
      </c>
      <c r="B231" s="199">
        <v>42657</v>
      </c>
      <c r="C231" s="199"/>
      <c r="D231" s="200" t="s">
        <v>727</v>
      </c>
      <c r="E231" s="201" t="s">
        <v>623</v>
      </c>
      <c r="F231" s="202">
        <v>245</v>
      </c>
      <c r="G231" s="201"/>
      <c r="H231" s="201">
        <v>325.5</v>
      </c>
      <c r="I231" s="203">
        <v>330</v>
      </c>
      <c r="J231" s="204" t="s">
        <v>728</v>
      </c>
      <c r="K231" s="205">
        <f t="shared" si="105"/>
        <v>80.5</v>
      </c>
      <c r="L231" s="206">
        <f t="shared" si="106"/>
        <v>0.32857142857142857</v>
      </c>
      <c r="M231" s="201" t="s">
        <v>591</v>
      </c>
      <c r="N231" s="207">
        <v>42769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73</v>
      </c>
      <c r="B232" s="199">
        <v>42660</v>
      </c>
      <c r="C232" s="199"/>
      <c r="D232" s="200" t="s">
        <v>347</v>
      </c>
      <c r="E232" s="201" t="s">
        <v>623</v>
      </c>
      <c r="F232" s="202">
        <v>125</v>
      </c>
      <c r="G232" s="201"/>
      <c r="H232" s="201">
        <v>160</v>
      </c>
      <c r="I232" s="203">
        <v>160</v>
      </c>
      <c r="J232" s="204" t="s">
        <v>681</v>
      </c>
      <c r="K232" s="205">
        <f t="shared" si="105"/>
        <v>35</v>
      </c>
      <c r="L232" s="206">
        <v>0.28000000000000003</v>
      </c>
      <c r="M232" s="201" t="s">
        <v>591</v>
      </c>
      <c r="N232" s="207">
        <v>42803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74</v>
      </c>
      <c r="B233" s="199">
        <v>42660</v>
      </c>
      <c r="C233" s="199"/>
      <c r="D233" s="200" t="s">
        <v>470</v>
      </c>
      <c r="E233" s="201" t="s">
        <v>623</v>
      </c>
      <c r="F233" s="202">
        <v>114</v>
      </c>
      <c r="G233" s="201"/>
      <c r="H233" s="201">
        <v>145</v>
      </c>
      <c r="I233" s="203">
        <v>145</v>
      </c>
      <c r="J233" s="204" t="s">
        <v>681</v>
      </c>
      <c r="K233" s="205">
        <f t="shared" si="105"/>
        <v>31</v>
      </c>
      <c r="L233" s="206">
        <f t="shared" ref="L233:L235" si="107">K233/F233</f>
        <v>0.27192982456140352</v>
      </c>
      <c r="M233" s="201" t="s">
        <v>591</v>
      </c>
      <c r="N233" s="207">
        <v>42859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75</v>
      </c>
      <c r="B234" s="199">
        <v>42660</v>
      </c>
      <c r="C234" s="199"/>
      <c r="D234" s="200" t="s">
        <v>729</v>
      </c>
      <c r="E234" s="201" t="s">
        <v>623</v>
      </c>
      <c r="F234" s="202">
        <v>212</v>
      </c>
      <c r="G234" s="201"/>
      <c r="H234" s="201">
        <v>280</v>
      </c>
      <c r="I234" s="203">
        <v>276</v>
      </c>
      <c r="J234" s="204" t="s">
        <v>730</v>
      </c>
      <c r="K234" s="205">
        <f t="shared" si="105"/>
        <v>68</v>
      </c>
      <c r="L234" s="206">
        <f t="shared" si="107"/>
        <v>0.32075471698113206</v>
      </c>
      <c r="M234" s="201" t="s">
        <v>591</v>
      </c>
      <c r="N234" s="207">
        <v>42858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76</v>
      </c>
      <c r="B235" s="199">
        <v>42678</v>
      </c>
      <c r="C235" s="199"/>
      <c r="D235" s="200" t="s">
        <v>458</v>
      </c>
      <c r="E235" s="201" t="s">
        <v>623</v>
      </c>
      <c r="F235" s="202">
        <v>155</v>
      </c>
      <c r="G235" s="201"/>
      <c r="H235" s="201">
        <v>210</v>
      </c>
      <c r="I235" s="203">
        <v>210</v>
      </c>
      <c r="J235" s="204" t="s">
        <v>731</v>
      </c>
      <c r="K235" s="205">
        <f t="shared" si="105"/>
        <v>55</v>
      </c>
      <c r="L235" s="206">
        <f t="shared" si="107"/>
        <v>0.35483870967741937</v>
      </c>
      <c r="M235" s="201" t="s">
        <v>591</v>
      </c>
      <c r="N235" s="207">
        <v>42944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8">
        <v>77</v>
      </c>
      <c r="B236" s="209">
        <v>42710</v>
      </c>
      <c r="C236" s="209"/>
      <c r="D236" s="210" t="s">
        <v>732</v>
      </c>
      <c r="E236" s="211" t="s">
        <v>623</v>
      </c>
      <c r="F236" s="212">
        <v>150.5</v>
      </c>
      <c r="G236" s="212"/>
      <c r="H236" s="213">
        <v>72.5</v>
      </c>
      <c r="I236" s="213">
        <v>174</v>
      </c>
      <c r="J236" s="214" t="s">
        <v>733</v>
      </c>
      <c r="K236" s="215">
        <v>-78</v>
      </c>
      <c r="L236" s="216">
        <v>-0.51827242524916906</v>
      </c>
      <c r="M236" s="212" t="s">
        <v>604</v>
      </c>
      <c r="N236" s="209">
        <v>43333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78</v>
      </c>
      <c r="B237" s="199">
        <v>42712</v>
      </c>
      <c r="C237" s="199"/>
      <c r="D237" s="200" t="s">
        <v>734</v>
      </c>
      <c r="E237" s="201" t="s">
        <v>623</v>
      </c>
      <c r="F237" s="202">
        <v>380</v>
      </c>
      <c r="G237" s="201"/>
      <c r="H237" s="201">
        <v>478</v>
      </c>
      <c r="I237" s="203">
        <v>468</v>
      </c>
      <c r="J237" s="204" t="s">
        <v>681</v>
      </c>
      <c r="K237" s="205">
        <f t="shared" ref="K237:K239" si="108">H237-F237</f>
        <v>98</v>
      </c>
      <c r="L237" s="206">
        <f t="shared" ref="L237:L239" si="109">K237/F237</f>
        <v>0.25789473684210529</v>
      </c>
      <c r="M237" s="201" t="s">
        <v>591</v>
      </c>
      <c r="N237" s="207">
        <v>43025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8">
        <v>79</v>
      </c>
      <c r="B238" s="199">
        <v>42734</v>
      </c>
      <c r="C238" s="199"/>
      <c r="D238" s="200" t="s">
        <v>109</v>
      </c>
      <c r="E238" s="201" t="s">
        <v>623</v>
      </c>
      <c r="F238" s="202">
        <v>305</v>
      </c>
      <c r="G238" s="201"/>
      <c r="H238" s="201">
        <v>375</v>
      </c>
      <c r="I238" s="203">
        <v>375</v>
      </c>
      <c r="J238" s="204" t="s">
        <v>681</v>
      </c>
      <c r="K238" s="205">
        <f t="shared" si="108"/>
        <v>70</v>
      </c>
      <c r="L238" s="206">
        <f t="shared" si="109"/>
        <v>0.22950819672131148</v>
      </c>
      <c r="M238" s="201" t="s">
        <v>591</v>
      </c>
      <c r="N238" s="207">
        <v>42768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80</v>
      </c>
      <c r="B239" s="199">
        <v>42739</v>
      </c>
      <c r="C239" s="199"/>
      <c r="D239" s="200" t="s">
        <v>95</v>
      </c>
      <c r="E239" s="201" t="s">
        <v>623</v>
      </c>
      <c r="F239" s="202">
        <v>99.5</v>
      </c>
      <c r="G239" s="201"/>
      <c r="H239" s="201">
        <v>158</v>
      </c>
      <c r="I239" s="203">
        <v>158</v>
      </c>
      <c r="J239" s="204" t="s">
        <v>681</v>
      </c>
      <c r="K239" s="205">
        <f t="shared" si="108"/>
        <v>58.5</v>
      </c>
      <c r="L239" s="206">
        <f t="shared" si="109"/>
        <v>0.5879396984924623</v>
      </c>
      <c r="M239" s="201" t="s">
        <v>591</v>
      </c>
      <c r="N239" s="207">
        <v>42898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81</v>
      </c>
      <c r="B240" s="199">
        <v>42739</v>
      </c>
      <c r="C240" s="199"/>
      <c r="D240" s="200" t="s">
        <v>95</v>
      </c>
      <c r="E240" s="201" t="s">
        <v>623</v>
      </c>
      <c r="F240" s="202">
        <v>99.5</v>
      </c>
      <c r="G240" s="201"/>
      <c r="H240" s="201">
        <v>158</v>
      </c>
      <c r="I240" s="203">
        <v>158</v>
      </c>
      <c r="J240" s="204" t="s">
        <v>681</v>
      </c>
      <c r="K240" s="205">
        <v>58.5</v>
      </c>
      <c r="L240" s="206">
        <v>0.58793969849246197</v>
      </c>
      <c r="M240" s="201" t="s">
        <v>591</v>
      </c>
      <c r="N240" s="207">
        <v>42898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82</v>
      </c>
      <c r="B241" s="199">
        <v>42786</v>
      </c>
      <c r="C241" s="199"/>
      <c r="D241" s="200" t="s">
        <v>186</v>
      </c>
      <c r="E241" s="201" t="s">
        <v>623</v>
      </c>
      <c r="F241" s="202">
        <v>140.5</v>
      </c>
      <c r="G241" s="201"/>
      <c r="H241" s="201">
        <v>220</v>
      </c>
      <c r="I241" s="203">
        <v>220</v>
      </c>
      <c r="J241" s="204" t="s">
        <v>681</v>
      </c>
      <c r="K241" s="205">
        <f>H241-F241</f>
        <v>79.5</v>
      </c>
      <c r="L241" s="206">
        <f>K241/F241</f>
        <v>0.5658362989323843</v>
      </c>
      <c r="M241" s="201" t="s">
        <v>591</v>
      </c>
      <c r="N241" s="207">
        <v>42864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83</v>
      </c>
      <c r="B242" s="199">
        <v>42786</v>
      </c>
      <c r="C242" s="199"/>
      <c r="D242" s="200" t="s">
        <v>735</v>
      </c>
      <c r="E242" s="201" t="s">
        <v>623</v>
      </c>
      <c r="F242" s="202">
        <v>202.5</v>
      </c>
      <c r="G242" s="201"/>
      <c r="H242" s="201">
        <v>234</v>
      </c>
      <c r="I242" s="203">
        <v>234</v>
      </c>
      <c r="J242" s="204" t="s">
        <v>681</v>
      </c>
      <c r="K242" s="205">
        <v>31.5</v>
      </c>
      <c r="L242" s="206">
        <v>0.155555555555556</v>
      </c>
      <c r="M242" s="201" t="s">
        <v>591</v>
      </c>
      <c r="N242" s="207">
        <v>42836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84</v>
      </c>
      <c r="B243" s="199">
        <v>42818</v>
      </c>
      <c r="C243" s="199"/>
      <c r="D243" s="200" t="s">
        <v>736</v>
      </c>
      <c r="E243" s="201" t="s">
        <v>623</v>
      </c>
      <c r="F243" s="202">
        <v>300.5</v>
      </c>
      <c r="G243" s="201"/>
      <c r="H243" s="201">
        <v>417.5</v>
      </c>
      <c r="I243" s="203">
        <v>420</v>
      </c>
      <c r="J243" s="204" t="s">
        <v>737</v>
      </c>
      <c r="K243" s="205">
        <f>H243-F243</f>
        <v>117</v>
      </c>
      <c r="L243" s="206">
        <f>K243/F243</f>
        <v>0.38935108153078202</v>
      </c>
      <c r="M243" s="201" t="s">
        <v>591</v>
      </c>
      <c r="N243" s="207">
        <v>43070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85</v>
      </c>
      <c r="B244" s="199">
        <v>42818</v>
      </c>
      <c r="C244" s="199"/>
      <c r="D244" s="200" t="s">
        <v>711</v>
      </c>
      <c r="E244" s="201" t="s">
        <v>623</v>
      </c>
      <c r="F244" s="202">
        <v>850</v>
      </c>
      <c r="G244" s="201"/>
      <c r="H244" s="201">
        <v>1042.5</v>
      </c>
      <c r="I244" s="203">
        <v>1023</v>
      </c>
      <c r="J244" s="204" t="s">
        <v>738</v>
      </c>
      <c r="K244" s="205">
        <v>192.5</v>
      </c>
      <c r="L244" s="206">
        <v>0.22647058823529401</v>
      </c>
      <c r="M244" s="201" t="s">
        <v>591</v>
      </c>
      <c r="N244" s="207">
        <v>42830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86</v>
      </c>
      <c r="B245" s="199">
        <v>42830</v>
      </c>
      <c r="C245" s="199"/>
      <c r="D245" s="200" t="s">
        <v>489</v>
      </c>
      <c r="E245" s="201" t="s">
        <v>623</v>
      </c>
      <c r="F245" s="202">
        <v>785</v>
      </c>
      <c r="G245" s="201"/>
      <c r="H245" s="201">
        <v>930</v>
      </c>
      <c r="I245" s="203">
        <v>920</v>
      </c>
      <c r="J245" s="204" t="s">
        <v>739</v>
      </c>
      <c r="K245" s="205">
        <f>H245-F245</f>
        <v>145</v>
      </c>
      <c r="L245" s="206">
        <f>K245/F245</f>
        <v>0.18471337579617833</v>
      </c>
      <c r="M245" s="201" t="s">
        <v>591</v>
      </c>
      <c r="N245" s="207">
        <v>42976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8">
        <v>87</v>
      </c>
      <c r="B246" s="209">
        <v>42831</v>
      </c>
      <c r="C246" s="209"/>
      <c r="D246" s="210" t="s">
        <v>740</v>
      </c>
      <c r="E246" s="211" t="s">
        <v>623</v>
      </c>
      <c r="F246" s="212">
        <v>40</v>
      </c>
      <c r="G246" s="212"/>
      <c r="H246" s="213">
        <v>13.1</v>
      </c>
      <c r="I246" s="213">
        <v>60</v>
      </c>
      <c r="J246" s="214" t="s">
        <v>741</v>
      </c>
      <c r="K246" s="215">
        <v>-26.9</v>
      </c>
      <c r="L246" s="216">
        <v>-0.67249999999999999</v>
      </c>
      <c r="M246" s="212" t="s">
        <v>604</v>
      </c>
      <c r="N246" s="209">
        <v>43138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88</v>
      </c>
      <c r="B247" s="199">
        <v>42837</v>
      </c>
      <c r="C247" s="199"/>
      <c r="D247" s="200" t="s">
        <v>94</v>
      </c>
      <c r="E247" s="201" t="s">
        <v>623</v>
      </c>
      <c r="F247" s="202">
        <v>289.5</v>
      </c>
      <c r="G247" s="201"/>
      <c r="H247" s="201">
        <v>354</v>
      </c>
      <c r="I247" s="203">
        <v>360</v>
      </c>
      <c r="J247" s="204" t="s">
        <v>742</v>
      </c>
      <c r="K247" s="205">
        <f t="shared" ref="K247:K255" si="110">H247-F247</f>
        <v>64.5</v>
      </c>
      <c r="L247" s="206">
        <f t="shared" ref="L247:L255" si="111">K247/F247</f>
        <v>0.22279792746113988</v>
      </c>
      <c r="M247" s="201" t="s">
        <v>591</v>
      </c>
      <c r="N247" s="207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8">
        <v>89</v>
      </c>
      <c r="B248" s="199">
        <v>42845</v>
      </c>
      <c r="C248" s="199"/>
      <c r="D248" s="200" t="s">
        <v>428</v>
      </c>
      <c r="E248" s="201" t="s">
        <v>623</v>
      </c>
      <c r="F248" s="202">
        <v>700</v>
      </c>
      <c r="G248" s="201"/>
      <c r="H248" s="201">
        <v>840</v>
      </c>
      <c r="I248" s="203">
        <v>840</v>
      </c>
      <c r="J248" s="204" t="s">
        <v>743</v>
      </c>
      <c r="K248" s="205">
        <f t="shared" si="110"/>
        <v>140</v>
      </c>
      <c r="L248" s="206">
        <f t="shared" si="111"/>
        <v>0.2</v>
      </c>
      <c r="M248" s="201" t="s">
        <v>591</v>
      </c>
      <c r="N248" s="207">
        <v>42893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8">
        <v>90</v>
      </c>
      <c r="B249" s="199">
        <v>42887</v>
      </c>
      <c r="C249" s="199"/>
      <c r="D249" s="200" t="s">
        <v>744</v>
      </c>
      <c r="E249" s="201" t="s">
        <v>623</v>
      </c>
      <c r="F249" s="202">
        <v>130</v>
      </c>
      <c r="G249" s="201"/>
      <c r="H249" s="201">
        <v>144.25</v>
      </c>
      <c r="I249" s="203">
        <v>170</v>
      </c>
      <c r="J249" s="204" t="s">
        <v>745</v>
      </c>
      <c r="K249" s="205">
        <f t="shared" si="110"/>
        <v>14.25</v>
      </c>
      <c r="L249" s="206">
        <f t="shared" si="111"/>
        <v>0.10961538461538461</v>
      </c>
      <c r="M249" s="201" t="s">
        <v>591</v>
      </c>
      <c r="N249" s="207">
        <v>43675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91</v>
      </c>
      <c r="B250" s="199">
        <v>42901</v>
      </c>
      <c r="C250" s="199"/>
      <c r="D250" s="200" t="s">
        <v>746</v>
      </c>
      <c r="E250" s="201" t="s">
        <v>623</v>
      </c>
      <c r="F250" s="202">
        <v>214.5</v>
      </c>
      <c r="G250" s="201"/>
      <c r="H250" s="201">
        <v>262</v>
      </c>
      <c r="I250" s="203">
        <v>262</v>
      </c>
      <c r="J250" s="204" t="s">
        <v>747</v>
      </c>
      <c r="K250" s="205">
        <f t="shared" si="110"/>
        <v>47.5</v>
      </c>
      <c r="L250" s="206">
        <f t="shared" si="111"/>
        <v>0.22144522144522144</v>
      </c>
      <c r="M250" s="201" t="s">
        <v>591</v>
      </c>
      <c r="N250" s="207">
        <v>42977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92</v>
      </c>
      <c r="B251" s="230">
        <v>42933</v>
      </c>
      <c r="C251" s="230"/>
      <c r="D251" s="231" t="s">
        <v>748</v>
      </c>
      <c r="E251" s="232" t="s">
        <v>623</v>
      </c>
      <c r="F251" s="233">
        <v>370</v>
      </c>
      <c r="G251" s="232"/>
      <c r="H251" s="232">
        <v>447.5</v>
      </c>
      <c r="I251" s="234">
        <v>450</v>
      </c>
      <c r="J251" s="235" t="s">
        <v>681</v>
      </c>
      <c r="K251" s="205">
        <f t="shared" si="110"/>
        <v>77.5</v>
      </c>
      <c r="L251" s="236">
        <f t="shared" si="111"/>
        <v>0.20945945945945946</v>
      </c>
      <c r="M251" s="232" t="s">
        <v>591</v>
      </c>
      <c r="N251" s="237">
        <v>43035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93</v>
      </c>
      <c r="B252" s="230">
        <v>42943</v>
      </c>
      <c r="C252" s="230"/>
      <c r="D252" s="231" t="s">
        <v>184</v>
      </c>
      <c r="E252" s="232" t="s">
        <v>623</v>
      </c>
      <c r="F252" s="233">
        <v>657.5</v>
      </c>
      <c r="G252" s="232"/>
      <c r="H252" s="232">
        <v>825</v>
      </c>
      <c r="I252" s="234">
        <v>820</v>
      </c>
      <c r="J252" s="235" t="s">
        <v>681</v>
      </c>
      <c r="K252" s="205">
        <f t="shared" si="110"/>
        <v>167.5</v>
      </c>
      <c r="L252" s="236">
        <f t="shared" si="111"/>
        <v>0.25475285171102663</v>
      </c>
      <c r="M252" s="232" t="s">
        <v>591</v>
      </c>
      <c r="N252" s="237">
        <v>43090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8">
        <v>94</v>
      </c>
      <c r="B253" s="199">
        <v>42964</v>
      </c>
      <c r="C253" s="199"/>
      <c r="D253" s="200" t="s">
        <v>363</v>
      </c>
      <c r="E253" s="201" t="s">
        <v>623</v>
      </c>
      <c r="F253" s="202">
        <v>605</v>
      </c>
      <c r="G253" s="201"/>
      <c r="H253" s="201">
        <v>750</v>
      </c>
      <c r="I253" s="203">
        <v>750</v>
      </c>
      <c r="J253" s="204" t="s">
        <v>739</v>
      </c>
      <c r="K253" s="205">
        <f t="shared" si="110"/>
        <v>145</v>
      </c>
      <c r="L253" s="206">
        <f t="shared" si="111"/>
        <v>0.23966942148760331</v>
      </c>
      <c r="M253" s="201" t="s">
        <v>591</v>
      </c>
      <c r="N253" s="207">
        <v>43027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8">
        <v>95</v>
      </c>
      <c r="B254" s="209">
        <v>42979</v>
      </c>
      <c r="C254" s="209"/>
      <c r="D254" s="217" t="s">
        <v>749</v>
      </c>
      <c r="E254" s="212" t="s">
        <v>623</v>
      </c>
      <c r="F254" s="212">
        <v>255</v>
      </c>
      <c r="G254" s="213"/>
      <c r="H254" s="213">
        <v>217.25</v>
      </c>
      <c r="I254" s="213">
        <v>320</v>
      </c>
      <c r="J254" s="214" t="s">
        <v>750</v>
      </c>
      <c r="K254" s="215">
        <f t="shared" si="110"/>
        <v>-37.75</v>
      </c>
      <c r="L254" s="218">
        <f t="shared" si="111"/>
        <v>-0.14803921568627451</v>
      </c>
      <c r="M254" s="212" t="s">
        <v>604</v>
      </c>
      <c r="N254" s="209">
        <v>43661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96</v>
      </c>
      <c r="B255" s="199">
        <v>42997</v>
      </c>
      <c r="C255" s="199"/>
      <c r="D255" s="200" t="s">
        <v>751</v>
      </c>
      <c r="E255" s="201" t="s">
        <v>623</v>
      </c>
      <c r="F255" s="202">
        <v>215</v>
      </c>
      <c r="G255" s="201"/>
      <c r="H255" s="201">
        <v>258</v>
      </c>
      <c r="I255" s="203">
        <v>258</v>
      </c>
      <c r="J255" s="204" t="s">
        <v>681</v>
      </c>
      <c r="K255" s="205">
        <f t="shared" si="110"/>
        <v>43</v>
      </c>
      <c r="L255" s="206">
        <f t="shared" si="111"/>
        <v>0.2</v>
      </c>
      <c r="M255" s="201" t="s">
        <v>591</v>
      </c>
      <c r="N255" s="207">
        <v>43040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97</v>
      </c>
      <c r="B256" s="199">
        <v>42997</v>
      </c>
      <c r="C256" s="199"/>
      <c r="D256" s="200" t="s">
        <v>751</v>
      </c>
      <c r="E256" s="201" t="s">
        <v>623</v>
      </c>
      <c r="F256" s="202">
        <v>215</v>
      </c>
      <c r="G256" s="201"/>
      <c r="H256" s="201">
        <v>258</v>
      </c>
      <c r="I256" s="203">
        <v>258</v>
      </c>
      <c r="J256" s="235" t="s">
        <v>681</v>
      </c>
      <c r="K256" s="205">
        <v>43</v>
      </c>
      <c r="L256" s="206">
        <v>0.2</v>
      </c>
      <c r="M256" s="201" t="s">
        <v>591</v>
      </c>
      <c r="N256" s="207">
        <v>43040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98</v>
      </c>
      <c r="B257" s="230">
        <v>42998</v>
      </c>
      <c r="C257" s="230"/>
      <c r="D257" s="231" t="s">
        <v>752</v>
      </c>
      <c r="E257" s="232" t="s">
        <v>623</v>
      </c>
      <c r="F257" s="202">
        <v>75</v>
      </c>
      <c r="G257" s="232"/>
      <c r="H257" s="232">
        <v>90</v>
      </c>
      <c r="I257" s="234">
        <v>90</v>
      </c>
      <c r="J257" s="204" t="s">
        <v>753</v>
      </c>
      <c r="K257" s="205">
        <f t="shared" ref="K257:K262" si="112">H257-F257</f>
        <v>15</v>
      </c>
      <c r="L257" s="206">
        <f t="shared" ref="L257:L262" si="113">K257/F257</f>
        <v>0.2</v>
      </c>
      <c r="M257" s="201" t="s">
        <v>591</v>
      </c>
      <c r="N257" s="207">
        <v>43019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99</v>
      </c>
      <c r="B258" s="230">
        <v>43011</v>
      </c>
      <c r="C258" s="230"/>
      <c r="D258" s="231" t="s">
        <v>606</v>
      </c>
      <c r="E258" s="232" t="s">
        <v>623</v>
      </c>
      <c r="F258" s="233">
        <v>315</v>
      </c>
      <c r="G258" s="232"/>
      <c r="H258" s="232">
        <v>392</v>
      </c>
      <c r="I258" s="234">
        <v>384</v>
      </c>
      <c r="J258" s="235" t="s">
        <v>754</v>
      </c>
      <c r="K258" s="205">
        <f t="shared" si="112"/>
        <v>77</v>
      </c>
      <c r="L258" s="236">
        <f t="shared" si="113"/>
        <v>0.24444444444444444</v>
      </c>
      <c r="M258" s="232" t="s">
        <v>591</v>
      </c>
      <c r="N258" s="237">
        <v>43017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100</v>
      </c>
      <c r="B259" s="230">
        <v>43013</v>
      </c>
      <c r="C259" s="230"/>
      <c r="D259" s="231" t="s">
        <v>463</v>
      </c>
      <c r="E259" s="232" t="s">
        <v>623</v>
      </c>
      <c r="F259" s="233">
        <v>145</v>
      </c>
      <c r="G259" s="232"/>
      <c r="H259" s="232">
        <v>179</v>
      </c>
      <c r="I259" s="234">
        <v>180</v>
      </c>
      <c r="J259" s="235" t="s">
        <v>755</v>
      </c>
      <c r="K259" s="205">
        <f t="shared" si="112"/>
        <v>34</v>
      </c>
      <c r="L259" s="236">
        <f t="shared" si="113"/>
        <v>0.23448275862068965</v>
      </c>
      <c r="M259" s="232" t="s">
        <v>591</v>
      </c>
      <c r="N259" s="237">
        <v>43025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101</v>
      </c>
      <c r="B260" s="230">
        <v>43014</v>
      </c>
      <c r="C260" s="230"/>
      <c r="D260" s="231" t="s">
        <v>337</v>
      </c>
      <c r="E260" s="232" t="s">
        <v>623</v>
      </c>
      <c r="F260" s="233">
        <v>256</v>
      </c>
      <c r="G260" s="232"/>
      <c r="H260" s="232">
        <v>323</v>
      </c>
      <c r="I260" s="234">
        <v>320</v>
      </c>
      <c r="J260" s="235" t="s">
        <v>681</v>
      </c>
      <c r="K260" s="205">
        <f t="shared" si="112"/>
        <v>67</v>
      </c>
      <c r="L260" s="236">
        <f t="shared" si="113"/>
        <v>0.26171875</v>
      </c>
      <c r="M260" s="232" t="s">
        <v>591</v>
      </c>
      <c r="N260" s="237">
        <v>43067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102</v>
      </c>
      <c r="B261" s="230">
        <v>43017</v>
      </c>
      <c r="C261" s="230"/>
      <c r="D261" s="231" t="s">
        <v>353</v>
      </c>
      <c r="E261" s="232" t="s">
        <v>623</v>
      </c>
      <c r="F261" s="233">
        <v>137.5</v>
      </c>
      <c r="G261" s="232"/>
      <c r="H261" s="232">
        <v>184</v>
      </c>
      <c r="I261" s="234">
        <v>183</v>
      </c>
      <c r="J261" s="235" t="s">
        <v>756</v>
      </c>
      <c r="K261" s="205">
        <f t="shared" si="112"/>
        <v>46.5</v>
      </c>
      <c r="L261" s="236">
        <f t="shared" si="113"/>
        <v>0.33818181818181819</v>
      </c>
      <c r="M261" s="232" t="s">
        <v>591</v>
      </c>
      <c r="N261" s="237">
        <v>43108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103</v>
      </c>
      <c r="B262" s="230">
        <v>43018</v>
      </c>
      <c r="C262" s="230"/>
      <c r="D262" s="231" t="s">
        <v>757</v>
      </c>
      <c r="E262" s="232" t="s">
        <v>623</v>
      </c>
      <c r="F262" s="233">
        <v>125.5</v>
      </c>
      <c r="G262" s="232"/>
      <c r="H262" s="232">
        <v>158</v>
      </c>
      <c r="I262" s="234">
        <v>155</v>
      </c>
      <c r="J262" s="235" t="s">
        <v>758</v>
      </c>
      <c r="K262" s="205">
        <f t="shared" si="112"/>
        <v>32.5</v>
      </c>
      <c r="L262" s="236">
        <f t="shared" si="113"/>
        <v>0.25896414342629481</v>
      </c>
      <c r="M262" s="232" t="s">
        <v>591</v>
      </c>
      <c r="N262" s="237">
        <v>43067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104</v>
      </c>
      <c r="B263" s="230">
        <v>43018</v>
      </c>
      <c r="C263" s="230"/>
      <c r="D263" s="231" t="s">
        <v>759</v>
      </c>
      <c r="E263" s="232" t="s">
        <v>623</v>
      </c>
      <c r="F263" s="233">
        <v>895</v>
      </c>
      <c r="G263" s="232"/>
      <c r="H263" s="232">
        <v>1122.5</v>
      </c>
      <c r="I263" s="234">
        <v>1078</v>
      </c>
      <c r="J263" s="235" t="s">
        <v>760</v>
      </c>
      <c r="K263" s="205">
        <v>227.5</v>
      </c>
      <c r="L263" s="236">
        <v>0.25418994413407803</v>
      </c>
      <c r="M263" s="232" t="s">
        <v>591</v>
      </c>
      <c r="N263" s="237">
        <v>43117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105</v>
      </c>
      <c r="B264" s="230">
        <v>43020</v>
      </c>
      <c r="C264" s="230"/>
      <c r="D264" s="231" t="s">
        <v>346</v>
      </c>
      <c r="E264" s="232" t="s">
        <v>623</v>
      </c>
      <c r="F264" s="233">
        <v>525</v>
      </c>
      <c r="G264" s="232"/>
      <c r="H264" s="232">
        <v>629</v>
      </c>
      <c r="I264" s="234">
        <v>629</v>
      </c>
      <c r="J264" s="235" t="s">
        <v>681</v>
      </c>
      <c r="K264" s="205">
        <v>104</v>
      </c>
      <c r="L264" s="236">
        <v>0.19809523809523799</v>
      </c>
      <c r="M264" s="232" t="s">
        <v>591</v>
      </c>
      <c r="N264" s="237">
        <v>43119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106</v>
      </c>
      <c r="B265" s="230">
        <v>43046</v>
      </c>
      <c r="C265" s="230"/>
      <c r="D265" s="231" t="s">
        <v>388</v>
      </c>
      <c r="E265" s="232" t="s">
        <v>623</v>
      </c>
      <c r="F265" s="233">
        <v>740</v>
      </c>
      <c r="G265" s="232"/>
      <c r="H265" s="232">
        <v>892.5</v>
      </c>
      <c r="I265" s="234">
        <v>900</v>
      </c>
      <c r="J265" s="235" t="s">
        <v>761</v>
      </c>
      <c r="K265" s="205">
        <f t="shared" ref="K265:K267" si="114">H265-F265</f>
        <v>152.5</v>
      </c>
      <c r="L265" s="236">
        <f t="shared" ref="L265:L267" si="115">K265/F265</f>
        <v>0.20608108108108109</v>
      </c>
      <c r="M265" s="232" t="s">
        <v>591</v>
      </c>
      <c r="N265" s="237">
        <v>43052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8">
        <v>107</v>
      </c>
      <c r="B266" s="199">
        <v>43073</v>
      </c>
      <c r="C266" s="199"/>
      <c r="D266" s="200" t="s">
        <v>762</v>
      </c>
      <c r="E266" s="201" t="s">
        <v>623</v>
      </c>
      <c r="F266" s="202">
        <v>118.5</v>
      </c>
      <c r="G266" s="201"/>
      <c r="H266" s="201">
        <v>143.5</v>
      </c>
      <c r="I266" s="203">
        <v>145</v>
      </c>
      <c r="J266" s="204" t="s">
        <v>613</v>
      </c>
      <c r="K266" s="205">
        <f t="shared" si="114"/>
        <v>25</v>
      </c>
      <c r="L266" s="206">
        <f t="shared" si="115"/>
        <v>0.2109704641350211</v>
      </c>
      <c r="M266" s="201" t="s">
        <v>591</v>
      </c>
      <c r="N266" s="207">
        <v>43097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8">
        <v>108</v>
      </c>
      <c r="B267" s="209">
        <v>43090</v>
      </c>
      <c r="C267" s="209"/>
      <c r="D267" s="210" t="s">
        <v>434</v>
      </c>
      <c r="E267" s="211" t="s">
        <v>623</v>
      </c>
      <c r="F267" s="212">
        <v>715</v>
      </c>
      <c r="G267" s="212"/>
      <c r="H267" s="213">
        <v>500</v>
      </c>
      <c r="I267" s="213">
        <v>872</v>
      </c>
      <c r="J267" s="214" t="s">
        <v>763</v>
      </c>
      <c r="K267" s="215">
        <f t="shared" si="114"/>
        <v>-215</v>
      </c>
      <c r="L267" s="216">
        <f t="shared" si="115"/>
        <v>-0.30069930069930068</v>
      </c>
      <c r="M267" s="212" t="s">
        <v>604</v>
      </c>
      <c r="N267" s="209">
        <v>43670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109</v>
      </c>
      <c r="B268" s="199">
        <v>43098</v>
      </c>
      <c r="C268" s="199"/>
      <c r="D268" s="200" t="s">
        <v>606</v>
      </c>
      <c r="E268" s="201" t="s">
        <v>623</v>
      </c>
      <c r="F268" s="202">
        <v>435</v>
      </c>
      <c r="G268" s="201"/>
      <c r="H268" s="201">
        <v>542.5</v>
      </c>
      <c r="I268" s="203">
        <v>539</v>
      </c>
      <c r="J268" s="204" t="s">
        <v>681</v>
      </c>
      <c r="K268" s="205">
        <v>107.5</v>
      </c>
      <c r="L268" s="206">
        <v>0.247126436781609</v>
      </c>
      <c r="M268" s="201" t="s">
        <v>591</v>
      </c>
      <c r="N268" s="207">
        <v>43206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8">
        <v>110</v>
      </c>
      <c r="B269" s="199">
        <v>43098</v>
      </c>
      <c r="C269" s="199"/>
      <c r="D269" s="200" t="s">
        <v>563</v>
      </c>
      <c r="E269" s="201" t="s">
        <v>623</v>
      </c>
      <c r="F269" s="202">
        <v>885</v>
      </c>
      <c r="G269" s="201"/>
      <c r="H269" s="201">
        <v>1090</v>
      </c>
      <c r="I269" s="203">
        <v>1084</v>
      </c>
      <c r="J269" s="204" t="s">
        <v>681</v>
      </c>
      <c r="K269" s="205">
        <v>205</v>
      </c>
      <c r="L269" s="206">
        <v>0.23163841807909599</v>
      </c>
      <c r="M269" s="201" t="s">
        <v>591</v>
      </c>
      <c r="N269" s="207">
        <v>43213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8">
        <v>111</v>
      </c>
      <c r="B270" s="239">
        <v>43192</v>
      </c>
      <c r="C270" s="239"/>
      <c r="D270" s="217" t="s">
        <v>764</v>
      </c>
      <c r="E270" s="212" t="s">
        <v>623</v>
      </c>
      <c r="F270" s="240">
        <v>478.5</v>
      </c>
      <c r="G270" s="212"/>
      <c r="H270" s="212">
        <v>442</v>
      </c>
      <c r="I270" s="213">
        <v>613</v>
      </c>
      <c r="J270" s="214" t="s">
        <v>765</v>
      </c>
      <c r="K270" s="215">
        <f t="shared" ref="K270:K273" si="116">H270-F270</f>
        <v>-36.5</v>
      </c>
      <c r="L270" s="216">
        <f t="shared" ref="L270:L273" si="117">K270/F270</f>
        <v>-7.6280041797283177E-2</v>
      </c>
      <c r="M270" s="212" t="s">
        <v>604</v>
      </c>
      <c r="N270" s="209">
        <v>43762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8">
        <v>112</v>
      </c>
      <c r="B271" s="209">
        <v>43194</v>
      </c>
      <c r="C271" s="209"/>
      <c r="D271" s="210" t="s">
        <v>766</v>
      </c>
      <c r="E271" s="211" t="s">
        <v>623</v>
      </c>
      <c r="F271" s="212">
        <f>141.5-7.3</f>
        <v>134.19999999999999</v>
      </c>
      <c r="G271" s="212"/>
      <c r="H271" s="213">
        <v>77</v>
      </c>
      <c r="I271" s="213">
        <v>180</v>
      </c>
      <c r="J271" s="214" t="s">
        <v>767</v>
      </c>
      <c r="K271" s="215">
        <f t="shared" si="116"/>
        <v>-57.199999999999989</v>
      </c>
      <c r="L271" s="216">
        <f t="shared" si="117"/>
        <v>-0.42622950819672129</v>
      </c>
      <c r="M271" s="212" t="s">
        <v>604</v>
      </c>
      <c r="N271" s="209">
        <v>43522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8">
        <v>113</v>
      </c>
      <c r="B272" s="209">
        <v>43209</v>
      </c>
      <c r="C272" s="209"/>
      <c r="D272" s="210" t="s">
        <v>768</v>
      </c>
      <c r="E272" s="211" t="s">
        <v>623</v>
      </c>
      <c r="F272" s="212">
        <v>430</v>
      </c>
      <c r="G272" s="212"/>
      <c r="H272" s="213">
        <v>220</v>
      </c>
      <c r="I272" s="213">
        <v>537</v>
      </c>
      <c r="J272" s="214" t="s">
        <v>769</v>
      </c>
      <c r="K272" s="215">
        <f t="shared" si="116"/>
        <v>-210</v>
      </c>
      <c r="L272" s="216">
        <f t="shared" si="117"/>
        <v>-0.48837209302325579</v>
      </c>
      <c r="M272" s="212" t="s">
        <v>604</v>
      </c>
      <c r="N272" s="209">
        <v>43252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114</v>
      </c>
      <c r="B273" s="230">
        <v>43220</v>
      </c>
      <c r="C273" s="230"/>
      <c r="D273" s="231" t="s">
        <v>389</v>
      </c>
      <c r="E273" s="232" t="s">
        <v>623</v>
      </c>
      <c r="F273" s="232">
        <v>153.5</v>
      </c>
      <c r="G273" s="232"/>
      <c r="H273" s="232">
        <v>196</v>
      </c>
      <c r="I273" s="234">
        <v>196</v>
      </c>
      <c r="J273" s="204" t="s">
        <v>770</v>
      </c>
      <c r="K273" s="205">
        <f t="shared" si="116"/>
        <v>42.5</v>
      </c>
      <c r="L273" s="206">
        <f t="shared" si="117"/>
        <v>0.27687296416938112</v>
      </c>
      <c r="M273" s="201" t="s">
        <v>591</v>
      </c>
      <c r="N273" s="207">
        <v>43605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8">
        <v>115</v>
      </c>
      <c r="B274" s="209">
        <v>43306</v>
      </c>
      <c r="C274" s="209"/>
      <c r="D274" s="210" t="s">
        <v>740</v>
      </c>
      <c r="E274" s="211" t="s">
        <v>623</v>
      </c>
      <c r="F274" s="212">
        <v>27.5</v>
      </c>
      <c r="G274" s="212"/>
      <c r="H274" s="213">
        <v>13.1</v>
      </c>
      <c r="I274" s="213">
        <v>60</v>
      </c>
      <c r="J274" s="214" t="s">
        <v>771</v>
      </c>
      <c r="K274" s="215">
        <v>-14.4</v>
      </c>
      <c r="L274" s="216">
        <v>-0.52363636363636401</v>
      </c>
      <c r="M274" s="212" t="s">
        <v>604</v>
      </c>
      <c r="N274" s="209">
        <v>43138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8">
        <v>116</v>
      </c>
      <c r="B275" s="239">
        <v>43318</v>
      </c>
      <c r="C275" s="239"/>
      <c r="D275" s="217" t="s">
        <v>772</v>
      </c>
      <c r="E275" s="212" t="s">
        <v>623</v>
      </c>
      <c r="F275" s="212">
        <v>148.5</v>
      </c>
      <c r="G275" s="212"/>
      <c r="H275" s="212">
        <v>102</v>
      </c>
      <c r="I275" s="213">
        <v>182</v>
      </c>
      <c r="J275" s="214" t="s">
        <v>773</v>
      </c>
      <c r="K275" s="215">
        <f>H275-F275</f>
        <v>-46.5</v>
      </c>
      <c r="L275" s="216">
        <f>K275/F275</f>
        <v>-0.31313131313131315</v>
      </c>
      <c r="M275" s="212" t="s">
        <v>604</v>
      </c>
      <c r="N275" s="209">
        <v>43661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8">
        <v>117</v>
      </c>
      <c r="B276" s="199">
        <v>43335</v>
      </c>
      <c r="C276" s="199"/>
      <c r="D276" s="200" t="s">
        <v>774</v>
      </c>
      <c r="E276" s="201" t="s">
        <v>623</v>
      </c>
      <c r="F276" s="232">
        <v>285</v>
      </c>
      <c r="G276" s="201"/>
      <c r="H276" s="201">
        <v>355</v>
      </c>
      <c r="I276" s="203">
        <v>364</v>
      </c>
      <c r="J276" s="204" t="s">
        <v>775</v>
      </c>
      <c r="K276" s="205">
        <v>70</v>
      </c>
      <c r="L276" s="206">
        <v>0.24561403508771901</v>
      </c>
      <c r="M276" s="201" t="s">
        <v>591</v>
      </c>
      <c r="N276" s="207">
        <v>43455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8">
        <v>118</v>
      </c>
      <c r="B277" s="199">
        <v>43341</v>
      </c>
      <c r="C277" s="199"/>
      <c r="D277" s="200" t="s">
        <v>377</v>
      </c>
      <c r="E277" s="201" t="s">
        <v>623</v>
      </c>
      <c r="F277" s="232">
        <v>525</v>
      </c>
      <c r="G277" s="201"/>
      <c r="H277" s="201">
        <v>585</v>
      </c>
      <c r="I277" s="203">
        <v>635</v>
      </c>
      <c r="J277" s="204" t="s">
        <v>776</v>
      </c>
      <c r="K277" s="205">
        <f t="shared" ref="K277:K294" si="118">H277-F277</f>
        <v>60</v>
      </c>
      <c r="L277" s="206">
        <f t="shared" ref="L277:L294" si="119">K277/F277</f>
        <v>0.11428571428571428</v>
      </c>
      <c r="M277" s="201" t="s">
        <v>591</v>
      </c>
      <c r="N277" s="207">
        <v>43662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8">
        <v>119</v>
      </c>
      <c r="B278" s="199">
        <v>43395</v>
      </c>
      <c r="C278" s="199"/>
      <c r="D278" s="200" t="s">
        <v>363</v>
      </c>
      <c r="E278" s="201" t="s">
        <v>623</v>
      </c>
      <c r="F278" s="232">
        <v>475</v>
      </c>
      <c r="G278" s="201"/>
      <c r="H278" s="201">
        <v>574</v>
      </c>
      <c r="I278" s="203">
        <v>570</v>
      </c>
      <c r="J278" s="204" t="s">
        <v>681</v>
      </c>
      <c r="K278" s="205">
        <f t="shared" si="118"/>
        <v>99</v>
      </c>
      <c r="L278" s="206">
        <f t="shared" si="119"/>
        <v>0.20842105263157895</v>
      </c>
      <c r="M278" s="201" t="s">
        <v>591</v>
      </c>
      <c r="N278" s="207">
        <v>43403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9">
        <v>120</v>
      </c>
      <c r="B279" s="230">
        <v>43397</v>
      </c>
      <c r="C279" s="230"/>
      <c r="D279" s="231" t="s">
        <v>384</v>
      </c>
      <c r="E279" s="232" t="s">
        <v>623</v>
      </c>
      <c r="F279" s="232">
        <v>707.5</v>
      </c>
      <c r="G279" s="232"/>
      <c r="H279" s="232">
        <v>872</v>
      </c>
      <c r="I279" s="234">
        <v>872</v>
      </c>
      <c r="J279" s="235" t="s">
        <v>681</v>
      </c>
      <c r="K279" s="205">
        <f t="shared" si="118"/>
        <v>164.5</v>
      </c>
      <c r="L279" s="236">
        <f t="shared" si="119"/>
        <v>0.23250883392226149</v>
      </c>
      <c r="M279" s="232" t="s">
        <v>591</v>
      </c>
      <c r="N279" s="237">
        <v>43482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9">
        <v>121</v>
      </c>
      <c r="B280" s="230">
        <v>43398</v>
      </c>
      <c r="C280" s="230"/>
      <c r="D280" s="231" t="s">
        <v>777</v>
      </c>
      <c r="E280" s="232" t="s">
        <v>623</v>
      </c>
      <c r="F280" s="232">
        <v>162</v>
      </c>
      <c r="G280" s="232"/>
      <c r="H280" s="232">
        <v>204</v>
      </c>
      <c r="I280" s="234">
        <v>209</v>
      </c>
      <c r="J280" s="235" t="s">
        <v>778</v>
      </c>
      <c r="K280" s="205">
        <f t="shared" si="118"/>
        <v>42</v>
      </c>
      <c r="L280" s="236">
        <f t="shared" si="119"/>
        <v>0.25925925925925924</v>
      </c>
      <c r="M280" s="232" t="s">
        <v>591</v>
      </c>
      <c r="N280" s="237">
        <v>43539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122</v>
      </c>
      <c r="B281" s="230">
        <v>43399</v>
      </c>
      <c r="C281" s="230"/>
      <c r="D281" s="231" t="s">
        <v>482</v>
      </c>
      <c r="E281" s="232" t="s">
        <v>623</v>
      </c>
      <c r="F281" s="232">
        <v>240</v>
      </c>
      <c r="G281" s="232"/>
      <c r="H281" s="232">
        <v>297</v>
      </c>
      <c r="I281" s="234">
        <v>297</v>
      </c>
      <c r="J281" s="235" t="s">
        <v>681</v>
      </c>
      <c r="K281" s="241">
        <f t="shared" si="118"/>
        <v>57</v>
      </c>
      <c r="L281" s="236">
        <f t="shared" si="119"/>
        <v>0.23749999999999999</v>
      </c>
      <c r="M281" s="232" t="s">
        <v>591</v>
      </c>
      <c r="N281" s="237">
        <v>43417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8">
        <v>123</v>
      </c>
      <c r="B282" s="199">
        <v>43439</v>
      </c>
      <c r="C282" s="199"/>
      <c r="D282" s="200" t="s">
        <v>779</v>
      </c>
      <c r="E282" s="201" t="s">
        <v>623</v>
      </c>
      <c r="F282" s="201">
        <v>202.5</v>
      </c>
      <c r="G282" s="201"/>
      <c r="H282" s="201">
        <v>255</v>
      </c>
      <c r="I282" s="203">
        <v>252</v>
      </c>
      <c r="J282" s="204" t="s">
        <v>681</v>
      </c>
      <c r="K282" s="205">
        <f t="shared" si="118"/>
        <v>52.5</v>
      </c>
      <c r="L282" s="206">
        <f t="shared" si="119"/>
        <v>0.25925925925925924</v>
      </c>
      <c r="M282" s="201" t="s">
        <v>591</v>
      </c>
      <c r="N282" s="207">
        <v>43542</v>
      </c>
      <c r="O282" s="1"/>
      <c r="P282" s="1"/>
      <c r="Q282" s="1"/>
      <c r="R282" s="6" t="s">
        <v>780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124</v>
      </c>
      <c r="B283" s="230">
        <v>43465</v>
      </c>
      <c r="C283" s="199"/>
      <c r="D283" s="231" t="s">
        <v>416</v>
      </c>
      <c r="E283" s="232" t="s">
        <v>623</v>
      </c>
      <c r="F283" s="232">
        <v>710</v>
      </c>
      <c r="G283" s="232"/>
      <c r="H283" s="232">
        <v>866</v>
      </c>
      <c r="I283" s="234">
        <v>866</v>
      </c>
      <c r="J283" s="235" t="s">
        <v>681</v>
      </c>
      <c r="K283" s="205">
        <f t="shared" si="118"/>
        <v>156</v>
      </c>
      <c r="L283" s="206">
        <f t="shared" si="119"/>
        <v>0.21971830985915494</v>
      </c>
      <c r="M283" s="201" t="s">
        <v>591</v>
      </c>
      <c r="N283" s="207">
        <v>43553</v>
      </c>
      <c r="O283" s="1"/>
      <c r="P283" s="1"/>
      <c r="Q283" s="1"/>
      <c r="R283" s="6" t="s">
        <v>780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125</v>
      </c>
      <c r="B284" s="230">
        <v>43522</v>
      </c>
      <c r="C284" s="230"/>
      <c r="D284" s="231" t="s">
        <v>153</v>
      </c>
      <c r="E284" s="232" t="s">
        <v>623</v>
      </c>
      <c r="F284" s="232">
        <v>337.25</v>
      </c>
      <c r="G284" s="232"/>
      <c r="H284" s="232">
        <v>398.5</v>
      </c>
      <c r="I284" s="234">
        <v>411</v>
      </c>
      <c r="J284" s="204" t="s">
        <v>781</v>
      </c>
      <c r="K284" s="205">
        <f t="shared" si="118"/>
        <v>61.25</v>
      </c>
      <c r="L284" s="206">
        <f t="shared" si="119"/>
        <v>0.1816160118606375</v>
      </c>
      <c r="M284" s="201" t="s">
        <v>591</v>
      </c>
      <c r="N284" s="207">
        <v>43760</v>
      </c>
      <c r="O284" s="1"/>
      <c r="P284" s="1"/>
      <c r="Q284" s="1"/>
      <c r="R284" s="6" t="s">
        <v>780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2">
        <v>126</v>
      </c>
      <c r="B285" s="243">
        <v>43559</v>
      </c>
      <c r="C285" s="243"/>
      <c r="D285" s="244" t="s">
        <v>782</v>
      </c>
      <c r="E285" s="245" t="s">
        <v>623</v>
      </c>
      <c r="F285" s="245">
        <v>130</v>
      </c>
      <c r="G285" s="245"/>
      <c r="H285" s="245">
        <v>65</v>
      </c>
      <c r="I285" s="246">
        <v>158</v>
      </c>
      <c r="J285" s="214" t="s">
        <v>783</v>
      </c>
      <c r="K285" s="215">
        <f t="shared" si="118"/>
        <v>-65</v>
      </c>
      <c r="L285" s="216">
        <f t="shared" si="119"/>
        <v>-0.5</v>
      </c>
      <c r="M285" s="212" t="s">
        <v>604</v>
      </c>
      <c r="N285" s="209">
        <v>43726</v>
      </c>
      <c r="O285" s="1"/>
      <c r="P285" s="1"/>
      <c r="Q285" s="1"/>
      <c r="R285" s="6" t="s">
        <v>784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127</v>
      </c>
      <c r="B286" s="230">
        <v>43017</v>
      </c>
      <c r="C286" s="230"/>
      <c r="D286" s="231" t="s">
        <v>186</v>
      </c>
      <c r="E286" s="232" t="s">
        <v>623</v>
      </c>
      <c r="F286" s="232">
        <v>141.5</v>
      </c>
      <c r="G286" s="232"/>
      <c r="H286" s="232">
        <v>183.5</v>
      </c>
      <c r="I286" s="234">
        <v>210</v>
      </c>
      <c r="J286" s="204" t="s">
        <v>778</v>
      </c>
      <c r="K286" s="205">
        <f t="shared" si="118"/>
        <v>42</v>
      </c>
      <c r="L286" s="206">
        <f t="shared" si="119"/>
        <v>0.29681978798586572</v>
      </c>
      <c r="M286" s="201" t="s">
        <v>591</v>
      </c>
      <c r="N286" s="207">
        <v>43042</v>
      </c>
      <c r="O286" s="1"/>
      <c r="P286" s="1"/>
      <c r="Q286" s="1"/>
      <c r="R286" s="6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2">
        <v>128</v>
      </c>
      <c r="B287" s="243">
        <v>43074</v>
      </c>
      <c r="C287" s="243"/>
      <c r="D287" s="244" t="s">
        <v>785</v>
      </c>
      <c r="E287" s="245" t="s">
        <v>623</v>
      </c>
      <c r="F287" s="240">
        <v>172</v>
      </c>
      <c r="G287" s="245"/>
      <c r="H287" s="245">
        <v>155.25</v>
      </c>
      <c r="I287" s="246">
        <v>230</v>
      </c>
      <c r="J287" s="214" t="s">
        <v>786</v>
      </c>
      <c r="K287" s="215">
        <f t="shared" si="118"/>
        <v>-16.75</v>
      </c>
      <c r="L287" s="216">
        <f t="shared" si="119"/>
        <v>-9.7383720930232565E-2</v>
      </c>
      <c r="M287" s="212" t="s">
        <v>604</v>
      </c>
      <c r="N287" s="209">
        <v>43787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129</v>
      </c>
      <c r="B288" s="230">
        <v>43398</v>
      </c>
      <c r="C288" s="230"/>
      <c r="D288" s="231" t="s">
        <v>108</v>
      </c>
      <c r="E288" s="232" t="s">
        <v>623</v>
      </c>
      <c r="F288" s="232">
        <v>698.5</v>
      </c>
      <c r="G288" s="232"/>
      <c r="H288" s="232">
        <v>890</v>
      </c>
      <c r="I288" s="234">
        <v>890</v>
      </c>
      <c r="J288" s="204" t="s">
        <v>866</v>
      </c>
      <c r="K288" s="205">
        <f t="shared" si="118"/>
        <v>191.5</v>
      </c>
      <c r="L288" s="206">
        <f t="shared" si="119"/>
        <v>0.27415891195418757</v>
      </c>
      <c r="M288" s="201" t="s">
        <v>591</v>
      </c>
      <c r="N288" s="207">
        <v>44328</v>
      </c>
      <c r="O288" s="1"/>
      <c r="P288" s="1"/>
      <c r="Q288" s="1"/>
      <c r="R288" s="6" t="s">
        <v>780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9">
        <v>130</v>
      </c>
      <c r="B289" s="230">
        <v>42877</v>
      </c>
      <c r="C289" s="230"/>
      <c r="D289" s="231" t="s">
        <v>376</v>
      </c>
      <c r="E289" s="232" t="s">
        <v>623</v>
      </c>
      <c r="F289" s="232">
        <v>127.6</v>
      </c>
      <c r="G289" s="232"/>
      <c r="H289" s="232">
        <v>138</v>
      </c>
      <c r="I289" s="234">
        <v>190</v>
      </c>
      <c r="J289" s="204" t="s">
        <v>787</v>
      </c>
      <c r="K289" s="205">
        <f t="shared" si="118"/>
        <v>10.400000000000006</v>
      </c>
      <c r="L289" s="206">
        <f t="shared" si="119"/>
        <v>8.1504702194357417E-2</v>
      </c>
      <c r="M289" s="201" t="s">
        <v>591</v>
      </c>
      <c r="N289" s="207">
        <v>43774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9">
        <v>131</v>
      </c>
      <c r="B290" s="230">
        <v>43158</v>
      </c>
      <c r="C290" s="230"/>
      <c r="D290" s="231" t="s">
        <v>788</v>
      </c>
      <c r="E290" s="232" t="s">
        <v>623</v>
      </c>
      <c r="F290" s="232">
        <v>317</v>
      </c>
      <c r="G290" s="232"/>
      <c r="H290" s="232">
        <v>382.5</v>
      </c>
      <c r="I290" s="234">
        <v>398</v>
      </c>
      <c r="J290" s="204" t="s">
        <v>789</v>
      </c>
      <c r="K290" s="205">
        <f t="shared" si="118"/>
        <v>65.5</v>
      </c>
      <c r="L290" s="206">
        <f t="shared" si="119"/>
        <v>0.20662460567823343</v>
      </c>
      <c r="M290" s="201" t="s">
        <v>591</v>
      </c>
      <c r="N290" s="207">
        <v>44238</v>
      </c>
      <c r="O290" s="1"/>
      <c r="P290" s="1"/>
      <c r="Q290" s="1"/>
      <c r="R290" s="6" t="s">
        <v>784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42">
        <v>132</v>
      </c>
      <c r="B291" s="243">
        <v>43164</v>
      </c>
      <c r="C291" s="243"/>
      <c r="D291" s="244" t="s">
        <v>145</v>
      </c>
      <c r="E291" s="245" t="s">
        <v>623</v>
      </c>
      <c r="F291" s="240">
        <f>510-14.4</f>
        <v>495.6</v>
      </c>
      <c r="G291" s="245"/>
      <c r="H291" s="245">
        <v>350</v>
      </c>
      <c r="I291" s="246">
        <v>672</v>
      </c>
      <c r="J291" s="214" t="s">
        <v>790</v>
      </c>
      <c r="K291" s="215">
        <f t="shared" si="118"/>
        <v>-145.60000000000002</v>
      </c>
      <c r="L291" s="216">
        <f t="shared" si="119"/>
        <v>-0.29378531073446329</v>
      </c>
      <c r="M291" s="212" t="s">
        <v>604</v>
      </c>
      <c r="N291" s="209">
        <v>43887</v>
      </c>
      <c r="O291" s="1"/>
      <c r="P291" s="1"/>
      <c r="Q291" s="1"/>
      <c r="R291" s="6" t="s">
        <v>780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42">
        <v>133</v>
      </c>
      <c r="B292" s="243">
        <v>43237</v>
      </c>
      <c r="C292" s="243"/>
      <c r="D292" s="244" t="s">
        <v>474</v>
      </c>
      <c r="E292" s="245" t="s">
        <v>623</v>
      </c>
      <c r="F292" s="240">
        <v>230.3</v>
      </c>
      <c r="G292" s="245"/>
      <c r="H292" s="245">
        <v>102.5</v>
      </c>
      <c r="I292" s="246">
        <v>348</v>
      </c>
      <c r="J292" s="214" t="s">
        <v>791</v>
      </c>
      <c r="K292" s="215">
        <f t="shared" si="118"/>
        <v>-127.80000000000001</v>
      </c>
      <c r="L292" s="216">
        <f t="shared" si="119"/>
        <v>-0.55492835432045162</v>
      </c>
      <c r="M292" s="212" t="s">
        <v>604</v>
      </c>
      <c r="N292" s="209">
        <v>43896</v>
      </c>
      <c r="O292" s="1"/>
      <c r="P292" s="1"/>
      <c r="Q292" s="1"/>
      <c r="R292" s="6" t="s">
        <v>780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9">
        <v>134</v>
      </c>
      <c r="B293" s="230">
        <v>43258</v>
      </c>
      <c r="C293" s="230"/>
      <c r="D293" s="231" t="s">
        <v>439</v>
      </c>
      <c r="E293" s="232" t="s">
        <v>623</v>
      </c>
      <c r="F293" s="232">
        <f>342.5-5.1</f>
        <v>337.4</v>
      </c>
      <c r="G293" s="232"/>
      <c r="H293" s="232">
        <v>412.5</v>
      </c>
      <c r="I293" s="234">
        <v>439</v>
      </c>
      <c r="J293" s="204" t="s">
        <v>792</v>
      </c>
      <c r="K293" s="205">
        <f t="shared" si="118"/>
        <v>75.100000000000023</v>
      </c>
      <c r="L293" s="206">
        <f t="shared" si="119"/>
        <v>0.22258446947243635</v>
      </c>
      <c r="M293" s="201" t="s">
        <v>591</v>
      </c>
      <c r="N293" s="207">
        <v>44230</v>
      </c>
      <c r="O293" s="1"/>
      <c r="P293" s="1"/>
      <c r="Q293" s="1"/>
      <c r="R293" s="6" t="s">
        <v>784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3">
        <v>135</v>
      </c>
      <c r="B294" s="222">
        <v>43285</v>
      </c>
      <c r="C294" s="222"/>
      <c r="D294" s="223" t="s">
        <v>55</v>
      </c>
      <c r="E294" s="224" t="s">
        <v>623</v>
      </c>
      <c r="F294" s="224">
        <f>127.5-5.53</f>
        <v>121.97</v>
      </c>
      <c r="G294" s="225"/>
      <c r="H294" s="225">
        <v>122.5</v>
      </c>
      <c r="I294" s="225">
        <v>170</v>
      </c>
      <c r="J294" s="226" t="s">
        <v>825</v>
      </c>
      <c r="K294" s="227">
        <f t="shared" si="118"/>
        <v>0.53000000000000114</v>
      </c>
      <c r="L294" s="228">
        <f t="shared" si="119"/>
        <v>4.3453308190538747E-3</v>
      </c>
      <c r="M294" s="224" t="s">
        <v>714</v>
      </c>
      <c r="N294" s="222">
        <v>44431</v>
      </c>
      <c r="O294" s="1"/>
      <c r="P294" s="1"/>
      <c r="Q294" s="1"/>
      <c r="R294" s="6" t="s">
        <v>780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42">
        <v>136</v>
      </c>
      <c r="B295" s="243">
        <v>43294</v>
      </c>
      <c r="C295" s="243"/>
      <c r="D295" s="244" t="s">
        <v>365</v>
      </c>
      <c r="E295" s="245" t="s">
        <v>623</v>
      </c>
      <c r="F295" s="240">
        <v>46.5</v>
      </c>
      <c r="G295" s="245"/>
      <c r="H295" s="245">
        <v>17</v>
      </c>
      <c r="I295" s="246">
        <v>59</v>
      </c>
      <c r="J295" s="214" t="s">
        <v>793</v>
      </c>
      <c r="K295" s="215">
        <f t="shared" ref="K295:K303" si="120">H295-F295</f>
        <v>-29.5</v>
      </c>
      <c r="L295" s="216">
        <f t="shared" ref="L295:L303" si="121">K295/F295</f>
        <v>-0.63440860215053763</v>
      </c>
      <c r="M295" s="212" t="s">
        <v>604</v>
      </c>
      <c r="N295" s="209">
        <v>43887</v>
      </c>
      <c r="O295" s="1"/>
      <c r="P295" s="1"/>
      <c r="Q295" s="1"/>
      <c r="R295" s="6" t="s">
        <v>780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9">
        <v>137</v>
      </c>
      <c r="B296" s="230">
        <v>43396</v>
      </c>
      <c r="C296" s="230"/>
      <c r="D296" s="231" t="s">
        <v>418</v>
      </c>
      <c r="E296" s="232" t="s">
        <v>623</v>
      </c>
      <c r="F296" s="232">
        <v>156.5</v>
      </c>
      <c r="G296" s="232"/>
      <c r="H296" s="232">
        <v>207.5</v>
      </c>
      <c r="I296" s="234">
        <v>191</v>
      </c>
      <c r="J296" s="204" t="s">
        <v>681</v>
      </c>
      <c r="K296" s="205">
        <f t="shared" si="120"/>
        <v>51</v>
      </c>
      <c r="L296" s="206">
        <f t="shared" si="121"/>
        <v>0.32587859424920129</v>
      </c>
      <c r="M296" s="201" t="s">
        <v>591</v>
      </c>
      <c r="N296" s="207">
        <v>44369</v>
      </c>
      <c r="O296" s="1"/>
      <c r="P296" s="1"/>
      <c r="Q296" s="1"/>
      <c r="R296" s="6" t="s">
        <v>780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9">
        <v>138</v>
      </c>
      <c r="B297" s="230">
        <v>43439</v>
      </c>
      <c r="C297" s="230"/>
      <c r="D297" s="231" t="s">
        <v>327</v>
      </c>
      <c r="E297" s="232" t="s">
        <v>623</v>
      </c>
      <c r="F297" s="232">
        <v>259.5</v>
      </c>
      <c r="G297" s="232"/>
      <c r="H297" s="232">
        <v>320</v>
      </c>
      <c r="I297" s="234">
        <v>320</v>
      </c>
      <c r="J297" s="204" t="s">
        <v>681</v>
      </c>
      <c r="K297" s="205">
        <f t="shared" si="120"/>
        <v>60.5</v>
      </c>
      <c r="L297" s="206">
        <f t="shared" si="121"/>
        <v>0.23314065510597304</v>
      </c>
      <c r="M297" s="201" t="s">
        <v>591</v>
      </c>
      <c r="N297" s="207">
        <v>44323</v>
      </c>
      <c r="O297" s="1"/>
      <c r="P297" s="1"/>
      <c r="Q297" s="1"/>
      <c r="R297" s="6" t="s">
        <v>780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42">
        <v>139</v>
      </c>
      <c r="B298" s="243">
        <v>43439</v>
      </c>
      <c r="C298" s="243"/>
      <c r="D298" s="244" t="s">
        <v>794</v>
      </c>
      <c r="E298" s="245" t="s">
        <v>623</v>
      </c>
      <c r="F298" s="245">
        <v>715</v>
      </c>
      <c r="G298" s="245"/>
      <c r="H298" s="245">
        <v>445</v>
      </c>
      <c r="I298" s="246">
        <v>840</v>
      </c>
      <c r="J298" s="214" t="s">
        <v>795</v>
      </c>
      <c r="K298" s="215">
        <f t="shared" si="120"/>
        <v>-270</v>
      </c>
      <c r="L298" s="216">
        <f t="shared" si="121"/>
        <v>-0.3776223776223776</v>
      </c>
      <c r="M298" s="212" t="s">
        <v>604</v>
      </c>
      <c r="N298" s="209">
        <v>43800</v>
      </c>
      <c r="O298" s="1"/>
      <c r="P298" s="1"/>
      <c r="Q298" s="1"/>
      <c r="R298" s="6" t="s">
        <v>780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9">
        <v>140</v>
      </c>
      <c r="B299" s="230">
        <v>43469</v>
      </c>
      <c r="C299" s="230"/>
      <c r="D299" s="231" t="s">
        <v>158</v>
      </c>
      <c r="E299" s="232" t="s">
        <v>623</v>
      </c>
      <c r="F299" s="232">
        <v>875</v>
      </c>
      <c r="G299" s="232"/>
      <c r="H299" s="232">
        <v>1165</v>
      </c>
      <c r="I299" s="234">
        <v>1185</v>
      </c>
      <c r="J299" s="204" t="s">
        <v>796</v>
      </c>
      <c r="K299" s="205">
        <f t="shared" si="120"/>
        <v>290</v>
      </c>
      <c r="L299" s="206">
        <f t="shared" si="121"/>
        <v>0.33142857142857141</v>
      </c>
      <c r="M299" s="201" t="s">
        <v>591</v>
      </c>
      <c r="N299" s="207">
        <v>43847</v>
      </c>
      <c r="O299" s="1"/>
      <c r="P299" s="1"/>
      <c r="Q299" s="1"/>
      <c r="R299" s="6" t="s">
        <v>780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9">
        <v>141</v>
      </c>
      <c r="B300" s="230">
        <v>43559</v>
      </c>
      <c r="C300" s="230"/>
      <c r="D300" s="231" t="s">
        <v>343</v>
      </c>
      <c r="E300" s="232" t="s">
        <v>623</v>
      </c>
      <c r="F300" s="232">
        <f>387-14.63</f>
        <v>372.37</v>
      </c>
      <c r="G300" s="232"/>
      <c r="H300" s="232">
        <v>490</v>
      </c>
      <c r="I300" s="234">
        <v>490</v>
      </c>
      <c r="J300" s="204" t="s">
        <v>681</v>
      </c>
      <c r="K300" s="205">
        <f t="shared" si="120"/>
        <v>117.63</v>
      </c>
      <c r="L300" s="206">
        <f t="shared" si="121"/>
        <v>0.31589548030185027</v>
      </c>
      <c r="M300" s="201" t="s">
        <v>591</v>
      </c>
      <c r="N300" s="207">
        <v>43850</v>
      </c>
      <c r="O300" s="1"/>
      <c r="P300" s="1"/>
      <c r="Q300" s="1"/>
      <c r="R300" s="6" t="s">
        <v>780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42">
        <v>142</v>
      </c>
      <c r="B301" s="243">
        <v>43578</v>
      </c>
      <c r="C301" s="243"/>
      <c r="D301" s="244" t="s">
        <v>797</v>
      </c>
      <c r="E301" s="245" t="s">
        <v>593</v>
      </c>
      <c r="F301" s="245">
        <v>220</v>
      </c>
      <c r="G301" s="245"/>
      <c r="H301" s="245">
        <v>127.5</v>
      </c>
      <c r="I301" s="246">
        <v>284</v>
      </c>
      <c r="J301" s="214" t="s">
        <v>798</v>
      </c>
      <c r="K301" s="215">
        <f t="shared" si="120"/>
        <v>-92.5</v>
      </c>
      <c r="L301" s="216">
        <f t="shared" si="121"/>
        <v>-0.42045454545454547</v>
      </c>
      <c r="M301" s="212" t="s">
        <v>604</v>
      </c>
      <c r="N301" s="209">
        <v>43896</v>
      </c>
      <c r="O301" s="1"/>
      <c r="P301" s="1"/>
      <c r="Q301" s="1"/>
      <c r="R301" s="6" t="s">
        <v>780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9">
        <v>143</v>
      </c>
      <c r="B302" s="230">
        <v>43622</v>
      </c>
      <c r="C302" s="230"/>
      <c r="D302" s="231" t="s">
        <v>483</v>
      </c>
      <c r="E302" s="232" t="s">
        <v>593</v>
      </c>
      <c r="F302" s="232">
        <v>332.8</v>
      </c>
      <c r="G302" s="232"/>
      <c r="H302" s="232">
        <v>405</v>
      </c>
      <c r="I302" s="234">
        <v>419</v>
      </c>
      <c r="J302" s="204" t="s">
        <v>799</v>
      </c>
      <c r="K302" s="205">
        <f t="shared" si="120"/>
        <v>72.199999999999989</v>
      </c>
      <c r="L302" s="206">
        <f t="shared" si="121"/>
        <v>0.21694711538461534</v>
      </c>
      <c r="M302" s="201" t="s">
        <v>591</v>
      </c>
      <c r="N302" s="207">
        <v>43860</v>
      </c>
      <c r="O302" s="1"/>
      <c r="P302" s="1"/>
      <c r="Q302" s="1"/>
      <c r="R302" s="6" t="s">
        <v>784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3">
        <v>144</v>
      </c>
      <c r="B303" s="222">
        <v>43641</v>
      </c>
      <c r="C303" s="222"/>
      <c r="D303" s="223" t="s">
        <v>151</v>
      </c>
      <c r="E303" s="224" t="s">
        <v>623</v>
      </c>
      <c r="F303" s="224">
        <v>386</v>
      </c>
      <c r="G303" s="225"/>
      <c r="H303" s="225">
        <v>395</v>
      </c>
      <c r="I303" s="225">
        <v>452</v>
      </c>
      <c r="J303" s="226" t="s">
        <v>800</v>
      </c>
      <c r="K303" s="227">
        <f t="shared" si="120"/>
        <v>9</v>
      </c>
      <c r="L303" s="228">
        <f t="shared" si="121"/>
        <v>2.3316062176165803E-2</v>
      </c>
      <c r="M303" s="224" t="s">
        <v>714</v>
      </c>
      <c r="N303" s="222">
        <v>43868</v>
      </c>
      <c r="O303" s="1"/>
      <c r="P303" s="1"/>
      <c r="Q303" s="1"/>
      <c r="R303" s="6" t="s">
        <v>784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3">
        <v>145</v>
      </c>
      <c r="B304" s="222">
        <v>43707</v>
      </c>
      <c r="C304" s="222"/>
      <c r="D304" s="223" t="s">
        <v>131</v>
      </c>
      <c r="E304" s="224" t="s">
        <v>623</v>
      </c>
      <c r="F304" s="224">
        <v>137.5</v>
      </c>
      <c r="G304" s="225"/>
      <c r="H304" s="225">
        <v>138.5</v>
      </c>
      <c r="I304" s="225">
        <v>190</v>
      </c>
      <c r="J304" s="226" t="s">
        <v>824</v>
      </c>
      <c r="K304" s="227">
        <f t="shared" ref="K304" si="122">H304-F304</f>
        <v>1</v>
      </c>
      <c r="L304" s="228">
        <f t="shared" ref="L304" si="123">K304/F304</f>
        <v>7.2727272727272727E-3</v>
      </c>
      <c r="M304" s="224" t="s">
        <v>714</v>
      </c>
      <c r="N304" s="222">
        <v>44432</v>
      </c>
      <c r="O304" s="1"/>
      <c r="P304" s="1"/>
      <c r="Q304" s="1"/>
      <c r="R304" s="6" t="s">
        <v>780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9">
        <v>146</v>
      </c>
      <c r="B305" s="230">
        <v>43731</v>
      </c>
      <c r="C305" s="230"/>
      <c r="D305" s="231" t="s">
        <v>430</v>
      </c>
      <c r="E305" s="232" t="s">
        <v>623</v>
      </c>
      <c r="F305" s="232">
        <v>235</v>
      </c>
      <c r="G305" s="232"/>
      <c r="H305" s="232">
        <v>295</v>
      </c>
      <c r="I305" s="234">
        <v>296</v>
      </c>
      <c r="J305" s="204" t="s">
        <v>801</v>
      </c>
      <c r="K305" s="205">
        <f t="shared" ref="K305:K310" si="124">H305-F305</f>
        <v>60</v>
      </c>
      <c r="L305" s="206">
        <f t="shared" ref="L305:L310" si="125">K305/F305</f>
        <v>0.25531914893617019</v>
      </c>
      <c r="M305" s="201" t="s">
        <v>591</v>
      </c>
      <c r="N305" s="207">
        <v>43844</v>
      </c>
      <c r="O305" s="1"/>
      <c r="P305" s="1"/>
      <c r="Q305" s="1"/>
      <c r="R305" s="6" t="s">
        <v>784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9">
        <v>147</v>
      </c>
      <c r="B306" s="230">
        <v>43752</v>
      </c>
      <c r="C306" s="230"/>
      <c r="D306" s="231" t="s">
        <v>802</v>
      </c>
      <c r="E306" s="232" t="s">
        <v>623</v>
      </c>
      <c r="F306" s="232">
        <v>277.5</v>
      </c>
      <c r="G306" s="232"/>
      <c r="H306" s="232">
        <v>333</v>
      </c>
      <c r="I306" s="234">
        <v>333</v>
      </c>
      <c r="J306" s="204" t="s">
        <v>803</v>
      </c>
      <c r="K306" s="205">
        <f t="shared" si="124"/>
        <v>55.5</v>
      </c>
      <c r="L306" s="206">
        <f t="shared" si="125"/>
        <v>0.2</v>
      </c>
      <c r="M306" s="201" t="s">
        <v>591</v>
      </c>
      <c r="N306" s="207">
        <v>43846</v>
      </c>
      <c r="O306" s="1"/>
      <c r="P306" s="1"/>
      <c r="Q306" s="1"/>
      <c r="R306" s="6" t="s">
        <v>780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9">
        <v>148</v>
      </c>
      <c r="B307" s="230">
        <v>43752</v>
      </c>
      <c r="C307" s="230"/>
      <c r="D307" s="231" t="s">
        <v>804</v>
      </c>
      <c r="E307" s="232" t="s">
        <v>623</v>
      </c>
      <c r="F307" s="232">
        <v>930</v>
      </c>
      <c r="G307" s="232"/>
      <c r="H307" s="232">
        <v>1165</v>
      </c>
      <c r="I307" s="234">
        <v>1200</v>
      </c>
      <c r="J307" s="204" t="s">
        <v>805</v>
      </c>
      <c r="K307" s="205">
        <f t="shared" si="124"/>
        <v>235</v>
      </c>
      <c r="L307" s="206">
        <f t="shared" si="125"/>
        <v>0.25268817204301075</v>
      </c>
      <c r="M307" s="201" t="s">
        <v>591</v>
      </c>
      <c r="N307" s="207">
        <v>43847</v>
      </c>
      <c r="O307" s="1"/>
      <c r="P307" s="1"/>
      <c r="Q307" s="1"/>
      <c r="R307" s="6" t="s">
        <v>784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9">
        <v>149</v>
      </c>
      <c r="B308" s="230">
        <v>43753</v>
      </c>
      <c r="C308" s="230"/>
      <c r="D308" s="231" t="s">
        <v>806</v>
      </c>
      <c r="E308" s="232" t="s">
        <v>623</v>
      </c>
      <c r="F308" s="202">
        <v>111</v>
      </c>
      <c r="G308" s="232"/>
      <c r="H308" s="232">
        <v>141</v>
      </c>
      <c r="I308" s="234">
        <v>141</v>
      </c>
      <c r="J308" s="204" t="s">
        <v>607</v>
      </c>
      <c r="K308" s="205">
        <f t="shared" si="124"/>
        <v>30</v>
      </c>
      <c r="L308" s="206">
        <f t="shared" si="125"/>
        <v>0.27027027027027029</v>
      </c>
      <c r="M308" s="201" t="s">
        <v>591</v>
      </c>
      <c r="N308" s="207">
        <v>44328</v>
      </c>
      <c r="O308" s="1"/>
      <c r="P308" s="1"/>
      <c r="Q308" s="1"/>
      <c r="R308" s="6" t="s">
        <v>784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9">
        <v>150</v>
      </c>
      <c r="B309" s="230">
        <v>43753</v>
      </c>
      <c r="C309" s="230"/>
      <c r="D309" s="231" t="s">
        <v>807</v>
      </c>
      <c r="E309" s="232" t="s">
        <v>623</v>
      </c>
      <c r="F309" s="202">
        <v>296</v>
      </c>
      <c r="G309" s="232"/>
      <c r="H309" s="232">
        <v>370</v>
      </c>
      <c r="I309" s="234">
        <v>370</v>
      </c>
      <c r="J309" s="204" t="s">
        <v>681</v>
      </c>
      <c r="K309" s="205">
        <f t="shared" si="124"/>
        <v>74</v>
      </c>
      <c r="L309" s="206">
        <f t="shared" si="125"/>
        <v>0.25</v>
      </c>
      <c r="M309" s="201" t="s">
        <v>591</v>
      </c>
      <c r="N309" s="207">
        <v>43853</v>
      </c>
      <c r="O309" s="1"/>
      <c r="P309" s="1"/>
      <c r="Q309" s="1"/>
      <c r="R309" s="6" t="s">
        <v>784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9">
        <v>151</v>
      </c>
      <c r="B310" s="230">
        <v>43754</v>
      </c>
      <c r="C310" s="230"/>
      <c r="D310" s="231" t="s">
        <v>808</v>
      </c>
      <c r="E310" s="232" t="s">
        <v>623</v>
      </c>
      <c r="F310" s="202">
        <v>300</v>
      </c>
      <c r="G310" s="232"/>
      <c r="H310" s="232">
        <v>382.5</v>
      </c>
      <c r="I310" s="234">
        <v>344</v>
      </c>
      <c r="J310" s="204" t="s">
        <v>809</v>
      </c>
      <c r="K310" s="205">
        <f t="shared" si="124"/>
        <v>82.5</v>
      </c>
      <c r="L310" s="206">
        <f t="shared" si="125"/>
        <v>0.27500000000000002</v>
      </c>
      <c r="M310" s="201" t="s">
        <v>591</v>
      </c>
      <c r="N310" s="207">
        <v>44238</v>
      </c>
      <c r="O310" s="1"/>
      <c r="P310" s="1"/>
      <c r="Q310" s="1"/>
      <c r="R310" s="6" t="s">
        <v>784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48">
        <v>152</v>
      </c>
      <c r="B311" s="249">
        <v>43832</v>
      </c>
      <c r="C311" s="249"/>
      <c r="D311" s="250" t="s">
        <v>810</v>
      </c>
      <c r="E311" s="56" t="s">
        <v>623</v>
      </c>
      <c r="F311" s="251" t="s">
        <v>811</v>
      </c>
      <c r="G311" s="56"/>
      <c r="H311" s="56"/>
      <c r="I311" s="252">
        <v>590</v>
      </c>
      <c r="J311" s="247" t="s">
        <v>594</v>
      </c>
      <c r="K311" s="247"/>
      <c r="L311" s="253"/>
      <c r="M311" s="254" t="s">
        <v>594</v>
      </c>
      <c r="N311" s="255"/>
      <c r="O311" s="1"/>
      <c r="P311" s="1"/>
      <c r="Q311" s="1"/>
      <c r="R311" s="6" t="s">
        <v>784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153</v>
      </c>
      <c r="B312" s="230">
        <v>43966</v>
      </c>
      <c r="C312" s="230"/>
      <c r="D312" s="231" t="s">
        <v>71</v>
      </c>
      <c r="E312" s="232" t="s">
        <v>623</v>
      </c>
      <c r="F312" s="202">
        <v>67.5</v>
      </c>
      <c r="G312" s="232"/>
      <c r="H312" s="232">
        <v>86</v>
      </c>
      <c r="I312" s="234">
        <v>86</v>
      </c>
      <c r="J312" s="204" t="s">
        <v>812</v>
      </c>
      <c r="K312" s="205">
        <f t="shared" ref="K312:K319" si="126">H312-F312</f>
        <v>18.5</v>
      </c>
      <c r="L312" s="206">
        <f t="shared" ref="L312:L319" si="127">K312/F312</f>
        <v>0.27407407407407408</v>
      </c>
      <c r="M312" s="201" t="s">
        <v>591</v>
      </c>
      <c r="N312" s="207">
        <v>44008</v>
      </c>
      <c r="O312" s="1"/>
      <c r="P312" s="1"/>
      <c r="Q312" s="1"/>
      <c r="R312" s="6" t="s">
        <v>784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9">
        <v>154</v>
      </c>
      <c r="B313" s="230">
        <v>44035</v>
      </c>
      <c r="C313" s="230"/>
      <c r="D313" s="231" t="s">
        <v>482</v>
      </c>
      <c r="E313" s="232" t="s">
        <v>623</v>
      </c>
      <c r="F313" s="202">
        <v>231</v>
      </c>
      <c r="G313" s="232"/>
      <c r="H313" s="232">
        <v>281</v>
      </c>
      <c r="I313" s="234">
        <v>281</v>
      </c>
      <c r="J313" s="204" t="s">
        <v>681</v>
      </c>
      <c r="K313" s="205">
        <f t="shared" si="126"/>
        <v>50</v>
      </c>
      <c r="L313" s="206">
        <f t="shared" si="127"/>
        <v>0.21645021645021645</v>
      </c>
      <c r="M313" s="201" t="s">
        <v>591</v>
      </c>
      <c r="N313" s="207">
        <v>44358</v>
      </c>
      <c r="O313" s="1"/>
      <c r="P313" s="1"/>
      <c r="Q313" s="1"/>
      <c r="R313" s="6" t="s">
        <v>784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9">
        <v>155</v>
      </c>
      <c r="B314" s="230">
        <v>44092</v>
      </c>
      <c r="C314" s="230"/>
      <c r="D314" s="231" t="s">
        <v>407</v>
      </c>
      <c r="E314" s="232" t="s">
        <v>623</v>
      </c>
      <c r="F314" s="232">
        <v>206</v>
      </c>
      <c r="G314" s="232"/>
      <c r="H314" s="232">
        <v>248</v>
      </c>
      <c r="I314" s="234">
        <v>248</v>
      </c>
      <c r="J314" s="204" t="s">
        <v>681</v>
      </c>
      <c r="K314" s="205">
        <f t="shared" si="126"/>
        <v>42</v>
      </c>
      <c r="L314" s="206">
        <f t="shared" si="127"/>
        <v>0.20388349514563106</v>
      </c>
      <c r="M314" s="201" t="s">
        <v>591</v>
      </c>
      <c r="N314" s="207">
        <v>44214</v>
      </c>
      <c r="O314" s="1"/>
      <c r="P314" s="1"/>
      <c r="Q314" s="1"/>
      <c r="R314" s="6" t="s">
        <v>784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156</v>
      </c>
      <c r="B315" s="230">
        <v>44140</v>
      </c>
      <c r="C315" s="230"/>
      <c r="D315" s="231" t="s">
        <v>407</v>
      </c>
      <c r="E315" s="232" t="s">
        <v>623</v>
      </c>
      <c r="F315" s="232">
        <v>182.5</v>
      </c>
      <c r="G315" s="232"/>
      <c r="H315" s="232">
        <v>248</v>
      </c>
      <c r="I315" s="234">
        <v>248</v>
      </c>
      <c r="J315" s="204" t="s">
        <v>681</v>
      </c>
      <c r="K315" s="205">
        <f t="shared" si="126"/>
        <v>65.5</v>
      </c>
      <c r="L315" s="206">
        <f t="shared" si="127"/>
        <v>0.35890410958904112</v>
      </c>
      <c r="M315" s="201" t="s">
        <v>591</v>
      </c>
      <c r="N315" s="207">
        <v>44214</v>
      </c>
      <c r="O315" s="1"/>
      <c r="P315" s="1"/>
      <c r="Q315" s="1"/>
      <c r="R315" s="6" t="s">
        <v>784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9">
        <v>157</v>
      </c>
      <c r="B316" s="230">
        <v>44140</v>
      </c>
      <c r="C316" s="230"/>
      <c r="D316" s="231" t="s">
        <v>327</v>
      </c>
      <c r="E316" s="232" t="s">
        <v>623</v>
      </c>
      <c r="F316" s="232">
        <v>247.5</v>
      </c>
      <c r="G316" s="232"/>
      <c r="H316" s="232">
        <v>320</v>
      </c>
      <c r="I316" s="234">
        <v>320</v>
      </c>
      <c r="J316" s="204" t="s">
        <v>681</v>
      </c>
      <c r="K316" s="205">
        <f t="shared" si="126"/>
        <v>72.5</v>
      </c>
      <c r="L316" s="206">
        <f t="shared" si="127"/>
        <v>0.29292929292929293</v>
      </c>
      <c r="M316" s="201" t="s">
        <v>591</v>
      </c>
      <c r="N316" s="207">
        <v>44323</v>
      </c>
      <c r="O316" s="1"/>
      <c r="P316" s="1"/>
      <c r="Q316" s="1"/>
      <c r="R316" s="6" t="s">
        <v>784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9">
        <v>158</v>
      </c>
      <c r="B317" s="230">
        <v>44140</v>
      </c>
      <c r="C317" s="230"/>
      <c r="D317" s="231" t="s">
        <v>272</v>
      </c>
      <c r="E317" s="232" t="s">
        <v>623</v>
      </c>
      <c r="F317" s="202">
        <v>925</v>
      </c>
      <c r="G317" s="232"/>
      <c r="H317" s="232">
        <v>1095</v>
      </c>
      <c r="I317" s="234">
        <v>1093</v>
      </c>
      <c r="J317" s="204" t="s">
        <v>813</v>
      </c>
      <c r="K317" s="205">
        <f t="shared" si="126"/>
        <v>170</v>
      </c>
      <c r="L317" s="206">
        <f t="shared" si="127"/>
        <v>0.18378378378378379</v>
      </c>
      <c r="M317" s="201" t="s">
        <v>591</v>
      </c>
      <c r="N317" s="207">
        <v>44201</v>
      </c>
      <c r="O317" s="1"/>
      <c r="P317" s="1"/>
      <c r="Q317" s="1"/>
      <c r="R317" s="6" t="s">
        <v>784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159</v>
      </c>
      <c r="B318" s="230">
        <v>44140</v>
      </c>
      <c r="C318" s="230"/>
      <c r="D318" s="231" t="s">
        <v>343</v>
      </c>
      <c r="E318" s="232" t="s">
        <v>623</v>
      </c>
      <c r="F318" s="202">
        <v>332.5</v>
      </c>
      <c r="G318" s="232"/>
      <c r="H318" s="232">
        <v>393</v>
      </c>
      <c r="I318" s="234">
        <v>406</v>
      </c>
      <c r="J318" s="204" t="s">
        <v>814</v>
      </c>
      <c r="K318" s="205">
        <f t="shared" si="126"/>
        <v>60.5</v>
      </c>
      <c r="L318" s="206">
        <f t="shared" si="127"/>
        <v>0.18195488721804512</v>
      </c>
      <c r="M318" s="201" t="s">
        <v>591</v>
      </c>
      <c r="N318" s="207">
        <v>44256</v>
      </c>
      <c r="O318" s="1"/>
      <c r="P318" s="1"/>
      <c r="Q318" s="1"/>
      <c r="R318" s="6" t="s">
        <v>784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9">
        <v>160</v>
      </c>
      <c r="B319" s="230">
        <v>44141</v>
      </c>
      <c r="C319" s="230"/>
      <c r="D319" s="231" t="s">
        <v>482</v>
      </c>
      <c r="E319" s="232" t="s">
        <v>623</v>
      </c>
      <c r="F319" s="202">
        <v>231</v>
      </c>
      <c r="G319" s="232"/>
      <c r="H319" s="232">
        <v>281</v>
      </c>
      <c r="I319" s="234">
        <v>281</v>
      </c>
      <c r="J319" s="204" t="s">
        <v>681</v>
      </c>
      <c r="K319" s="205">
        <f t="shared" si="126"/>
        <v>50</v>
      </c>
      <c r="L319" s="206">
        <f t="shared" si="127"/>
        <v>0.21645021645021645</v>
      </c>
      <c r="M319" s="201" t="s">
        <v>591</v>
      </c>
      <c r="N319" s="207">
        <v>44358</v>
      </c>
      <c r="O319" s="1"/>
      <c r="P319" s="1"/>
      <c r="Q319" s="1"/>
      <c r="R319" s="6" t="s">
        <v>784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56">
        <v>161</v>
      </c>
      <c r="B320" s="249">
        <v>44187</v>
      </c>
      <c r="C320" s="249"/>
      <c r="D320" s="250" t="s">
        <v>455</v>
      </c>
      <c r="E320" s="56" t="s">
        <v>623</v>
      </c>
      <c r="F320" s="251" t="s">
        <v>815</v>
      </c>
      <c r="G320" s="56"/>
      <c r="H320" s="56"/>
      <c r="I320" s="252">
        <v>239</v>
      </c>
      <c r="J320" s="247" t="s">
        <v>594</v>
      </c>
      <c r="K320" s="247"/>
      <c r="L320" s="253"/>
      <c r="M320" s="254"/>
      <c r="N320" s="255"/>
      <c r="O320" s="1"/>
      <c r="P320" s="1"/>
      <c r="Q320" s="1"/>
      <c r="R320" s="6" t="s">
        <v>784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56">
        <v>162</v>
      </c>
      <c r="B321" s="249">
        <v>44258</v>
      </c>
      <c r="C321" s="249"/>
      <c r="D321" s="250" t="s">
        <v>810</v>
      </c>
      <c r="E321" s="56" t="s">
        <v>623</v>
      </c>
      <c r="F321" s="251" t="s">
        <v>811</v>
      </c>
      <c r="G321" s="56"/>
      <c r="H321" s="56"/>
      <c r="I321" s="252">
        <v>590</v>
      </c>
      <c r="J321" s="247" t="s">
        <v>594</v>
      </c>
      <c r="K321" s="247"/>
      <c r="L321" s="253"/>
      <c r="M321" s="254"/>
      <c r="N321" s="255"/>
      <c r="O321" s="1"/>
      <c r="P321" s="1"/>
      <c r="R321" s="6" t="s">
        <v>784</v>
      </c>
    </row>
    <row r="322" spans="1:26" ht="12.75" customHeight="1">
      <c r="A322" s="229">
        <v>163</v>
      </c>
      <c r="B322" s="230">
        <v>44274</v>
      </c>
      <c r="C322" s="230"/>
      <c r="D322" s="231" t="s">
        <v>343</v>
      </c>
      <c r="E322" s="232" t="s">
        <v>623</v>
      </c>
      <c r="F322" s="202">
        <v>355</v>
      </c>
      <c r="G322" s="232"/>
      <c r="H322" s="232">
        <v>422.5</v>
      </c>
      <c r="I322" s="234">
        <v>420</v>
      </c>
      <c r="J322" s="204" t="s">
        <v>816</v>
      </c>
      <c r="K322" s="205">
        <f t="shared" ref="K322:K325" si="128">H322-F322</f>
        <v>67.5</v>
      </c>
      <c r="L322" s="206">
        <f t="shared" ref="L322:L325" si="129">K322/F322</f>
        <v>0.19014084507042253</v>
      </c>
      <c r="M322" s="201" t="s">
        <v>591</v>
      </c>
      <c r="N322" s="207">
        <v>44361</v>
      </c>
      <c r="O322" s="1"/>
      <c r="R322" s="257" t="s">
        <v>784</v>
      </c>
    </row>
    <row r="323" spans="1:26" ht="12.75" customHeight="1">
      <c r="A323" s="229">
        <v>164</v>
      </c>
      <c r="B323" s="230">
        <v>44295</v>
      </c>
      <c r="C323" s="230"/>
      <c r="D323" s="231" t="s">
        <v>817</v>
      </c>
      <c r="E323" s="232" t="s">
        <v>623</v>
      </c>
      <c r="F323" s="202">
        <v>555</v>
      </c>
      <c r="G323" s="232"/>
      <c r="H323" s="232">
        <v>663</v>
      </c>
      <c r="I323" s="234">
        <v>663</v>
      </c>
      <c r="J323" s="204" t="s">
        <v>818</v>
      </c>
      <c r="K323" s="205">
        <f t="shared" si="128"/>
        <v>108</v>
      </c>
      <c r="L323" s="206">
        <f t="shared" si="129"/>
        <v>0.19459459459459461</v>
      </c>
      <c r="M323" s="201" t="s">
        <v>591</v>
      </c>
      <c r="N323" s="207">
        <v>44321</v>
      </c>
      <c r="O323" s="1"/>
      <c r="P323" s="1"/>
      <c r="Q323" s="1"/>
      <c r="R323" s="257" t="s">
        <v>784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9">
        <v>165</v>
      </c>
      <c r="B324" s="230">
        <v>44308</v>
      </c>
      <c r="C324" s="230"/>
      <c r="D324" s="231" t="s">
        <v>376</v>
      </c>
      <c r="E324" s="232" t="s">
        <v>623</v>
      </c>
      <c r="F324" s="202">
        <v>126.5</v>
      </c>
      <c r="G324" s="232"/>
      <c r="H324" s="232">
        <v>155</v>
      </c>
      <c r="I324" s="234">
        <v>155</v>
      </c>
      <c r="J324" s="204" t="s">
        <v>681</v>
      </c>
      <c r="K324" s="205">
        <f t="shared" si="128"/>
        <v>28.5</v>
      </c>
      <c r="L324" s="206">
        <f t="shared" si="129"/>
        <v>0.22529644268774704</v>
      </c>
      <c r="M324" s="201" t="s">
        <v>591</v>
      </c>
      <c r="N324" s="207">
        <v>44362</v>
      </c>
      <c r="O324" s="1"/>
      <c r="R324" s="257" t="s">
        <v>784</v>
      </c>
    </row>
    <row r="325" spans="1:26" ht="12.75" customHeight="1">
      <c r="A325" s="330">
        <v>166</v>
      </c>
      <c r="B325" s="331">
        <v>44368</v>
      </c>
      <c r="C325" s="331"/>
      <c r="D325" s="332" t="s">
        <v>394</v>
      </c>
      <c r="E325" s="333" t="s">
        <v>623</v>
      </c>
      <c r="F325" s="334">
        <v>287.5</v>
      </c>
      <c r="G325" s="333"/>
      <c r="H325" s="333">
        <v>245</v>
      </c>
      <c r="I325" s="335">
        <v>344</v>
      </c>
      <c r="J325" s="214" t="s">
        <v>863</v>
      </c>
      <c r="K325" s="215">
        <f t="shared" si="128"/>
        <v>-42.5</v>
      </c>
      <c r="L325" s="216">
        <f t="shared" si="129"/>
        <v>-0.14782608695652175</v>
      </c>
      <c r="M325" s="212" t="s">
        <v>604</v>
      </c>
      <c r="N325" s="209">
        <v>44508</v>
      </c>
      <c r="O325" s="1"/>
      <c r="R325" s="257" t="s">
        <v>784</v>
      </c>
    </row>
    <row r="326" spans="1:26" ht="12.75" customHeight="1">
      <c r="A326" s="256">
        <v>167</v>
      </c>
      <c r="B326" s="249">
        <v>44368</v>
      </c>
      <c r="C326" s="249"/>
      <c r="D326" s="250" t="s">
        <v>482</v>
      </c>
      <c r="E326" s="56" t="s">
        <v>623</v>
      </c>
      <c r="F326" s="251" t="s">
        <v>819</v>
      </c>
      <c r="G326" s="56"/>
      <c r="H326" s="56"/>
      <c r="I326" s="252">
        <v>320</v>
      </c>
      <c r="J326" s="247" t="s">
        <v>594</v>
      </c>
      <c r="K326" s="256"/>
      <c r="L326" s="249"/>
      <c r="M326" s="249"/>
      <c r="N326" s="250"/>
      <c r="O326" s="44"/>
      <c r="R326" s="257" t="s">
        <v>784</v>
      </c>
    </row>
    <row r="327" spans="1:26" ht="12.75" customHeight="1">
      <c r="A327" s="256">
        <v>168</v>
      </c>
      <c r="B327" s="249">
        <v>44406</v>
      </c>
      <c r="C327" s="249"/>
      <c r="D327" s="250" t="s">
        <v>376</v>
      </c>
      <c r="E327" s="56" t="s">
        <v>623</v>
      </c>
      <c r="F327" s="251" t="s">
        <v>822</v>
      </c>
      <c r="G327" s="56"/>
      <c r="H327" s="56"/>
      <c r="I327" s="56">
        <v>200</v>
      </c>
      <c r="J327" s="247" t="s">
        <v>594</v>
      </c>
      <c r="K327" s="256"/>
      <c r="L327" s="249"/>
      <c r="M327" s="249"/>
      <c r="N327" s="250"/>
      <c r="O327" s="44"/>
      <c r="R327" s="257" t="s">
        <v>784</v>
      </c>
    </row>
    <row r="328" spans="1:26" ht="12.75" customHeight="1">
      <c r="A328" s="256">
        <v>169</v>
      </c>
      <c r="B328" s="249">
        <v>44462</v>
      </c>
      <c r="C328" s="249"/>
      <c r="D328" s="250" t="s">
        <v>827</v>
      </c>
      <c r="E328" s="56" t="s">
        <v>623</v>
      </c>
      <c r="F328" s="251" t="s">
        <v>828</v>
      </c>
      <c r="G328" s="56"/>
      <c r="H328" s="56"/>
      <c r="I328" s="56">
        <v>1500</v>
      </c>
      <c r="J328" s="247" t="s">
        <v>594</v>
      </c>
      <c r="K328" s="256"/>
      <c r="L328" s="249"/>
      <c r="M328" s="249"/>
      <c r="N328" s="250"/>
      <c r="O328" s="44"/>
      <c r="R328" s="257" t="s">
        <v>784</v>
      </c>
    </row>
    <row r="329" spans="1:26" ht="12.75" customHeight="1">
      <c r="A329" s="283">
        <v>170</v>
      </c>
      <c r="B329" s="284">
        <v>44480</v>
      </c>
      <c r="C329" s="284"/>
      <c r="D329" s="285" t="s">
        <v>831</v>
      </c>
      <c r="E329" s="286" t="s">
        <v>623</v>
      </c>
      <c r="F329" s="287" t="s">
        <v>836</v>
      </c>
      <c r="G329" s="286"/>
      <c r="H329" s="286"/>
      <c r="I329" s="286">
        <v>145</v>
      </c>
      <c r="J329" s="288" t="s">
        <v>594</v>
      </c>
      <c r="K329" s="283"/>
      <c r="L329" s="284"/>
      <c r="M329" s="284"/>
      <c r="N329" s="285"/>
      <c r="O329" s="44"/>
      <c r="R329" s="257" t="s">
        <v>784</v>
      </c>
    </row>
    <row r="330" spans="1:26" ht="12.75" customHeight="1">
      <c r="A330" s="289">
        <v>171</v>
      </c>
      <c r="B330" s="290">
        <v>44481</v>
      </c>
      <c r="C330" s="290"/>
      <c r="D330" s="291" t="s">
        <v>261</v>
      </c>
      <c r="E330" s="292" t="s">
        <v>623</v>
      </c>
      <c r="F330" s="293" t="s">
        <v>833</v>
      </c>
      <c r="G330" s="292"/>
      <c r="H330" s="292"/>
      <c r="I330" s="292">
        <v>380</v>
      </c>
      <c r="J330" s="294" t="s">
        <v>594</v>
      </c>
      <c r="K330" s="289"/>
      <c r="L330" s="290"/>
      <c r="M330" s="290"/>
      <c r="N330" s="291"/>
      <c r="O330" s="44"/>
      <c r="R330" s="257" t="s">
        <v>784</v>
      </c>
    </row>
    <row r="331" spans="1:26" ht="12.75" customHeight="1">
      <c r="A331" s="289">
        <v>172</v>
      </c>
      <c r="B331" s="290">
        <v>44481</v>
      </c>
      <c r="C331" s="290"/>
      <c r="D331" s="291" t="s">
        <v>402</v>
      </c>
      <c r="E331" s="292" t="s">
        <v>623</v>
      </c>
      <c r="F331" s="293" t="s">
        <v>834</v>
      </c>
      <c r="G331" s="292"/>
      <c r="H331" s="292"/>
      <c r="I331" s="292">
        <v>56</v>
      </c>
      <c r="J331" s="294" t="s">
        <v>594</v>
      </c>
      <c r="K331" s="289"/>
      <c r="L331" s="290"/>
      <c r="M331" s="290"/>
      <c r="N331" s="291"/>
      <c r="O331" s="44"/>
      <c r="R331" s="257"/>
    </row>
    <row r="332" spans="1:26" ht="12.75" customHeight="1">
      <c r="A332" s="295">
        <v>173</v>
      </c>
      <c r="B332" s="290">
        <v>44551</v>
      </c>
      <c r="C332" s="295"/>
      <c r="D332" s="295" t="s">
        <v>119</v>
      </c>
      <c r="E332" s="292" t="s">
        <v>623</v>
      </c>
      <c r="F332" s="292" t="s">
        <v>991</v>
      </c>
      <c r="G332" s="292"/>
      <c r="H332" s="292"/>
      <c r="I332" s="292">
        <v>3000</v>
      </c>
      <c r="J332" s="292" t="s">
        <v>594</v>
      </c>
      <c r="K332" s="292"/>
      <c r="L332" s="292"/>
      <c r="M332" s="292"/>
      <c r="N332" s="295"/>
      <c r="O332" s="44"/>
      <c r="R332" s="257"/>
    </row>
    <row r="333" spans="1:26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257"/>
    </row>
    <row r="334" spans="1:26" ht="12.75" customHeight="1">
      <c r="A334" s="256"/>
      <c r="B334" s="258" t="s">
        <v>820</v>
      </c>
      <c r="F334" s="59"/>
      <c r="G334" s="59"/>
      <c r="H334" s="59"/>
      <c r="I334" s="59"/>
      <c r="J334" s="44"/>
      <c r="K334" s="59"/>
      <c r="L334" s="59"/>
      <c r="M334" s="59"/>
      <c r="O334" s="44"/>
      <c r="R334" s="257"/>
    </row>
    <row r="335" spans="1:26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26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1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1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1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1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A344" s="259"/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A345" s="259"/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A346" s="56"/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</sheetData>
  <autoFilter ref="R1:R342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2021-12-30T02:32:58Z</dcterms:modified>
</cp:coreProperties>
</file>