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0490" windowHeight="77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F&amp;O)'!$S$1:$S$338</definedName>
  </definedNames>
  <calcPr calcId="191029"/>
</workbook>
</file>

<file path=xl/calcChain.xml><?xml version="1.0" encoding="utf-8"?>
<calcChain xmlns="http://schemas.openxmlformats.org/spreadsheetml/2006/main">
  <c r="K111" i="6" l="1"/>
  <c r="K112" i="6"/>
  <c r="L22" i="6"/>
  <c r="K22" i="6"/>
  <c r="L70" i="6"/>
  <c r="K70" i="6"/>
  <c r="M22" i="6" l="1"/>
  <c r="M70" i="6"/>
  <c r="K105" i="6" l="1"/>
  <c r="K104" i="6"/>
  <c r="K114" i="6" l="1"/>
  <c r="M114" i="6" s="1"/>
  <c r="K113" i="6"/>
  <c r="M113" i="6" s="1"/>
  <c r="L69" i="6"/>
  <c r="K69" i="6"/>
  <c r="M69" i="6" l="1"/>
  <c r="P27" i="6"/>
  <c r="L15" i="6"/>
  <c r="K15" i="6"/>
  <c r="L18" i="6"/>
  <c r="K18" i="6"/>
  <c r="M18" i="6" s="1"/>
  <c r="M15" i="6" l="1"/>
  <c r="M107" i="6"/>
  <c r="K108" i="6"/>
  <c r="K107" i="6"/>
  <c r="L68" i="6"/>
  <c r="K68" i="6"/>
  <c r="L66" i="6"/>
  <c r="K66" i="6"/>
  <c r="L17" i="6"/>
  <c r="K17" i="6"/>
  <c r="M17" i="6" l="1"/>
  <c r="M68" i="6"/>
  <c r="M66" i="6"/>
  <c r="P26" i="6"/>
  <c r="K106" i="6"/>
  <c r="M106" i="6" s="1"/>
  <c r="L67" i="6"/>
  <c r="K67" i="6"/>
  <c r="L60" i="6"/>
  <c r="K60" i="6"/>
  <c r="K59" i="6"/>
  <c r="L59" i="6"/>
  <c r="M59" i="6" l="1"/>
  <c r="M67" i="6"/>
  <c r="M60" i="6"/>
  <c r="K103" i="6"/>
  <c r="M103" i="6" s="1"/>
  <c r="L65" i="6"/>
  <c r="K65" i="6"/>
  <c r="L64" i="6"/>
  <c r="K64" i="6"/>
  <c r="P25" i="6"/>
  <c r="P24" i="6"/>
  <c r="L62" i="6"/>
  <c r="K62" i="6"/>
  <c r="L63" i="6"/>
  <c r="K63" i="6"/>
  <c r="M65" i="6" l="1"/>
  <c r="M64" i="6"/>
  <c r="M62" i="6"/>
  <c r="M63" i="6"/>
  <c r="K102" i="6" l="1"/>
  <c r="M102" i="6" s="1"/>
  <c r="K101" i="6"/>
  <c r="M101" i="6" s="1"/>
  <c r="L61" i="6" l="1"/>
  <c r="K61" i="6"/>
  <c r="M61" i="6" l="1"/>
  <c r="L10" i="6"/>
  <c r="K10" i="6"/>
  <c r="L56" i="6"/>
  <c r="K56" i="6"/>
  <c r="L58" i="6"/>
  <c r="K58" i="6"/>
  <c r="M58" i="6" l="1"/>
  <c r="M10" i="6"/>
  <c r="M56" i="6"/>
  <c r="L12" i="6"/>
  <c r="K12" i="6"/>
  <c r="P23" i="6"/>
  <c r="L57" i="6"/>
  <c r="K57" i="6"/>
  <c r="M57" i="6" s="1"/>
  <c r="M12" i="6" l="1"/>
  <c r="K98" i="6"/>
  <c r="M98" i="6" s="1"/>
  <c r="K97" i="6" l="1"/>
  <c r="K96" i="6"/>
  <c r="L55" i="6"/>
  <c r="K55" i="6"/>
  <c r="L54" i="6"/>
  <c r="K54" i="6"/>
  <c r="M55" i="6" l="1"/>
  <c r="M54" i="6"/>
  <c r="K95" i="6" l="1"/>
  <c r="K94" i="6"/>
  <c r="K53" i="6"/>
  <c r="L53" i="6"/>
  <c r="L47" i="6"/>
  <c r="K47" i="6"/>
  <c r="L52" i="6"/>
  <c r="K52" i="6"/>
  <c r="K92" i="6"/>
  <c r="K91" i="6"/>
  <c r="K93" i="6"/>
  <c r="M93" i="6" s="1"/>
  <c r="P21" i="6"/>
  <c r="K90" i="6"/>
  <c r="K89" i="6"/>
  <c r="K88" i="6"/>
  <c r="K87" i="6"/>
  <c r="L50" i="6"/>
  <c r="K50" i="6"/>
  <c r="L51" i="6"/>
  <c r="K51" i="6"/>
  <c r="M51" i="6" l="1"/>
  <c r="M53" i="6"/>
  <c r="M52" i="6"/>
  <c r="M47" i="6"/>
  <c r="M50" i="6"/>
  <c r="L48" i="6"/>
  <c r="K48" i="6" l="1"/>
  <c r="L46" i="6"/>
  <c r="K46" i="6"/>
  <c r="L43" i="6"/>
  <c r="K43" i="6"/>
  <c r="M46" i="6" l="1"/>
  <c r="M48" i="6"/>
  <c r="M43" i="6"/>
  <c r="L49" i="6" l="1"/>
  <c r="K49" i="6"/>
  <c r="M49" i="6" l="1"/>
  <c r="L45" i="6"/>
  <c r="K45" i="6"/>
  <c r="L44" i="6"/>
  <c r="K44" i="6"/>
  <c r="L13" i="6"/>
  <c r="K13" i="6"/>
  <c r="L42" i="6"/>
  <c r="K42" i="6"/>
  <c r="L41" i="6"/>
  <c r="K41" i="6"/>
  <c r="M45" i="6" l="1"/>
  <c r="M44" i="6"/>
  <c r="M13" i="6"/>
  <c r="M42" i="6"/>
  <c r="M41" i="6"/>
  <c r="K83" i="6"/>
  <c r="K84" i="6"/>
  <c r="K82" i="6" l="1"/>
  <c r="K80" i="6"/>
  <c r="K79" i="6"/>
  <c r="K86" i="6"/>
  <c r="K85" i="6"/>
  <c r="K81" i="6"/>
  <c r="L19" i="6"/>
  <c r="K19" i="6"/>
  <c r="M19" i="6" l="1"/>
  <c r="P16" i="6" l="1"/>
  <c r="P14" i="6" l="1"/>
  <c r="P11" i="6" l="1"/>
  <c r="K329" i="6" l="1"/>
  <c r="L329" i="6" s="1"/>
  <c r="K323" i="6"/>
  <c r="L323" i="6" s="1"/>
  <c r="L40" i="6" l="1"/>
  <c r="K40" i="6"/>
  <c r="M40" i="6" l="1"/>
  <c r="K331" i="6" l="1"/>
  <c r="L331" i="6" s="1"/>
  <c r="K319" i="6" l="1"/>
  <c r="L319" i="6" s="1"/>
  <c r="K320" i="6" l="1"/>
  <c r="L320" i="6" s="1"/>
  <c r="K313" i="6"/>
  <c r="L313" i="6" s="1"/>
  <c r="K330" i="6" l="1"/>
  <c r="L330" i="6" s="1"/>
  <c r="K324" i="6"/>
  <c r="L324" i="6" s="1"/>
  <c r="K326" i="6" l="1"/>
  <c r="L326" i="6" s="1"/>
  <c r="L6" i="2" l="1"/>
  <c r="K6" i="3"/>
  <c r="D7" i="5" l="1"/>
  <c r="M7" i="6"/>
  <c r="K321" i="6" l="1"/>
  <c r="L321" i="6" s="1"/>
  <c r="K318" i="6" l="1"/>
  <c r="L318" i="6" s="1"/>
  <c r="K322" i="6" l="1"/>
  <c r="L322" i="6" s="1"/>
  <c r="K317" i="6"/>
  <c r="L317" i="6" s="1"/>
  <c r="K316" i="6"/>
  <c r="L316" i="6" s="1"/>
  <c r="K314" i="6"/>
  <c r="L314" i="6" s="1"/>
  <c r="H312" i="6"/>
  <c r="K312" i="6" s="1"/>
  <c r="L312" i="6" s="1"/>
  <c r="K311" i="6"/>
  <c r="L311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F280" i="6"/>
  <c r="K280" i="6" s="1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F274" i="6"/>
  <c r="K274" i="6" s="1"/>
  <c r="L274" i="6" s="1"/>
  <c r="F273" i="6"/>
  <c r="K273" i="6" s="1"/>
  <c r="L273" i="6" s="1"/>
  <c r="K272" i="6"/>
  <c r="L272" i="6" s="1"/>
  <c r="F271" i="6"/>
  <c r="K271" i="6" s="1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5" i="6"/>
  <c r="L255" i="6" s="1"/>
  <c r="K253" i="6"/>
  <c r="L253" i="6" s="1"/>
  <c r="K252" i="6"/>
  <c r="L252" i="6" s="1"/>
  <c r="F251" i="6"/>
  <c r="K251" i="6" s="1"/>
  <c r="L251" i="6" s="1"/>
  <c r="K250" i="6"/>
  <c r="L250" i="6" s="1"/>
  <c r="K247" i="6"/>
  <c r="L247" i="6" s="1"/>
  <c r="K246" i="6"/>
  <c r="L246" i="6" s="1"/>
  <c r="K245" i="6"/>
  <c r="L245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5" i="6"/>
  <c r="L225" i="6" s="1"/>
  <c r="K223" i="6"/>
  <c r="L223" i="6" s="1"/>
  <c r="K221" i="6"/>
  <c r="L221" i="6" s="1"/>
  <c r="K219" i="6"/>
  <c r="L219" i="6" s="1"/>
  <c r="K218" i="6"/>
  <c r="L218" i="6" s="1"/>
  <c r="K217" i="6"/>
  <c r="L217" i="6" s="1"/>
  <c r="K215" i="6"/>
  <c r="L215" i="6" s="1"/>
  <c r="K214" i="6"/>
  <c r="L214" i="6" s="1"/>
  <c r="K213" i="6"/>
  <c r="L213" i="6" s="1"/>
  <c r="K212" i="6"/>
  <c r="K211" i="6"/>
  <c r="L211" i="6" s="1"/>
  <c r="K210" i="6"/>
  <c r="L210" i="6" s="1"/>
  <c r="K208" i="6"/>
  <c r="L208" i="6" s="1"/>
  <c r="K207" i="6"/>
  <c r="L207" i="6" s="1"/>
  <c r="K206" i="6"/>
  <c r="L206" i="6" s="1"/>
  <c r="K205" i="6"/>
  <c r="L205" i="6" s="1"/>
  <c r="K204" i="6"/>
  <c r="L204" i="6" s="1"/>
  <c r="F203" i="6"/>
  <c r="K203" i="6" s="1"/>
  <c r="L203" i="6" s="1"/>
  <c r="H202" i="6"/>
  <c r="K202" i="6" s="1"/>
  <c r="L202" i="6" s="1"/>
  <c r="K199" i="6"/>
  <c r="L199" i="6" s="1"/>
  <c r="K198" i="6"/>
  <c r="L198" i="6" s="1"/>
  <c r="K197" i="6"/>
  <c r="L197" i="6" s="1"/>
  <c r="K196" i="6"/>
  <c r="L196" i="6" s="1"/>
  <c r="K195" i="6"/>
  <c r="L195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H168" i="6"/>
  <c r="K168" i="6" s="1"/>
  <c r="L168" i="6" s="1"/>
  <c r="F167" i="6"/>
  <c r="K167" i="6" s="1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6" i="4"/>
</calcChain>
</file>

<file path=xl/sharedStrings.xml><?xml version="1.0" encoding="utf-8"?>
<sst xmlns="http://schemas.openxmlformats.org/spreadsheetml/2006/main" count="3296" uniqueCount="1203">
  <si>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</si>
  <si>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</si>
  <si>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</si>
  <si>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</si>
  <si>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</si>
  <si>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</si>
  <si>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</si>
  <si>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</si>
  <si>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</si>
  <si>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</si>
  <si>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</si>
  <si>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</si>
  <si>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</si>
  <si>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</si>
  <si>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</si>
  <si>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</si>
  <si>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</si>
  <si>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</si>
  <si>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</si>
  <si>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</si>
  <si>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</si>
  <si>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</si>
  <si>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</si>
  <si>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</si>
  <si>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</si>
  <si>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</si>
  <si>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</si>
  <si>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</si>
  <si>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</si>
  <si>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</si>
  <si>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</si>
  <si>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</si>
  <si>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</si>
  <si>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</si>
  <si>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</si>
  <si>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</si>
  <si>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</si>
  <si>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</si>
  <si>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</si>
  <si>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</si>
  <si>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</si>
  <si>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</si>
  <si>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</si>
  <si>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</si>
  <si>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</si>
  <si>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</si>
  <si>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</si>
  <si>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</si>
  <si>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</si>
  <si>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</si>
  <si>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</si>
  <si>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</si>
  <si>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</si>
  <si>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</si>
  <si>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</si>
  <si>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</si>
  <si>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</si>
  <si>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</si>
  <si>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</si>
  <si>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</si>
  <si>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</si>
  <si>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</si>
  <si>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</si>
  <si>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</si>
  <si>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</si>
  <si>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</si>
  <si>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</si>
  <si>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</si>
  <si>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</si>
  <si>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</si>
  <si>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</si>
  <si>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</si>
  <si>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</si>
  <si>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</si>
  <si>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</si>
  <si>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</si>
  <si>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</si>
  <si>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</si>
  <si>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</si>
  <si>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</si>
  <si>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</si>
  <si>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</si>
  <si>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</si>
  <si>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</si>
  <si>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</si>
  <si>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</si>
  <si>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</si>
  <si>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</si>
  <si>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</si>
  <si>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</si>
  <si>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</si>
  <si>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</si>
  <si>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</si>
  <si>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</si>
  <si>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</si>
  <si>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</si>
  <si>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</si>
  <si>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</si>
  <si>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</si>
  <si>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</si>
  <si>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</si>
  <si>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</si>
  <si>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</si>
  <si>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</si>
  <si>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</si>
  <si>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</si>
  <si>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</si>
  <si>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</si>
  <si>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</si>
  <si>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</si>
  <si>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</si>
  <si>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</si>
  <si>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</si>
  <si>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</si>
  <si>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</si>
  <si>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</si>
  <si>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</si>
  <si>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</si>
  <si>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</si>
  <si>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</si>
  <si>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</si>
  <si>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</si>
  <si>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</si>
  <si>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</si>
  <si>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</si>
  <si>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</si>
  <si>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</si>
  <si>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</si>
  <si>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</si>
  <si>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</si>
  <si>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</si>
  <si>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</si>
  <si>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</si>
  <si>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</si>
  <si>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</si>
  <si>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</si>
  <si>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</si>
  <si>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</si>
  <si>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</si>
  <si>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</si>
  <si>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</si>
  <si>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</si>
  <si>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</si>
  <si>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</si>
  <si>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</si>
  <si>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</si>
  <si>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</si>
  <si>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</si>
  <si>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</si>
  <si>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</si>
  <si>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</si>
  <si>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</si>
  <si>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</si>
  <si>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</si>
  <si>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</si>
  <si>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</si>
  <si>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</si>
  <si>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</si>
  <si>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</si>
  <si>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</si>
  <si>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</si>
  <si>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</si>
  <si>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</si>
  <si>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</si>
  <si>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</si>
  <si>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</si>
  <si>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</si>
  <si>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</si>
  <si>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</si>
  <si>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</si>
  <si>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</si>
  <si>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</si>
  <si>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</si>
  <si>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</si>
  <si>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</si>
  <si>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</si>
  <si>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</si>
  <si>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</si>
  <si>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</si>
  <si>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</si>
  <si>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</si>
  <si>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</si>
  <si>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</si>
  <si>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</si>
  <si>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</si>
  <si>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</si>
  <si>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</si>
  <si>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</si>
  <si>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</si>
  <si>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</si>
  <si>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</si>
  <si>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</si>
  <si>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</si>
  <si>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</si>
  <si>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</si>
  <si>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</si>
  <si>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</si>
  <si>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</si>
  <si>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</si>
  <si>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</si>
  <si>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</si>
  <si>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</si>
  <si>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</si>
  <si>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</si>
  <si>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</si>
  <si>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</si>
  <si>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</si>
  <si>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</si>
  <si>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</si>
  <si>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</si>
  <si>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</si>
  <si>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</si>
  <si>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</si>
  <si>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</si>
  <si>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</si>
  <si>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</si>
  <si>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</si>
  <si>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</si>
  <si>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</si>
  <si>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</si>
  <si>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</si>
  <si>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</si>
  <si>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</si>
  <si>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</si>
  <si>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</si>
  <si>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</si>
  <si>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</si>
  <si>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</si>
  <si>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</si>
  <si>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</si>
  <si>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</si>
  <si>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</si>
  <si>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</si>
  <si>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</si>
  <si>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</si>
  <si>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</si>
  <si>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</si>
  <si>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</si>
  <si>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</si>
  <si>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</si>
  <si>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</si>
  <si>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</si>
  <si>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</si>
  <si>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</si>
  <si>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</si>
  <si>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</si>
  <si>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</si>
  <si>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</si>
  <si>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</si>
  <si>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</si>
  <si>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</si>
  <si>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</si>
  <si>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</si>
  <si>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</si>
  <si>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</si>
  <si>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</si>
  <si>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</si>
  <si>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</si>
  <si>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</si>
  <si>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</si>
  <si>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</si>
  <si>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</si>
  <si>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</si>
  <si>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</si>
  <si>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</si>
  <si>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</si>
  <si>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</si>
  <si>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</si>
  <si>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</si>
  <si>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</si>
  <si>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</si>
  <si>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</si>
  <si>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</si>
  <si>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</si>
  <si>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</si>
  <si>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</si>
  <si>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</si>
  <si>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</si>
  <si>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</si>
  <si>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</si>
  <si>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</si>
  <si>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</si>
  <si>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</si>
  <si>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</si>
  <si>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</si>
  <si>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</si>
  <si>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</si>
  <si>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</si>
  <si>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</si>
  <si>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</si>
  <si>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</si>
  <si>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</si>
  <si>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</si>
  <si>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</si>
  <si>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</si>
  <si>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</si>
  <si>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</si>
  <si>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</si>
  <si>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</si>
  <si>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</si>
  <si>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</si>
  <si>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</si>
  <si>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</si>
  <si>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</si>
  <si>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</si>
  <si>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</si>
  <si>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</si>
  <si>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</si>
  <si>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</si>
  <si>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</si>
  <si>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</si>
  <si>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</si>
  <si>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</si>
  <si>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</si>
  <si>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</si>
  <si>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</si>
  <si>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</si>
  <si>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</si>
  <si>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</si>
  <si>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</si>
  <si>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</si>
  <si>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</si>
  <si>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</si>
  <si>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</si>
  <si>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</si>
  <si>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</si>
  <si>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</si>
  <si>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</si>
  <si>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</si>
  <si>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</si>
  <si>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</si>
  <si>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</si>
  <si>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</si>
  <si>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</si>
  <si>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</si>
  <si>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</si>
  <si>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</si>
  <si>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</si>
  <si>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</si>
  <si>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</si>
  <si>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</si>
  <si>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</si>
  <si>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</si>
  <si>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</si>
  <si>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</si>
  <si>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</si>
  <si>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</si>
  <si>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</si>
  <si>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</si>
  <si>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</si>
  <si>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</si>
  <si>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</si>
  <si>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</si>
  <si>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</si>
  <si>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</si>
  <si>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</si>
  <si>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</si>
  <si>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</si>
  <si>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</si>
  <si>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</si>
  <si>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</si>
  <si>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</si>
  <si>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</si>
  <si>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</si>
  <si>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</si>
  <si>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</si>
  <si>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</si>
  <si>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</si>
  <si>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</si>
  <si>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</si>
  <si>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</si>
  <si>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</si>
  <si>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</si>
  <si>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</si>
  <si>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</si>
  <si>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</si>
  <si>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</si>
  <si>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</si>
  <si>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</si>
  <si>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</si>
  <si>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</si>
  <si>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</si>
  <si>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</si>
  <si>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</si>
  <si>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</si>
  <si>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</si>
  <si>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</si>
  <si>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</si>
  <si>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</si>
  <si>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</si>
  <si>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</si>
  <si>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</si>
  <si>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</si>
  <si>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</si>
  <si>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</si>
  <si>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</si>
  <si>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</si>
  <si>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</si>
  <si>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</si>
  <si>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</si>
  <si>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</si>
  <si>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</si>
  <si>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</si>
  <si>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</si>
  <si>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</si>
  <si>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</si>
  <si>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</si>
  <si>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</si>
  <si>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</si>
  <si>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</si>
  <si>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</si>
  <si>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</si>
  <si>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</si>
  <si>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</si>
  <si>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</si>
  <si>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</si>
  <si>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</si>
  <si>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</si>
  <si>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</si>
  <si>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</si>
  <si>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</si>
  <si>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</si>
  <si>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</si>
  <si>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</si>
  <si>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</si>
  <si>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</si>
  <si>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</si>
  <si>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</si>
  <si>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</si>
  <si>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</si>
  <si>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</si>
  <si>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</si>
  <si>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</si>
  <si>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</si>
  <si>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</si>
  <si>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</si>
  <si>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</si>
  <si>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</si>
  <si>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</si>
  <si>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</si>
  <si>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</si>
  <si>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</si>
  <si>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</si>
  <si>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</si>
  <si>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</si>
  <si>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</si>
  <si>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</si>
  <si>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</si>
  <si>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</si>
  <si>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</si>
  <si>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</si>
  <si>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</si>
  <si>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</si>
  <si>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</si>
  <si>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</si>
  <si>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</si>
  <si>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</si>
  <si>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</si>
  <si>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</si>
  <si>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</si>
  <si>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</si>
  <si>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</si>
  <si>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</si>
  <si>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</si>
  <si>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</si>
  <si>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</si>
  <si>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</si>
  <si>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</si>
  <si>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</si>
  <si>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</si>
  <si>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</si>
  <si>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</si>
  <si>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</si>
  <si>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</si>
  <si>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</si>
  <si>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</si>
  <si>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</si>
  <si>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</si>
  <si>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</si>
  <si>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</si>
  <si>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</si>
  <si>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</si>
  <si>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</si>
  <si>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</si>
  <si>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</si>
  <si>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</si>
  <si>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</si>
  <si>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</si>
  <si>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</si>
  <si>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</si>
  <si>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</si>
  <si>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</si>
  <si>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</si>
  <si>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</si>
  <si>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</si>
  <si>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</si>
  <si>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</si>
  <si>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</si>
  <si>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</si>
  <si>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</si>
  <si>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</si>
  <si>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</si>
  <si>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</si>
  <si>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</si>
  <si>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</si>
  <si>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</si>
  <si>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</si>
  <si>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</si>
  <si>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</si>
  <si>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</si>
  <si>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</si>
  <si>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</si>
  <si>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</si>
  <si>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</si>
  <si>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</si>
  <si>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</si>
  <si>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</si>
  <si>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</si>
  <si>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</si>
  <si>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</si>
  <si>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</si>
  <si>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</si>
  <si>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</si>
  <si>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</si>
  <si>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</si>
  <si>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</si>
  <si>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</si>
  <si>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</si>
  <si>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</si>
  <si>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</si>
  <si>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</si>
  <si>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</si>
  <si>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</si>
  <si>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</si>
  <si>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</si>
  <si>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</si>
  <si>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</si>
  <si>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</si>
  <si>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</si>
  <si>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</si>
  <si>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</si>
  <si>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</si>
  <si>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</si>
  <si>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</si>
  <si>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</si>
  <si>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</si>
  <si>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</si>
  <si>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</si>
  <si>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</si>
  <si>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</si>
  <si>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</si>
  <si>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</si>
  <si>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</si>
  <si>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</si>
  <si>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</si>
  <si>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</si>
  <si>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</si>
  <si>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</si>
  <si>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</si>
  <si>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</si>
  <si>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</si>
  <si>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</si>
  <si>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</si>
  <si>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</si>
  <si>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</si>
  <si>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</si>
  <si>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</si>
  <si>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</si>
  <si>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</si>
  <si>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</si>
  <si>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</si>
  <si>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</si>
  <si>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</si>
  <si>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</si>
  <si>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</si>
  <si>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</si>
  <si>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</si>
  <si>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</si>
  <si>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</si>
  <si>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</si>
  <si>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</si>
  <si>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</si>
  <si>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</si>
  <si>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</si>
  <si>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</si>
  <si>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</si>
  <si>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</si>
  <si>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</si>
  <si>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</si>
  <si>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</si>
  <si>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</si>
  <si>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</si>
  <si>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</si>
  <si>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</si>
  <si>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</si>
  <si>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</si>
  <si>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</si>
  <si>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</si>
  <si>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</si>
  <si>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</si>
  <si>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</si>
  <si>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</si>
  <si>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</si>
  <si>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</si>
  <si>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</si>
  <si>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</si>
  <si>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</si>
  <si>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</si>
  <si>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</si>
  <si>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</si>
  <si>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</si>
  <si>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</si>
  <si>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</si>
  <si>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</si>
  <si>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</si>
  <si>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</si>
  <si>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</si>
  <si>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</si>
  <si>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</si>
  <si>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</si>
  <si>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</si>
  <si>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</si>
  <si>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</si>
  <si>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</si>
  <si>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</si>
  <si>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</si>
  <si>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</si>
  <si>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</si>
  <si>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</si>
  <si>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</si>
  <si>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</si>
  <si>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</si>
  <si>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</si>
  <si>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</si>
  <si>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</si>
  <si>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</si>
  <si>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</si>
  <si>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</si>
  <si>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</si>
  <si>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</si>
  <si>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</si>
  <si>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</si>
  <si>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</si>
  <si>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</si>
  <si>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</si>
  <si>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</si>
  <si>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</si>
  <si>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</si>
  <si>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</si>
  <si>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</si>
  <si>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</si>
  <si>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</si>
  <si>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</si>
  <si>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</si>
  <si>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</si>
  <si>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</si>
  <si>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</si>
  <si>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</si>
  <si>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</si>
  <si>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</si>
  <si>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</si>
  <si>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</si>
  <si>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</si>
  <si>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</si>
  <si>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</si>
  <si>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</si>
  <si>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</si>
  <si>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</si>
  <si>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</si>
  <si>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</si>
  <si>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</si>
  <si>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</si>
  <si>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</si>
  <si>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</si>
  <si>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</si>
  <si>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</si>
  <si>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</si>
  <si>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</si>
  <si>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</si>
  <si>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</si>
  <si>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</si>
  <si>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</si>
  <si>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</si>
  <si>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</si>
  <si>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</si>
  <si>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</si>
  <si>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</si>
  <si>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</si>
  <si>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</si>
  <si>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</si>
  <si>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</si>
  <si>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</si>
  <si>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</si>
  <si>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</si>
  <si>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</si>
  <si>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</si>
  <si>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</si>
  <si>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</si>
  <si>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</si>
  <si>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</si>
  <si>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</si>
  <si>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</si>
  <si>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</si>
  <si>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</si>
  <si>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</si>
  <si>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</si>
  <si>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</si>
  <si>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</si>
  <si>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</si>
  <si>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</si>
  <si>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</si>
  <si>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</si>
  <si>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</si>
  <si>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</si>
  <si>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</si>
  <si>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</si>
  <si>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</si>
  <si>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</si>
  <si>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</si>
  <si>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</si>
  <si>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</si>
  <si>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</si>
  <si>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</si>
  <si>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</si>
  <si>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</si>
  <si>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</si>
  <si>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</si>
  <si>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</si>
  <si>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</si>
  <si>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</si>
  <si>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</si>
  <si>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</si>
  <si>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</si>
  <si>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</si>
  <si>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</si>
  <si>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</si>
  <si>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</si>
  <si>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</si>
  <si>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</si>
  <si>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</si>
  <si>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</si>
  <si>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</si>
  <si>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</si>
  <si>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</si>
  <si>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</si>
  <si>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</si>
  <si>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</si>
  <si>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</si>
  <si>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</si>
  <si>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</si>
  <si>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</si>
  <si>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</si>
  <si>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</si>
  <si>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</si>
  <si>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</si>
  <si>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</si>
  <si>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</si>
  <si>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</si>
  <si>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</si>
  <si>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</si>
  <si>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</si>
  <si>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</si>
  <si>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</si>
  <si>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</si>
  <si>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</si>
  <si>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</si>
  <si>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</si>
  <si>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</si>
  <si>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</si>
  <si>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</si>
  <si>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</si>
  <si>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</si>
  <si>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</si>
  <si>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</si>
  <si>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</si>
  <si>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</si>
  <si>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</si>
  <si>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</si>
  <si>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</si>
  <si>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</si>
  <si>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</si>
  <si>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</si>
  <si>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</si>
  <si>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</si>
  <si>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</si>
  <si>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</si>
  <si>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</si>
  <si>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</si>
  <si>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</si>
  <si>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</si>
  <si>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</si>
  <si>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</si>
  <si>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</si>
  <si>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</si>
  <si>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</si>
  <si>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</si>
  <si>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</si>
  <si>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</si>
  <si>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</si>
  <si>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</si>
  <si>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</si>
  <si>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</si>
  <si>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</si>
  <si>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</si>
  <si>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</si>
  <si>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</si>
  <si>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</si>
  <si>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</si>
  <si>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</si>
  <si>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</si>
  <si>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</si>
  <si>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</si>
  <si>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</si>
  <si>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</si>
  <si>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</si>
  <si>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</si>
  <si>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</si>
  <si>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</si>
  <si>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</si>
  <si>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</si>
  <si>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</si>
  <si>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</si>
  <si>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</si>
  <si>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</si>
  <si>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</si>
  <si>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</si>
  <si>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</si>
  <si>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</si>
  <si>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</si>
  <si>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</si>
  <si>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</si>
  <si>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</si>
  <si>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</si>
  <si>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</si>
  <si>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</si>
  <si>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</si>
  <si>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</si>
  <si>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</si>
  <si>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</si>
  <si>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</si>
  <si>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</si>
  <si>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</si>
  <si>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</si>
  <si>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</si>
  <si>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</si>
  <si>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</si>
  <si>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</si>
  <si>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</si>
  <si>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</si>
  <si>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</si>
  <si>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</si>
  <si>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</si>
  <si>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</si>
  <si>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</si>
  <si>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</si>
  <si>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</si>
  <si>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</si>
  <si>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</si>
  <si>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</si>
  <si>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</si>
  <si>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</si>
  <si>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</si>
  <si>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</si>
  <si>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</si>
  <si>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</si>
  <si>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</si>
  <si>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</si>
  <si>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</si>
  <si>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</si>
  <si>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</si>
  <si>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</si>
  <si>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</si>
  <si>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</si>
  <si>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</si>
  <si>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</si>
  <si>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</si>
  <si>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</si>
  <si>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</si>
  <si>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</si>
  <si>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</si>
  <si>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</si>
  <si>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</si>
  <si>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</si>
  <si>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</si>
  <si>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</si>
  <si>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</si>
  <si>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</si>
  <si>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3700-3900</t>
  </si>
  <si>
    <t>285-305</t>
  </si>
  <si>
    <t>330-350</t>
  </si>
  <si>
    <t>Sell</t>
  </si>
  <si>
    <t>565-600</t>
  </si>
  <si>
    <t>MULTIPLIER SHARE &amp; STOCK ADVISORS PRIVATE LIMITED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</si>
  <si>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</si>
  <si>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</si>
  <si>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</si>
  <si>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</si>
  <si>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</si>
  <si>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</si>
  <si>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</si>
  <si>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</si>
  <si>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</si>
  <si>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</si>
  <si>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</si>
  <si>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</si>
  <si>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</si>
  <si>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</si>
  <si>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</si>
  <si>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</si>
  <si>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</si>
  <si>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</si>
  <si>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</si>
  <si>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</si>
  <si>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</si>
  <si>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</si>
  <si>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</si>
  <si>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</si>
  <si>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</si>
  <si>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</si>
  <si>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</si>
  <si>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</si>
  <si>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</si>
  <si>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</si>
  <si>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</si>
  <si>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</si>
  <si>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</si>
  <si>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</si>
  <si>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</si>
  <si>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</si>
  <si>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</si>
  <si>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</si>
  <si>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</si>
  <si>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</si>
  <si>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</si>
  <si>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</si>
  <si>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</si>
  <si>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</si>
  <si>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</si>
  <si>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</si>
  <si>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</si>
  <si>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</si>
  <si>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</si>
  <si>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</si>
  <si>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</si>
  <si>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</si>
  <si>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</si>
  <si>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</si>
  <si>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</si>
  <si>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</si>
  <si>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</si>
  <si>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</si>
  <si>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</si>
  <si>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</si>
  <si>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</si>
  <si>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</si>
  <si>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</si>
  <si>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</si>
  <si>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</si>
  <si>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</si>
  <si>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</si>
  <si>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</si>
  <si>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</si>
  <si>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</si>
  <si>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</si>
  <si>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</si>
  <si>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</si>
  <si>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</si>
  <si>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</si>
  <si>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</si>
  <si>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</si>
  <si>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</si>
  <si>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</si>
  <si>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</si>
  <si>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</si>
  <si>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</si>
  <si>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495-505</t>
  </si>
  <si>
    <t>BAJFINANCE OCT FUT</t>
  </si>
  <si>
    <t>8174-8258</t>
  </si>
  <si>
    <t>UBL OCT FUT</t>
  </si>
  <si>
    <t>1616-1643</t>
  </si>
  <si>
    <t>Loss of Rs.18/-</t>
  </si>
  <si>
    <t>HRTI PRIVATE LIMITED</t>
  </si>
  <si>
    <t>Loss of Rs 82.5/-</t>
  </si>
  <si>
    <t>3450-3550</t>
  </si>
  <si>
    <t>3800-4000</t>
  </si>
  <si>
    <t>LAURUSLABS OCT FUT</t>
  </si>
  <si>
    <t>407-413</t>
  </si>
  <si>
    <t>TATAMOTORS 670 CE OCT</t>
  </si>
  <si>
    <t>TATAMOTORS 680 CE OCT</t>
  </si>
  <si>
    <t>IFL</t>
  </si>
  <si>
    <t>Loss of Rs 22/-</t>
  </si>
  <si>
    <t>Profit of Rs.1.25/-</t>
  </si>
  <si>
    <t>Profit of Rs.10.5/-</t>
  </si>
  <si>
    <t>Loss of Rs.178/-</t>
  </si>
  <si>
    <t>Accu &lt;&gt;</t>
  </si>
  <si>
    <t>IPCALAB OCT FUT</t>
  </si>
  <si>
    <t>974-990</t>
  </si>
  <si>
    <t>MANSI SHARE AND STOCK ADVISORS PVT LTD</t>
  </si>
  <si>
    <t>5400-5450</t>
  </si>
  <si>
    <t>CAPLIPOINT</t>
  </si>
  <si>
    <t>1085-1095</t>
  </si>
  <si>
    <t>JAI VINAYAK SECURITIES</t>
  </si>
  <si>
    <t>ALEMBICLTD</t>
  </si>
  <si>
    <t>Alembic Limited</t>
  </si>
  <si>
    <t>CRONY VYAPAR PVT LTD</t>
  </si>
  <si>
    <t>BANKNIFTY 44300 CE 18-OCT</t>
  </si>
  <si>
    <t>120-160</t>
  </si>
  <si>
    <t>Profit of Rs.57.5/-</t>
  </si>
  <si>
    <t>IRCTC OCT FUT</t>
  </si>
  <si>
    <t>720-732</t>
  </si>
  <si>
    <t>TATAPOWER OCT FUT</t>
  </si>
  <si>
    <t>258-261</t>
  </si>
  <si>
    <t>BANKNIFTY 43900 CE 18-OCT</t>
  </si>
  <si>
    <t>120-180</t>
  </si>
  <si>
    <t>Loss of Rs.35/-</t>
  </si>
  <si>
    <t>Loss of Rs 3/-</t>
  </si>
  <si>
    <t>22588-22850</t>
  </si>
  <si>
    <t>212-224</t>
  </si>
  <si>
    <t>245-265</t>
  </si>
  <si>
    <t>417-437</t>
  </si>
  <si>
    <t>465-495</t>
  </si>
  <si>
    <t>NIFTY 19650 PE 19-OCT</t>
  </si>
  <si>
    <t>40-60</t>
  </si>
  <si>
    <t>BANKNIFTY 44000 CE 26-OCT</t>
  </si>
  <si>
    <t>BANKNIFTY 44500 CE 26-OCT</t>
  </si>
  <si>
    <t>ABB OCT FUT</t>
  </si>
  <si>
    <t>4127-4169</t>
  </si>
  <si>
    <t>Profit of Rs.47/-</t>
  </si>
  <si>
    <t>VEENA RAJESH SHAH</t>
  </si>
  <si>
    <t>LIBAS</t>
  </si>
  <si>
    <t>Libas Consu Products Ltd</t>
  </si>
  <si>
    <t>GUJGASLTD NOV FUT</t>
  </si>
  <si>
    <t>Loss of Rs 6.5/-</t>
  </si>
  <si>
    <t>ABB NOV FUT</t>
  </si>
  <si>
    <t>FINNIFTY 19550 PE 23-OCT</t>
  </si>
  <si>
    <t>80-110</t>
  </si>
  <si>
    <t>Loss of Rs 40/-</t>
  </si>
  <si>
    <t>234.5-246.5</t>
  </si>
  <si>
    <t>265-285</t>
  </si>
  <si>
    <t>FINNIFTY 19700 CE 23-OCT</t>
  </si>
  <si>
    <t>FINNIFTY19500 PE 23-OCT</t>
  </si>
  <si>
    <t>Loss of Rs.43.5/-</t>
  </si>
  <si>
    <t>Loss of Rs 7.5/-</t>
  </si>
  <si>
    <t>TATAMOTORS NOV FUT</t>
  </si>
  <si>
    <t>673-681</t>
  </si>
  <si>
    <t>Loss of Rs 7/-</t>
  </si>
  <si>
    <t>Profit of Rs. 43/-</t>
  </si>
  <si>
    <t>AKM</t>
  </si>
  <si>
    <t>AJAYSINH PRAVINSINH DEVDA</t>
  </si>
  <si>
    <t>NGIL</t>
  </si>
  <si>
    <t>Nakoda Group of Ind. Ltd</t>
  </si>
  <si>
    <t>BRONZE SECURITIES PVT LTD</t>
  </si>
  <si>
    <t>Second Buying Date</t>
  </si>
  <si>
    <t>903-929</t>
  </si>
  <si>
    <t>990-1050</t>
  </si>
  <si>
    <t>FINNIFTY 19500 CE 31-OCT</t>
  </si>
  <si>
    <t>FINNIFTY19700 CE 31-OCT</t>
  </si>
  <si>
    <t>110-115</t>
  </si>
  <si>
    <t>46-50</t>
  </si>
  <si>
    <t>Loss of Rs.6.5/-</t>
  </si>
  <si>
    <t>Loss of Rs.135/-</t>
  </si>
  <si>
    <t>SBLI</t>
  </si>
  <si>
    <t>JAINAM BROKING LIMITED</t>
  </si>
  <si>
    <t>NK SECURITIES RESEARCH PRIVATE LIMITED</t>
  </si>
  <si>
    <t>UNIVASTU</t>
  </si>
  <si>
    <t>Univastu India Limited</t>
  </si>
  <si>
    <t>NIFTY 19000 CE 02-NOV</t>
  </si>
  <si>
    <t>NIFTY 19200 CE 02-NOV</t>
  </si>
  <si>
    <t>TATAMOTORS 640 CE 30-NOV</t>
  </si>
  <si>
    <t>TATAMOTORS 670 CE 30-NOV</t>
  </si>
  <si>
    <t>ABBOTINDIA NOV FUT</t>
  </si>
  <si>
    <t>Profit of Rs.175/-</t>
  </si>
  <si>
    <t>NIFTY 18850 CE 26-OCT</t>
  </si>
  <si>
    <t>Loss of Rs.750/-</t>
  </si>
  <si>
    <t>RAMESHKUMAR MOHANLALJI SONI</t>
  </si>
  <si>
    <t>CLARA</t>
  </si>
  <si>
    <t>SHERWOOD SECURITIES PVT LTD</t>
  </si>
  <si>
    <t>FRANKLININD</t>
  </si>
  <si>
    <t>MANISHA NITINKUMAR SHAH</t>
  </si>
  <si>
    <t>PRISMX</t>
  </si>
  <si>
    <t>HANSABEN BHARATKUMAR PATEL</t>
  </si>
  <si>
    <t>BANAS FINANCE LIMITED</t>
  </si>
  <si>
    <t>LALJIBHAI TRIVEDI</t>
  </si>
  <si>
    <t>SPECFOOD</t>
  </si>
  <si>
    <t>TIGER SALTS PRIVATE LIMITED</t>
  </si>
  <si>
    <t>SETU SECURITIES PVT. LTD.</t>
  </si>
  <si>
    <t>CELEBRITY</t>
  </si>
  <si>
    <t>Celebrity Fashions Limite</t>
  </si>
  <si>
    <t>ISHAN</t>
  </si>
  <si>
    <t>Ishan International Ltd</t>
  </si>
  <si>
    <t>ALKABEN PRADIPKUMAR SHAH</t>
  </si>
  <si>
    <t>CITADEL SECURITIES INDIA MARKETS PRIVATE LIMITED</t>
  </si>
  <si>
    <t>EXCEL</t>
  </si>
  <si>
    <t>Excel Realty N Infra Ltd</t>
  </si>
  <si>
    <t>SAHASTRAA ADVISORS PRIVATE LIMITED</t>
  </si>
  <si>
    <t>GODHA</t>
  </si>
  <si>
    <t>Godha Cabcon Insulat Ltd</t>
  </si>
  <si>
    <t>NIKHIL RAJESH SINGH</t>
  </si>
  <si>
    <t>Loss of Rs.180/-</t>
  </si>
  <si>
    <t>DIXON NOV FUT</t>
  </si>
  <si>
    <t>5560-5665</t>
  </si>
  <si>
    <t>Loss of Rs 100/-</t>
  </si>
  <si>
    <t>Profit of Rs.27.5/-</t>
  </si>
  <si>
    <t>Profit of Rs.3/-</t>
  </si>
  <si>
    <t>NIFTY 18950 PE 02-NOV</t>
  </si>
  <si>
    <t>59-61</t>
  </si>
  <si>
    <t>36-38</t>
  </si>
  <si>
    <t>NIFTY 18850 PE 02-NOV (2 Lots)</t>
  </si>
  <si>
    <t>ARE&amp;M</t>
  </si>
  <si>
    <t>RONAK ASHOKKUMAR JAIN</t>
  </si>
  <si>
    <t>TVISHA CORPORATE ADVISORS LLP</t>
  </si>
  <si>
    <t>EMPOWER TRADEX PRIVATE LIMITED</t>
  </si>
  <si>
    <t>DINESH KUMAR GHANCHI</t>
  </si>
  <si>
    <t>BHARATBHAI PARSOTTAMBHAI SONI</t>
  </si>
  <si>
    <t>ARIHANT</t>
  </si>
  <si>
    <t>ASARFI</t>
  </si>
  <si>
    <t>VINEY EQUITY MARKET LLP</t>
  </si>
  <si>
    <t>CINERAD</t>
  </si>
  <si>
    <t>PREMJI BHURALAL GALA HUF</t>
  </si>
  <si>
    <t>MAVEN INDIA FUND</t>
  </si>
  <si>
    <t>DPL</t>
  </si>
  <si>
    <t>DIPNA KEYUR SHAH</t>
  </si>
  <si>
    <t>EMPOWER</t>
  </si>
  <si>
    <t>ICLORGANIC</t>
  </si>
  <si>
    <t>YELLOWSTONE VENTURES LLP</t>
  </si>
  <si>
    <t>RAMESH GOVINDRAO FUKE</t>
  </si>
  <si>
    <t>BHAVIN SHAILESH KAMANI</t>
  </si>
  <si>
    <t>BANKE TRADELINK PRIVATE LIMITED</t>
  </si>
  <si>
    <t>INDXTRA</t>
  </si>
  <si>
    <t>INNOVATIVE</t>
  </si>
  <si>
    <t>JACKSON</t>
  </si>
  <si>
    <t>INDRAWATI ENTERPRISES PRIVATE LIMITED</t>
  </si>
  <si>
    <t>KAPILCO</t>
  </si>
  <si>
    <t>SARTHAK MAHESHWARI</t>
  </si>
  <si>
    <t>MRCAGRO</t>
  </si>
  <si>
    <t>JNSP TRADING LLP</t>
  </si>
  <si>
    <t>RAFL</t>
  </si>
  <si>
    <t>RAJNISH</t>
  </si>
  <si>
    <t>NIRAJ RAJNIKANT SHAH</t>
  </si>
  <si>
    <t>AMI NIRAJ SHAH</t>
  </si>
  <si>
    <t>RICHUNV</t>
  </si>
  <si>
    <t>ALKA AGARWAL</t>
  </si>
  <si>
    <t>KATYAYANI TRADELINK PRIVATE LIMITED</t>
  </si>
  <si>
    <t>ASHISH PANCHAL</t>
  </si>
  <si>
    <t>HIREN ARVINDKUMAR SHAH</t>
  </si>
  <si>
    <t>SHIVAEXPO</t>
  </si>
  <si>
    <t>ABHINAV UPADHYAY</t>
  </si>
  <si>
    <t>RAMESH BHANDAPPA MUNNOLI</t>
  </si>
  <si>
    <t>SUNITATOOL</t>
  </si>
  <si>
    <t>RAJESH KUMAR SINGLA .</t>
  </si>
  <si>
    <t>VIVAA</t>
  </si>
  <si>
    <t>VIVANTA</t>
  </si>
  <si>
    <t>TARLA AMRISHBHAI PARIKH</t>
  </si>
  <si>
    <t>AARTECH</t>
  </si>
  <si>
    <t>Aartech Solonics Limited</t>
  </si>
  <si>
    <t>ACSAL</t>
  </si>
  <si>
    <t>Arvind and Company</t>
  </si>
  <si>
    <t>PARTH INFIN BROKERS PVT LTD</t>
  </si>
  <si>
    <t>CLOUD</t>
  </si>
  <si>
    <t>Varanium Cloud Limited</t>
  </si>
  <si>
    <t>LIESHA CORPORATION PRIVATE LIMITED .</t>
  </si>
  <si>
    <t>CLOUDPP</t>
  </si>
  <si>
    <t>Var Cld Ltd Rs.2.5 ppd up</t>
  </si>
  <si>
    <t>VINAY MOHAN KARVE</t>
  </si>
  <si>
    <t>SETU SECURITIES PVT LTD</t>
  </si>
  <si>
    <t>BALA SIVA SUBRAHMANYAM  CHITTURI</t>
  </si>
  <si>
    <t>MUMTAZ HAIDERALI KHOJA</t>
  </si>
  <si>
    <t>CUPID</t>
  </si>
  <si>
    <t>Cupid Limited</t>
  </si>
  <si>
    <t>SKSE SECURITIES LTD</t>
  </si>
  <si>
    <t>CYBERTECH</t>
  </si>
  <si>
    <t>Cybertech Systems &amp; Softw</t>
  </si>
  <si>
    <t>DIL</t>
  </si>
  <si>
    <t>Debock Industries Limited</t>
  </si>
  <si>
    <t>CONSORTIUM CAPITAL PVT LTD</t>
  </si>
  <si>
    <t>INFOLLION</t>
  </si>
  <si>
    <t>Infollion Research Ser L</t>
  </si>
  <si>
    <t>TOPGAIN FINANCE PRIVATE LIMITED</t>
  </si>
  <si>
    <t>JAVEDBEG BABUBEG MIRZA</t>
  </si>
  <si>
    <t>KHADIM</t>
  </si>
  <si>
    <t>Khadim India Limited</t>
  </si>
  <si>
    <t>KSHITIJPOL</t>
  </si>
  <si>
    <t>Kshitij Polyline Limited</t>
  </si>
  <si>
    <t>ZENAB AIYUB YACOOBALI</t>
  </si>
  <si>
    <t>VIRAL NARENDRA SHAH</t>
  </si>
  <si>
    <t>RBMINFRA</t>
  </si>
  <si>
    <t>Rbm Infracon Limited</t>
  </si>
  <si>
    <t>BONANZA PORTFOLIO LTD</t>
  </si>
  <si>
    <t>SOMICONVEY</t>
  </si>
  <si>
    <t>Somi Conveyor Belt. Ltd.</t>
  </si>
  <si>
    <t>MUDUPULAVEMULA SURENDRANADHA REDDY</t>
  </si>
  <si>
    <t>Sterlite Technologies Ltd</t>
  </si>
  <si>
    <t>Swan Energy Limited</t>
  </si>
  <si>
    <t>VENUSPIPES</t>
  </si>
  <si>
    <t>Venus Pipes &amp; Tubes Ltd</t>
  </si>
  <si>
    <t>WOMANCART</t>
  </si>
  <si>
    <t>Womancart Limited</t>
  </si>
  <si>
    <t>VIJIT GLOBAL SECURITIES PRIVATE LIMITED</t>
  </si>
  <si>
    <t>KAILASHBEN ASHOKKUMAR PATEL</t>
  </si>
  <si>
    <t>CORE4 MARCOM PRIVATE LIMITED</t>
  </si>
  <si>
    <t>MANSUKH SECURITIES &amp; FINANCE LTD</t>
  </si>
  <si>
    <t>HEMRAJ BHIMSHI GALA</t>
  </si>
  <si>
    <t>RAHUL AGARWAL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</si>
</sst>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6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2" fontId="37" fillId="0" borderId="42" xfId="0" applyNumberFormat="1" applyFont="1" applyBorder="1" applyAlignment="1">
      <alignment horizontal="center" vertical="center"/>
    </xf>
    <xf numFmtId="10" fontId="37" fillId="0" borderId="42" xfId="0" applyNumberFormat="1" applyFont="1" applyBorder="1" applyAlignment="1">
      <alignment horizontal="center" vertical="center" wrapText="1"/>
    </xf>
    <xf numFmtId="16" fontId="37" fillId="0" borderId="42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7" borderId="30" xfId="0" applyFont="1" applyFill="1" applyBorder="1" applyAlignment="1">
      <alignment horizontal="center" vertical="center"/>
    </xf>
    <xf numFmtId="2" fontId="37" fillId="47" borderId="30" xfId="0" applyNumberFormat="1" applyFont="1" applyFill="1" applyBorder="1" applyAlignment="1">
      <alignment horizontal="center" vertical="center"/>
    </xf>
    <xf numFmtId="10" fontId="37" fillId="47" borderId="30" xfId="0" applyNumberFormat="1" applyFont="1" applyFill="1" applyBorder="1" applyAlignment="1">
      <alignment horizontal="center" vertical="center" wrapText="1"/>
    </xf>
    <xf numFmtId="16" fontId="37" fillId="47" borderId="30" xfId="0" applyNumberFormat="1" applyFont="1" applyFill="1" applyBorder="1" applyAlignment="1">
      <alignment horizontal="center" vertical="center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47" borderId="54" xfId="0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" fontId="36" fillId="11" borderId="23" xfId="0" applyNumberFormat="1" applyFont="1" applyFill="1" applyBorder="1" applyAlignment="1">
      <alignment horizontal="center" vertical="center"/>
    </xf>
    <xf numFmtId="16" fontId="36" fillId="12" borderId="23" xfId="0" applyNumberFormat="1" applyFont="1" applyFill="1" applyBorder="1" applyAlignment="1">
      <alignment horizontal="center" vertical="center"/>
    </xf>
    <xf numFmtId="16" fontId="36" fillId="45" borderId="23" xfId="0" applyNumberFormat="1" applyFont="1" applyFill="1" applyBorder="1" applyAlignment="1">
      <alignment horizontal="center" vertical="center"/>
    </xf>
    <xf numFmtId="165" fontId="36" fillId="0" borderId="55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6" borderId="7" xfId="0" applyFont="1" applyFill="1" applyBorder="1" applyAlignment="1">
      <alignment horizontal="center" vertical="center"/>
    </xf>
    <xf numFmtId="0" fontId="0" fillId="11" borderId="26" xfId="0" applyFill="1" applyBorder="1"/>
    <xf numFmtId="0" fontId="37" fillId="0" borderId="45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5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56" xfId="0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6" fontId="36" fillId="6" borderId="53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7" fillId="47" borderId="52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 vertical="center"/>
    </xf>
    <xf numFmtId="0" fontId="37" fillId="11" borderId="45" xfId="0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6" xfId="0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45229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45229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3" t="s">
        <v>16</v>
      </c>
      <c r="B9" s="395" t="s">
        <v>17</v>
      </c>
      <c r="C9" s="395" t="s">
        <v>18</v>
      </c>
      <c r="D9" s="395" t="s">
        <v>19</v>
      </c>
      <c r="E9" s="26" t="s">
        <v>20</v>
      </c>
      <c r="F9" s="26" t="s">
        <v>21</v>
      </c>
      <c r="G9" s="390" t="s">
        <v>22</v>
      </c>
      <c r="H9" s="391"/>
      <c r="I9" s="392"/>
      <c r="J9" s="390" t="s">
        <v>23</v>
      </c>
      <c r="K9" s="391"/>
      <c r="L9" s="392"/>
      <c r="M9" s="26"/>
      <c r="N9" s="27"/>
      <c r="O9" s="27"/>
      <c r="P9" s="27"/>
    </row>
    <row r="10" spans="1:16" ht="38.25">
      <c r="A10" s="394"/>
      <c r="B10" s="396"/>
      <c r="C10" s="396"/>
      <c r="D10" s="396"/>
      <c r="E10" s="28" t="s">
        <v>24</v>
      </c>
      <c r="F10" s="28" t="s">
        <v>24</v>
      </c>
      <c r="G10" s="265" t="s">
        <v>25</v>
      </c>
      <c r="H10" s="265" t="s">
        <v>26</v>
      </c>
      <c r="I10" s="265" t="s">
        <v>27</v>
      </c>
      <c r="J10" s="265" t="s">
        <v>28</v>
      </c>
      <c r="K10" s="265" t="s">
        <v>29</v>
      </c>
      <c r="L10" s="265" t="s">
        <v>30</v>
      </c>
      <c r="M10" s="265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72">
        <v>1</v>
      </c>
      <c r="B11" s="286" t="s">
        <v>34</v>
      </c>
      <c r="C11" s="260" t="s">
        <v>35</v>
      </c>
      <c r="D11" s="277">
        <v>45260</v>
      </c>
      <c r="E11" s="260">
        <v>19131.349999999999</v>
      </c>
      <c r="F11" s="260">
        <v>19094.033333333333</v>
      </c>
      <c r="G11" s="259">
        <v>19028.066666666666</v>
      </c>
      <c r="H11" s="259">
        <v>18924.783333333333</v>
      </c>
      <c r="I11" s="259">
        <v>18858.816666666666</v>
      </c>
      <c r="J11" s="259">
        <v>19197.316666666666</v>
      </c>
      <c r="K11" s="259">
        <v>19263.283333333333</v>
      </c>
      <c r="L11" s="259">
        <v>19366.566666666666</v>
      </c>
      <c r="M11" s="258">
        <v>19160</v>
      </c>
      <c r="N11" s="258">
        <v>18990.75</v>
      </c>
      <c r="O11" s="258">
        <v>11543100</v>
      </c>
      <c r="P11" s="261">
        <v>-6.5495042687964749E-3</v>
      </c>
    </row>
    <row r="12" spans="1:16" ht="12.75" customHeight="1">
      <c r="A12" s="272">
        <v>2</v>
      </c>
      <c r="B12" s="286" t="s">
        <v>34</v>
      </c>
      <c r="C12" s="260" t="s">
        <v>36</v>
      </c>
      <c r="D12" s="277">
        <v>45260</v>
      </c>
      <c r="E12" s="260">
        <v>43043.4</v>
      </c>
      <c r="F12" s="260">
        <v>42957.866666666661</v>
      </c>
      <c r="G12" s="259">
        <v>42815.733333333323</v>
      </c>
      <c r="H12" s="259">
        <v>42588.066666666658</v>
      </c>
      <c r="I12" s="259">
        <v>42445.93333333332</v>
      </c>
      <c r="J12" s="259">
        <v>43185.533333333326</v>
      </c>
      <c r="K12" s="259">
        <v>43327.666666666672</v>
      </c>
      <c r="L12" s="259">
        <v>43555.333333333328</v>
      </c>
      <c r="M12" s="258">
        <v>43100</v>
      </c>
      <c r="N12" s="258">
        <v>42730.2</v>
      </c>
      <c r="O12" s="258">
        <v>2487690</v>
      </c>
      <c r="P12" s="261">
        <v>5.0785416464656256E-3</v>
      </c>
    </row>
    <row r="13" spans="1:16" ht="12.75" customHeight="1">
      <c r="A13" s="272">
        <v>3</v>
      </c>
      <c r="B13" s="286" t="s">
        <v>34</v>
      </c>
      <c r="C13" s="285" t="s">
        <v>37</v>
      </c>
      <c r="D13" s="279">
        <v>45230</v>
      </c>
      <c r="E13" s="278">
        <v>19147.400000000001</v>
      </c>
      <c r="F13" s="278">
        <v>19119.066666666666</v>
      </c>
      <c r="G13" s="280">
        <v>19070.133333333331</v>
      </c>
      <c r="H13" s="280">
        <v>18992.866666666665</v>
      </c>
      <c r="I13" s="280">
        <v>18943.933333333331</v>
      </c>
      <c r="J13" s="280">
        <v>19196.333333333332</v>
      </c>
      <c r="K13" s="280">
        <v>19245.266666666666</v>
      </c>
      <c r="L13" s="280">
        <v>19322.533333333333</v>
      </c>
      <c r="M13" s="281">
        <v>19168</v>
      </c>
      <c r="N13" s="281">
        <v>19041.8</v>
      </c>
      <c r="O13" s="281">
        <v>68480</v>
      </c>
      <c r="P13" s="282">
        <v>6.4676616915422883E-2</v>
      </c>
    </row>
    <row r="14" spans="1:16" ht="12.75" customHeight="1">
      <c r="A14" s="272">
        <v>4</v>
      </c>
      <c r="B14" s="286" t="s">
        <v>34</v>
      </c>
      <c r="C14" s="285" t="s">
        <v>38</v>
      </c>
      <c r="D14" s="279">
        <v>45229</v>
      </c>
      <c r="E14" s="278">
        <v>8748.35</v>
      </c>
      <c r="F14" s="278">
        <v>8742.9</v>
      </c>
      <c r="G14" s="280">
        <v>8689.15</v>
      </c>
      <c r="H14" s="280">
        <v>8629.9500000000007</v>
      </c>
      <c r="I14" s="280">
        <v>8576.2000000000007</v>
      </c>
      <c r="J14" s="280">
        <v>8802.0999999999985</v>
      </c>
      <c r="K14" s="280">
        <v>8855.8499999999985</v>
      </c>
      <c r="L14" s="280">
        <v>8915.0499999999975</v>
      </c>
      <c r="M14" s="281">
        <v>8796.65</v>
      </c>
      <c r="N14" s="281">
        <v>8683.7000000000007</v>
      </c>
      <c r="O14" s="281">
        <v>882225</v>
      </c>
      <c r="P14" s="282">
        <v>0.30222517436067753</v>
      </c>
    </row>
    <row r="15" spans="1:16" ht="12.75" customHeight="1">
      <c r="A15" s="272">
        <v>5</v>
      </c>
      <c r="B15" s="286" t="s">
        <v>39</v>
      </c>
      <c r="C15" s="278" t="s">
        <v>40</v>
      </c>
      <c r="D15" s="279">
        <v>45260</v>
      </c>
      <c r="E15" s="278">
        <v>455.75</v>
      </c>
      <c r="F15" s="278">
        <v>453.08333333333331</v>
      </c>
      <c r="G15" s="280">
        <v>449.31666666666661</v>
      </c>
      <c r="H15" s="280">
        <v>442.88333333333327</v>
      </c>
      <c r="I15" s="280">
        <v>439.11666666666656</v>
      </c>
      <c r="J15" s="280">
        <v>459.51666666666665</v>
      </c>
      <c r="K15" s="280">
        <v>463.28333333333342</v>
      </c>
      <c r="L15" s="280">
        <v>469.7166666666667</v>
      </c>
      <c r="M15" s="281">
        <v>456.85</v>
      </c>
      <c r="N15" s="281">
        <v>446.65</v>
      </c>
      <c r="O15" s="281">
        <v>14750000</v>
      </c>
      <c r="P15" s="282">
        <v>-1.9086253907029328E-2</v>
      </c>
    </row>
    <row r="16" spans="1:16" ht="12.75" customHeight="1">
      <c r="A16" s="272">
        <v>6</v>
      </c>
      <c r="B16" s="286" t="s">
        <v>41</v>
      </c>
      <c r="C16" s="283" t="s">
        <v>42</v>
      </c>
      <c r="D16" s="279">
        <v>45260</v>
      </c>
      <c r="E16" s="278">
        <v>4035.35</v>
      </c>
      <c r="F16" s="278">
        <v>4043.4666666666667</v>
      </c>
      <c r="G16" s="280">
        <v>3985.9833333333336</v>
      </c>
      <c r="H16" s="280">
        <v>3936.6166666666668</v>
      </c>
      <c r="I16" s="280">
        <v>3879.1333333333337</v>
      </c>
      <c r="J16" s="280">
        <v>4092.8333333333335</v>
      </c>
      <c r="K16" s="280">
        <v>4150.3166666666657</v>
      </c>
      <c r="L16" s="280">
        <v>4199.6833333333334</v>
      </c>
      <c r="M16" s="281">
        <v>4100.95</v>
      </c>
      <c r="N16" s="281">
        <v>3994.1</v>
      </c>
      <c r="O16" s="281">
        <v>1275500</v>
      </c>
      <c r="P16" s="282">
        <v>-9.5127159774801018E-3</v>
      </c>
    </row>
    <row r="17" spans="1:16" ht="12.75" customHeight="1">
      <c r="A17" s="272">
        <v>7</v>
      </c>
      <c r="B17" s="286" t="s">
        <v>43</v>
      </c>
      <c r="C17" s="283" t="s">
        <v>44</v>
      </c>
      <c r="D17" s="279">
        <v>45260</v>
      </c>
      <c r="E17" s="278">
        <v>22801.85</v>
      </c>
      <c r="F17" s="278">
        <v>22703.449999999997</v>
      </c>
      <c r="G17" s="280">
        <v>22504.349999999995</v>
      </c>
      <c r="H17" s="280">
        <v>22206.85</v>
      </c>
      <c r="I17" s="280">
        <v>22007.749999999996</v>
      </c>
      <c r="J17" s="280">
        <v>23000.949999999993</v>
      </c>
      <c r="K17" s="280">
        <v>23200.05</v>
      </c>
      <c r="L17" s="280">
        <v>23497.549999999992</v>
      </c>
      <c r="M17" s="281">
        <v>22902.55</v>
      </c>
      <c r="N17" s="281">
        <v>22405.95</v>
      </c>
      <c r="O17" s="281">
        <v>68680</v>
      </c>
      <c r="P17" s="282">
        <v>-5.4515418502202644E-2</v>
      </c>
    </row>
    <row r="18" spans="1:16" ht="12.75" customHeight="1">
      <c r="A18" s="272">
        <v>8</v>
      </c>
      <c r="B18" s="286" t="s">
        <v>45</v>
      </c>
      <c r="C18" s="284" t="s">
        <v>46</v>
      </c>
      <c r="D18" s="279">
        <v>45260</v>
      </c>
      <c r="E18" s="278">
        <v>173.55</v>
      </c>
      <c r="F18" s="278">
        <v>173.26666666666665</v>
      </c>
      <c r="G18" s="280">
        <v>171.83333333333331</v>
      </c>
      <c r="H18" s="280">
        <v>170.11666666666667</v>
      </c>
      <c r="I18" s="280">
        <v>168.68333333333334</v>
      </c>
      <c r="J18" s="280">
        <v>174.98333333333329</v>
      </c>
      <c r="K18" s="280">
        <v>176.41666666666663</v>
      </c>
      <c r="L18" s="280">
        <v>178.13333333333327</v>
      </c>
      <c r="M18" s="281">
        <v>174.7</v>
      </c>
      <c r="N18" s="281">
        <v>171.55</v>
      </c>
      <c r="O18" s="281">
        <v>41671800</v>
      </c>
      <c r="P18" s="282">
        <v>1.047531753306272E-2</v>
      </c>
    </row>
    <row r="19" spans="1:16" ht="12.75" customHeight="1">
      <c r="A19" s="272">
        <v>9</v>
      </c>
      <c r="B19" s="286" t="s">
        <v>47</v>
      </c>
      <c r="C19" s="281" t="s">
        <v>48</v>
      </c>
      <c r="D19" s="279">
        <v>45260</v>
      </c>
      <c r="E19" s="278">
        <v>214.3</v>
      </c>
      <c r="F19" s="278">
        <v>214.26666666666668</v>
      </c>
      <c r="G19" s="280">
        <v>212.38333333333335</v>
      </c>
      <c r="H19" s="280">
        <v>210.46666666666667</v>
      </c>
      <c r="I19" s="280">
        <v>208.58333333333334</v>
      </c>
      <c r="J19" s="280">
        <v>216.18333333333337</v>
      </c>
      <c r="K19" s="280">
        <v>218.06666666666669</v>
      </c>
      <c r="L19" s="280">
        <v>219.98333333333338</v>
      </c>
      <c r="M19" s="281">
        <v>216.15</v>
      </c>
      <c r="N19" s="281">
        <v>212.35</v>
      </c>
      <c r="O19" s="281">
        <v>32570200</v>
      </c>
      <c r="P19" s="282">
        <v>1.5991045014791716E-3</v>
      </c>
    </row>
    <row r="20" spans="1:16" ht="12.75" customHeight="1">
      <c r="A20" s="272">
        <v>10</v>
      </c>
      <c r="B20" s="286" t="s">
        <v>49</v>
      </c>
      <c r="C20" s="278" t="s">
        <v>50</v>
      </c>
      <c r="D20" s="279">
        <v>45260</v>
      </c>
      <c r="E20" s="278">
        <v>1890.5</v>
      </c>
      <c r="F20" s="278">
        <v>1904.9833333333333</v>
      </c>
      <c r="G20" s="280">
        <v>1863.9666666666667</v>
      </c>
      <c r="H20" s="280">
        <v>1837.4333333333334</v>
      </c>
      <c r="I20" s="280">
        <v>1796.4166666666667</v>
      </c>
      <c r="J20" s="280">
        <v>1931.5166666666667</v>
      </c>
      <c r="K20" s="280">
        <v>1972.5333333333335</v>
      </c>
      <c r="L20" s="280">
        <v>1999.0666666666666</v>
      </c>
      <c r="M20" s="281">
        <v>1946</v>
      </c>
      <c r="N20" s="281">
        <v>1878.45</v>
      </c>
      <c r="O20" s="281">
        <v>5467500</v>
      </c>
      <c r="P20" s="282">
        <v>1.8725544997205142E-2</v>
      </c>
    </row>
    <row r="21" spans="1:16" ht="12.75" customHeight="1">
      <c r="A21" s="272">
        <v>11</v>
      </c>
      <c r="B21" s="286" t="s">
        <v>45</v>
      </c>
      <c r="C21" s="278" t="s">
        <v>51</v>
      </c>
      <c r="D21" s="279">
        <v>45260</v>
      </c>
      <c r="E21" s="278">
        <v>2269.8000000000002</v>
      </c>
      <c r="F21" s="278">
        <v>2260.0833333333335</v>
      </c>
      <c r="G21" s="280">
        <v>2232.2166666666672</v>
      </c>
      <c r="H21" s="280">
        <v>2194.6333333333337</v>
      </c>
      <c r="I21" s="280">
        <v>2166.7666666666673</v>
      </c>
      <c r="J21" s="280">
        <v>2297.666666666667</v>
      </c>
      <c r="K21" s="280">
        <v>2325.5333333333328</v>
      </c>
      <c r="L21" s="280">
        <v>2363.1166666666668</v>
      </c>
      <c r="M21" s="281">
        <v>2287.9499999999998</v>
      </c>
      <c r="N21" s="281">
        <v>2222.5</v>
      </c>
      <c r="O21" s="281">
        <v>9316200</v>
      </c>
      <c r="P21" s="282">
        <v>-1.2543016112951469E-3</v>
      </c>
    </row>
    <row r="22" spans="1:16" ht="12.75" customHeight="1">
      <c r="A22" s="272">
        <v>12</v>
      </c>
      <c r="B22" s="286" t="s">
        <v>45</v>
      </c>
      <c r="C22" s="278" t="s">
        <v>52</v>
      </c>
      <c r="D22" s="279">
        <v>45260</v>
      </c>
      <c r="E22" s="278">
        <v>787.3</v>
      </c>
      <c r="F22" s="278">
        <v>785.41666666666663</v>
      </c>
      <c r="G22" s="280">
        <v>779.0333333333333</v>
      </c>
      <c r="H22" s="280">
        <v>770.76666666666665</v>
      </c>
      <c r="I22" s="280">
        <v>764.38333333333333</v>
      </c>
      <c r="J22" s="280">
        <v>793.68333333333328</v>
      </c>
      <c r="K22" s="280">
        <v>800.06666666666672</v>
      </c>
      <c r="L22" s="280">
        <v>808.33333333333326</v>
      </c>
      <c r="M22" s="281">
        <v>791.8</v>
      </c>
      <c r="N22" s="281">
        <v>777.15</v>
      </c>
      <c r="O22" s="281">
        <v>56997600</v>
      </c>
      <c r="P22" s="282">
        <v>4.5683346728141788E-3</v>
      </c>
    </row>
    <row r="23" spans="1:16" ht="12.75" customHeight="1">
      <c r="A23" s="272">
        <v>13</v>
      </c>
      <c r="B23" s="286" t="s">
        <v>43</v>
      </c>
      <c r="C23" s="278" t="s">
        <v>53</v>
      </c>
      <c r="D23" s="279">
        <v>45260</v>
      </c>
      <c r="E23" s="278">
        <v>3700.45</v>
      </c>
      <c r="F23" s="278">
        <v>3663.4333333333329</v>
      </c>
      <c r="G23" s="280">
        <v>3611.8666666666659</v>
      </c>
      <c r="H23" s="280">
        <v>3523.2833333333328</v>
      </c>
      <c r="I23" s="280">
        <v>3471.7166666666658</v>
      </c>
      <c r="J23" s="280">
        <v>3752.016666666666</v>
      </c>
      <c r="K23" s="280">
        <v>3803.5833333333326</v>
      </c>
      <c r="L23" s="280">
        <v>3892.1666666666661</v>
      </c>
      <c r="M23" s="281">
        <v>3715</v>
      </c>
      <c r="N23" s="281">
        <v>3574.85</v>
      </c>
      <c r="O23" s="281">
        <v>690000</v>
      </c>
      <c r="P23" s="282">
        <v>5.2150045745654162E-2</v>
      </c>
    </row>
    <row r="24" spans="1:16" ht="12.75" customHeight="1">
      <c r="A24" s="272">
        <v>14</v>
      </c>
      <c r="B24" s="286" t="s">
        <v>49</v>
      </c>
      <c r="C24" s="278" t="s">
        <v>54</v>
      </c>
      <c r="D24" s="279">
        <v>45260</v>
      </c>
      <c r="E24" s="278">
        <v>420.5</v>
      </c>
      <c r="F24" s="278">
        <v>421.43333333333334</v>
      </c>
      <c r="G24" s="280">
        <v>416.4666666666667</v>
      </c>
      <c r="H24" s="280">
        <v>412.43333333333334</v>
      </c>
      <c r="I24" s="280">
        <v>407.4666666666667</v>
      </c>
      <c r="J24" s="280">
        <v>425.4666666666667</v>
      </c>
      <c r="K24" s="280">
        <v>430.43333333333328</v>
      </c>
      <c r="L24" s="280">
        <v>434.4666666666667</v>
      </c>
      <c r="M24" s="281">
        <v>426.4</v>
      </c>
      <c r="N24" s="281">
        <v>417.4</v>
      </c>
      <c r="O24" s="281">
        <v>59504400</v>
      </c>
      <c r="P24" s="282">
        <v>1.4049079754601228E-2</v>
      </c>
    </row>
    <row r="25" spans="1:16" ht="12.75" customHeight="1">
      <c r="A25" s="272">
        <v>15</v>
      </c>
      <c r="B25" s="286" t="s">
        <v>45</v>
      </c>
      <c r="C25" s="278" t="s">
        <v>55</v>
      </c>
      <c r="D25" s="279">
        <v>45260</v>
      </c>
      <c r="E25" s="278">
        <v>4848.3999999999996</v>
      </c>
      <c r="F25" s="278">
        <v>4838.55</v>
      </c>
      <c r="G25" s="280">
        <v>4800.1000000000004</v>
      </c>
      <c r="H25" s="280">
        <v>4751.8</v>
      </c>
      <c r="I25" s="280">
        <v>4713.3500000000004</v>
      </c>
      <c r="J25" s="280">
        <v>4886.8500000000004</v>
      </c>
      <c r="K25" s="280">
        <v>4925.2999999999993</v>
      </c>
      <c r="L25" s="280">
        <v>4973.6000000000004</v>
      </c>
      <c r="M25" s="281">
        <v>4877</v>
      </c>
      <c r="N25" s="281">
        <v>4790.25</v>
      </c>
      <c r="O25" s="281">
        <v>2191000</v>
      </c>
      <c r="P25" s="282">
        <v>-8.4851227514424702E-3</v>
      </c>
    </row>
    <row r="26" spans="1:16" ht="12.75" customHeight="1">
      <c r="A26" s="272">
        <v>16</v>
      </c>
      <c r="B26" s="286" t="s">
        <v>56</v>
      </c>
      <c r="C26" s="278" t="s">
        <v>57</v>
      </c>
      <c r="D26" s="279">
        <v>45260</v>
      </c>
      <c r="E26" s="278">
        <v>372.1</v>
      </c>
      <c r="F26" s="278">
        <v>371.0333333333333</v>
      </c>
      <c r="G26" s="280">
        <v>368.61666666666662</v>
      </c>
      <c r="H26" s="280">
        <v>365.13333333333333</v>
      </c>
      <c r="I26" s="280">
        <v>362.71666666666664</v>
      </c>
      <c r="J26" s="280">
        <v>374.51666666666659</v>
      </c>
      <c r="K26" s="280">
        <v>376.93333333333334</v>
      </c>
      <c r="L26" s="280">
        <v>380.41666666666657</v>
      </c>
      <c r="M26" s="281">
        <v>373.45</v>
      </c>
      <c r="N26" s="281">
        <v>367.55</v>
      </c>
      <c r="O26" s="281">
        <v>12602100</v>
      </c>
      <c r="P26" s="282">
        <v>-2.086910579844142E-2</v>
      </c>
    </row>
    <row r="27" spans="1:16" ht="12.75" customHeight="1">
      <c r="A27" s="272">
        <v>17</v>
      </c>
      <c r="B27" s="286" t="s">
        <v>56</v>
      </c>
      <c r="C27" s="278" t="s">
        <v>58</v>
      </c>
      <c r="D27" s="279">
        <v>45260</v>
      </c>
      <c r="E27" s="278">
        <v>168.95</v>
      </c>
      <c r="F27" s="278">
        <v>168.38333333333333</v>
      </c>
      <c r="G27" s="280">
        <v>166.96666666666664</v>
      </c>
      <c r="H27" s="280">
        <v>164.98333333333332</v>
      </c>
      <c r="I27" s="280">
        <v>163.56666666666663</v>
      </c>
      <c r="J27" s="280">
        <v>170.36666666666665</v>
      </c>
      <c r="K27" s="280">
        <v>171.78333333333333</v>
      </c>
      <c r="L27" s="280">
        <v>173.76666666666665</v>
      </c>
      <c r="M27" s="281">
        <v>169.8</v>
      </c>
      <c r="N27" s="281">
        <v>166.4</v>
      </c>
      <c r="O27" s="281">
        <v>67935000</v>
      </c>
      <c r="P27" s="282">
        <v>6.7427385892116186E-3</v>
      </c>
    </row>
    <row r="28" spans="1:16" ht="12.75" customHeight="1">
      <c r="A28" s="272">
        <v>18</v>
      </c>
      <c r="B28" s="286" t="s">
        <v>59</v>
      </c>
      <c r="C28" s="278" t="s">
        <v>60</v>
      </c>
      <c r="D28" s="279">
        <v>45260</v>
      </c>
      <c r="E28" s="278">
        <v>2970.75</v>
      </c>
      <c r="F28" s="278">
        <v>2965.3666666666663</v>
      </c>
      <c r="G28" s="280">
        <v>2947.0833333333326</v>
      </c>
      <c r="H28" s="280">
        <v>2923.4166666666661</v>
      </c>
      <c r="I28" s="280">
        <v>2905.1333333333323</v>
      </c>
      <c r="J28" s="280">
        <v>2989.0333333333328</v>
      </c>
      <c r="K28" s="280">
        <v>3007.3166666666666</v>
      </c>
      <c r="L28" s="280">
        <v>3030.9833333333331</v>
      </c>
      <c r="M28" s="281">
        <v>2983.65</v>
      </c>
      <c r="N28" s="281">
        <v>2941.7</v>
      </c>
      <c r="O28" s="281">
        <v>5510000</v>
      </c>
      <c r="P28" s="282">
        <v>-1.0452210768291368E-2</v>
      </c>
    </row>
    <row r="29" spans="1:16" ht="12.75" customHeight="1">
      <c r="A29" s="272">
        <v>19</v>
      </c>
      <c r="B29" s="286" t="s">
        <v>45</v>
      </c>
      <c r="C29" s="278" t="s">
        <v>61</v>
      </c>
      <c r="D29" s="279">
        <v>45260</v>
      </c>
      <c r="E29" s="278">
        <v>1829</v>
      </c>
      <c r="F29" s="278">
        <v>1819.3666666666668</v>
      </c>
      <c r="G29" s="280">
        <v>1805.7333333333336</v>
      </c>
      <c r="H29" s="280">
        <v>1782.4666666666667</v>
      </c>
      <c r="I29" s="280">
        <v>1768.8333333333335</v>
      </c>
      <c r="J29" s="280">
        <v>1842.6333333333337</v>
      </c>
      <c r="K29" s="280">
        <v>1856.2666666666669</v>
      </c>
      <c r="L29" s="280">
        <v>1879.5333333333338</v>
      </c>
      <c r="M29" s="281">
        <v>1833</v>
      </c>
      <c r="N29" s="281">
        <v>1796.1</v>
      </c>
      <c r="O29" s="281">
        <v>3244280</v>
      </c>
      <c r="P29" s="282">
        <v>-1.2952210808396605E-2</v>
      </c>
    </row>
    <row r="30" spans="1:16" ht="12.75" customHeight="1">
      <c r="A30" s="272">
        <v>20</v>
      </c>
      <c r="B30" s="286" t="s">
        <v>45</v>
      </c>
      <c r="C30" s="283" t="s">
        <v>62</v>
      </c>
      <c r="D30" s="279">
        <v>45260</v>
      </c>
      <c r="E30" s="278">
        <v>6277.95</v>
      </c>
      <c r="F30" s="278">
        <v>6275.0166666666664</v>
      </c>
      <c r="G30" s="280">
        <v>6203.4833333333327</v>
      </c>
      <c r="H30" s="280">
        <v>6129.0166666666664</v>
      </c>
      <c r="I30" s="280">
        <v>6057.4833333333327</v>
      </c>
      <c r="J30" s="280">
        <v>6349.4833333333327</v>
      </c>
      <c r="K30" s="280">
        <v>6421.0166666666655</v>
      </c>
      <c r="L30" s="280">
        <v>6495.4833333333327</v>
      </c>
      <c r="M30" s="281">
        <v>6346.55</v>
      </c>
      <c r="N30" s="281">
        <v>6200.55</v>
      </c>
      <c r="O30" s="281">
        <v>414375</v>
      </c>
      <c r="P30" s="282">
        <v>3.6212203512583739E-4</v>
      </c>
    </row>
    <row r="31" spans="1:16" ht="12.75" customHeight="1">
      <c r="A31" s="272">
        <v>21</v>
      </c>
      <c r="B31" s="286" t="s">
        <v>63</v>
      </c>
      <c r="C31" s="278" t="s">
        <v>64</v>
      </c>
      <c r="D31" s="279">
        <v>45260</v>
      </c>
      <c r="E31" s="278">
        <v>689.8</v>
      </c>
      <c r="F31" s="278">
        <v>692.26666666666677</v>
      </c>
      <c r="G31" s="280">
        <v>681.93333333333351</v>
      </c>
      <c r="H31" s="280">
        <v>674.06666666666672</v>
      </c>
      <c r="I31" s="280">
        <v>663.73333333333346</v>
      </c>
      <c r="J31" s="280">
        <v>700.13333333333355</v>
      </c>
      <c r="K31" s="280">
        <v>710.46666666666681</v>
      </c>
      <c r="L31" s="280">
        <v>718.3333333333336</v>
      </c>
      <c r="M31" s="281">
        <v>702.6</v>
      </c>
      <c r="N31" s="281">
        <v>684.4</v>
      </c>
      <c r="O31" s="281">
        <v>11579000</v>
      </c>
      <c r="P31" s="282">
        <v>-2.5902262130892762E-4</v>
      </c>
    </row>
    <row r="32" spans="1:16" ht="12.75" customHeight="1">
      <c r="A32" s="272">
        <v>22</v>
      </c>
      <c r="B32" s="286" t="s">
        <v>43</v>
      </c>
      <c r="C32" s="278" t="s">
        <v>65</v>
      </c>
      <c r="D32" s="279">
        <v>45260</v>
      </c>
      <c r="E32" s="278">
        <v>858.9</v>
      </c>
      <c r="F32" s="278">
        <v>861.88333333333321</v>
      </c>
      <c r="G32" s="280">
        <v>854.21666666666647</v>
      </c>
      <c r="H32" s="280">
        <v>849.5333333333333</v>
      </c>
      <c r="I32" s="280">
        <v>841.86666666666656</v>
      </c>
      <c r="J32" s="280">
        <v>866.56666666666638</v>
      </c>
      <c r="K32" s="280">
        <v>874.23333333333312</v>
      </c>
      <c r="L32" s="280">
        <v>878.91666666666629</v>
      </c>
      <c r="M32" s="281">
        <v>869.55</v>
      </c>
      <c r="N32" s="281">
        <v>857.2</v>
      </c>
      <c r="O32" s="281">
        <v>15053500</v>
      </c>
      <c r="P32" s="282">
        <v>-8.761042564065124E-4</v>
      </c>
    </row>
    <row r="33" spans="1:16" ht="12.75" customHeight="1">
      <c r="A33" s="272">
        <v>23</v>
      </c>
      <c r="B33" s="286" t="s">
        <v>63</v>
      </c>
      <c r="C33" s="278" t="s">
        <v>66</v>
      </c>
      <c r="D33" s="279">
        <v>45260</v>
      </c>
      <c r="E33" s="278">
        <v>1006.15</v>
      </c>
      <c r="F33" s="278">
        <v>997.83333333333337</v>
      </c>
      <c r="G33" s="280">
        <v>987.41666666666674</v>
      </c>
      <c r="H33" s="280">
        <v>968.68333333333339</v>
      </c>
      <c r="I33" s="280">
        <v>958.26666666666677</v>
      </c>
      <c r="J33" s="280">
        <v>1016.5666666666667</v>
      </c>
      <c r="K33" s="280">
        <v>1026.9833333333336</v>
      </c>
      <c r="L33" s="280">
        <v>1045.7166666666667</v>
      </c>
      <c r="M33" s="281">
        <v>1008.25</v>
      </c>
      <c r="N33" s="281">
        <v>979.1</v>
      </c>
      <c r="O33" s="281">
        <v>48149375</v>
      </c>
      <c r="P33" s="282">
        <v>-3.1065665522142148E-2</v>
      </c>
    </row>
    <row r="34" spans="1:16" ht="12.75" customHeight="1">
      <c r="A34" s="272">
        <v>24</v>
      </c>
      <c r="B34" s="286" t="s">
        <v>56</v>
      </c>
      <c r="C34" s="278" t="s">
        <v>67</v>
      </c>
      <c r="D34" s="279">
        <v>45260</v>
      </c>
      <c r="E34" s="278">
        <v>5408.85</v>
      </c>
      <c r="F34" s="278">
        <v>5386.2833333333338</v>
      </c>
      <c r="G34" s="280">
        <v>5327.7166666666672</v>
      </c>
      <c r="H34" s="280">
        <v>5246.583333333333</v>
      </c>
      <c r="I34" s="280">
        <v>5188.0166666666664</v>
      </c>
      <c r="J34" s="280">
        <v>5467.4166666666679</v>
      </c>
      <c r="K34" s="280">
        <v>5525.9833333333354</v>
      </c>
      <c r="L34" s="280">
        <v>5607.1166666666686</v>
      </c>
      <c r="M34" s="281">
        <v>5444.85</v>
      </c>
      <c r="N34" s="281">
        <v>5305.15</v>
      </c>
      <c r="O34" s="281">
        <v>2442250</v>
      </c>
      <c r="P34" s="282">
        <v>1.9515758714255895E-2</v>
      </c>
    </row>
    <row r="35" spans="1:16" ht="12.75" customHeight="1">
      <c r="A35" s="272">
        <v>25</v>
      </c>
      <c r="B35" s="286" t="s">
        <v>68</v>
      </c>
      <c r="C35" s="278" t="s">
        <v>69</v>
      </c>
      <c r="D35" s="279">
        <v>45260</v>
      </c>
      <c r="E35" s="278">
        <v>1573.95</v>
      </c>
      <c r="F35" s="278">
        <v>1576.5833333333333</v>
      </c>
      <c r="G35" s="280">
        <v>1554.3666666666666</v>
      </c>
      <c r="H35" s="280">
        <v>1534.7833333333333</v>
      </c>
      <c r="I35" s="280">
        <v>1512.5666666666666</v>
      </c>
      <c r="J35" s="280">
        <v>1596.1666666666665</v>
      </c>
      <c r="K35" s="280">
        <v>1618.3833333333332</v>
      </c>
      <c r="L35" s="280">
        <v>1637.9666666666665</v>
      </c>
      <c r="M35" s="281">
        <v>1598.8</v>
      </c>
      <c r="N35" s="281">
        <v>1557</v>
      </c>
      <c r="O35" s="281">
        <v>8266000</v>
      </c>
      <c r="P35" s="282">
        <v>-8.5162528487465507E-3</v>
      </c>
    </row>
    <row r="36" spans="1:16" ht="12.75" customHeight="1">
      <c r="A36" s="272">
        <v>26</v>
      </c>
      <c r="B36" s="286" t="s">
        <v>68</v>
      </c>
      <c r="C36" s="278" t="s">
        <v>70</v>
      </c>
      <c r="D36" s="279">
        <v>45260</v>
      </c>
      <c r="E36" s="278">
        <v>7528.4</v>
      </c>
      <c r="F36" s="278">
        <v>7516.2999999999993</v>
      </c>
      <c r="G36" s="280">
        <v>7458.6499999999987</v>
      </c>
      <c r="H36" s="280">
        <v>7388.9</v>
      </c>
      <c r="I36" s="280">
        <v>7331.2499999999991</v>
      </c>
      <c r="J36" s="280">
        <v>7586.0499999999984</v>
      </c>
      <c r="K36" s="280">
        <v>7643.7</v>
      </c>
      <c r="L36" s="280">
        <v>7713.449999999998</v>
      </c>
      <c r="M36" s="281">
        <v>7573.95</v>
      </c>
      <c r="N36" s="281">
        <v>7446.55</v>
      </c>
      <c r="O36" s="281">
        <v>4240000</v>
      </c>
      <c r="P36" s="282">
        <v>-8.1871345029239772E-3</v>
      </c>
    </row>
    <row r="37" spans="1:16" ht="12.75" customHeight="1">
      <c r="A37" s="272">
        <v>27</v>
      </c>
      <c r="B37" s="286" t="s">
        <v>56</v>
      </c>
      <c r="C37" s="278" t="s">
        <v>71</v>
      </c>
      <c r="D37" s="279">
        <v>45260</v>
      </c>
      <c r="E37" s="278">
        <v>2612.6</v>
      </c>
      <c r="F37" s="278">
        <v>2603.1833333333334</v>
      </c>
      <c r="G37" s="280">
        <v>2576.3666666666668</v>
      </c>
      <c r="H37" s="280">
        <v>2540.1333333333332</v>
      </c>
      <c r="I37" s="280">
        <v>2513.3166666666666</v>
      </c>
      <c r="J37" s="280">
        <v>2639.416666666667</v>
      </c>
      <c r="K37" s="280">
        <v>2666.2333333333336</v>
      </c>
      <c r="L37" s="280">
        <v>2702.4666666666672</v>
      </c>
      <c r="M37" s="281">
        <v>2630</v>
      </c>
      <c r="N37" s="281">
        <v>2566.9499999999998</v>
      </c>
      <c r="O37" s="281">
        <v>1952400</v>
      </c>
      <c r="P37" s="282">
        <v>4.2614546619673184E-2</v>
      </c>
    </row>
    <row r="38" spans="1:16" ht="12.75" customHeight="1">
      <c r="A38" s="272">
        <v>28</v>
      </c>
      <c r="B38" s="286" t="s">
        <v>45</v>
      </c>
      <c r="C38" s="284" t="s">
        <v>72</v>
      </c>
      <c r="D38" s="279">
        <v>45260</v>
      </c>
      <c r="E38" s="278">
        <v>415.4</v>
      </c>
      <c r="F38" s="278">
        <v>412.4666666666667</v>
      </c>
      <c r="G38" s="280">
        <v>407.18333333333339</v>
      </c>
      <c r="H38" s="280">
        <v>398.9666666666667</v>
      </c>
      <c r="I38" s="280">
        <v>393.68333333333339</v>
      </c>
      <c r="J38" s="280">
        <v>420.68333333333339</v>
      </c>
      <c r="K38" s="280">
        <v>425.9666666666667</v>
      </c>
      <c r="L38" s="280">
        <v>434.18333333333339</v>
      </c>
      <c r="M38" s="281">
        <v>417.75</v>
      </c>
      <c r="N38" s="281">
        <v>404.25</v>
      </c>
      <c r="O38" s="281">
        <v>10579200</v>
      </c>
      <c r="P38" s="282">
        <v>3.65261012697915E-2</v>
      </c>
    </row>
    <row r="39" spans="1:16" ht="12.75" customHeight="1">
      <c r="A39" s="272">
        <v>29</v>
      </c>
      <c r="B39" s="286" t="s">
        <v>63</v>
      </c>
      <c r="C39" s="278" t="s">
        <v>73</v>
      </c>
      <c r="D39" s="279">
        <v>45260</v>
      </c>
      <c r="E39" s="278">
        <v>215.55</v>
      </c>
      <c r="F39" s="278">
        <v>215.73333333333335</v>
      </c>
      <c r="G39" s="280">
        <v>213.7166666666667</v>
      </c>
      <c r="H39" s="280">
        <v>211.88333333333335</v>
      </c>
      <c r="I39" s="280">
        <v>209.8666666666667</v>
      </c>
      <c r="J39" s="280">
        <v>217.56666666666669</v>
      </c>
      <c r="K39" s="280">
        <v>219.58333333333334</v>
      </c>
      <c r="L39" s="280">
        <v>221.41666666666669</v>
      </c>
      <c r="M39" s="281">
        <v>217.75</v>
      </c>
      <c r="N39" s="281">
        <v>213.9</v>
      </c>
      <c r="O39" s="281">
        <v>64092500</v>
      </c>
      <c r="P39" s="282">
        <v>4.4665595737178234E-3</v>
      </c>
    </row>
    <row r="40" spans="1:16" ht="12.75" customHeight="1">
      <c r="A40" s="272">
        <v>30</v>
      </c>
      <c r="B40" s="286" t="s">
        <v>63</v>
      </c>
      <c r="C40" s="278" t="s">
        <v>74</v>
      </c>
      <c r="D40" s="279">
        <v>45260</v>
      </c>
      <c r="E40" s="278">
        <v>197.75</v>
      </c>
      <c r="F40" s="278">
        <v>195.98333333333335</v>
      </c>
      <c r="G40" s="280">
        <v>193.4666666666667</v>
      </c>
      <c r="H40" s="280">
        <v>189.18333333333334</v>
      </c>
      <c r="I40" s="280">
        <v>186.66666666666669</v>
      </c>
      <c r="J40" s="280">
        <v>200.26666666666671</v>
      </c>
      <c r="K40" s="280">
        <v>202.78333333333336</v>
      </c>
      <c r="L40" s="280">
        <v>207.06666666666672</v>
      </c>
      <c r="M40" s="281">
        <v>198.5</v>
      </c>
      <c r="N40" s="281">
        <v>191.7</v>
      </c>
      <c r="O40" s="281">
        <v>120033225</v>
      </c>
      <c r="P40" s="282">
        <v>-1.2251480286910895E-2</v>
      </c>
    </row>
    <row r="41" spans="1:16" ht="12.75" customHeight="1">
      <c r="A41" s="272">
        <v>31</v>
      </c>
      <c r="B41" s="286" t="s">
        <v>59</v>
      </c>
      <c r="C41" s="278" t="s">
        <v>75</v>
      </c>
      <c r="D41" s="279">
        <v>45260</v>
      </c>
      <c r="E41" s="278">
        <v>1561.45</v>
      </c>
      <c r="F41" s="278">
        <v>1562.9666666666669</v>
      </c>
      <c r="G41" s="280">
        <v>1553.5333333333338</v>
      </c>
      <c r="H41" s="280">
        <v>1545.6166666666668</v>
      </c>
      <c r="I41" s="280">
        <v>1536.1833333333336</v>
      </c>
      <c r="J41" s="280">
        <v>1570.8833333333339</v>
      </c>
      <c r="K41" s="280">
        <v>1580.3166666666668</v>
      </c>
      <c r="L41" s="280">
        <v>1588.233333333334</v>
      </c>
      <c r="M41" s="281">
        <v>1572.4</v>
      </c>
      <c r="N41" s="281">
        <v>1555.05</v>
      </c>
      <c r="O41" s="281">
        <v>1342125</v>
      </c>
      <c r="P41" s="282">
        <v>-4.1736227045075123E-3</v>
      </c>
    </row>
    <row r="42" spans="1:16" ht="12.75" customHeight="1">
      <c r="A42" s="272">
        <v>32</v>
      </c>
      <c r="B42" s="286" t="s">
        <v>41</v>
      </c>
      <c r="C42" s="278" t="s">
        <v>76</v>
      </c>
      <c r="D42" s="279">
        <v>45260</v>
      </c>
      <c r="E42" s="278">
        <v>132.69999999999999</v>
      </c>
      <c r="F42" s="278">
        <v>132.08333333333331</v>
      </c>
      <c r="G42" s="280">
        <v>130.81666666666663</v>
      </c>
      <c r="H42" s="280">
        <v>128.93333333333331</v>
      </c>
      <c r="I42" s="280">
        <v>127.66666666666663</v>
      </c>
      <c r="J42" s="280">
        <v>133.96666666666664</v>
      </c>
      <c r="K42" s="280">
        <v>135.23333333333329</v>
      </c>
      <c r="L42" s="280">
        <v>137.11666666666665</v>
      </c>
      <c r="M42" s="281">
        <v>133.35</v>
      </c>
      <c r="N42" s="281">
        <v>130.19999999999999</v>
      </c>
      <c r="O42" s="281">
        <v>56629500</v>
      </c>
      <c r="P42" s="282">
        <v>3.4339965660034341E-3</v>
      </c>
    </row>
    <row r="43" spans="1:16" ht="12.75" customHeight="1">
      <c r="A43" s="272">
        <v>33</v>
      </c>
      <c r="B43" s="286" t="s">
        <v>59</v>
      </c>
      <c r="C43" s="278" t="s">
        <v>77</v>
      </c>
      <c r="D43" s="279">
        <v>45260</v>
      </c>
      <c r="E43" s="278">
        <v>541.20000000000005</v>
      </c>
      <c r="F43" s="278">
        <v>542.5</v>
      </c>
      <c r="G43" s="280">
        <v>538.20000000000005</v>
      </c>
      <c r="H43" s="280">
        <v>535.20000000000005</v>
      </c>
      <c r="I43" s="280">
        <v>530.90000000000009</v>
      </c>
      <c r="J43" s="280">
        <v>545.5</v>
      </c>
      <c r="K43" s="280">
        <v>549.79999999999995</v>
      </c>
      <c r="L43" s="280">
        <v>552.79999999999995</v>
      </c>
      <c r="M43" s="281">
        <v>546.79999999999995</v>
      </c>
      <c r="N43" s="281">
        <v>539.5</v>
      </c>
      <c r="O43" s="281">
        <v>9405000</v>
      </c>
      <c r="P43" s="282">
        <v>-1.6698868341153739E-2</v>
      </c>
    </row>
    <row r="44" spans="1:16" ht="12.75" customHeight="1">
      <c r="A44" s="272">
        <v>34</v>
      </c>
      <c r="B44" s="286" t="s">
        <v>56</v>
      </c>
      <c r="C44" s="278" t="s">
        <v>78</v>
      </c>
      <c r="D44" s="279">
        <v>45260</v>
      </c>
      <c r="E44" s="278">
        <v>1031</v>
      </c>
      <c r="F44" s="278">
        <v>1033.5833333333333</v>
      </c>
      <c r="G44" s="280">
        <v>1025.1666666666665</v>
      </c>
      <c r="H44" s="280">
        <v>1019.3333333333333</v>
      </c>
      <c r="I44" s="280">
        <v>1010.9166666666665</v>
      </c>
      <c r="J44" s="280">
        <v>1039.4166666666665</v>
      </c>
      <c r="K44" s="280">
        <v>1047.833333333333</v>
      </c>
      <c r="L44" s="280">
        <v>1053.6666666666665</v>
      </c>
      <c r="M44" s="281">
        <v>1042</v>
      </c>
      <c r="N44" s="281">
        <v>1027.75</v>
      </c>
      <c r="O44" s="281">
        <v>8769000</v>
      </c>
      <c r="P44" s="282">
        <v>3.0885380919698007E-3</v>
      </c>
    </row>
    <row r="45" spans="1:16" ht="12.75" customHeight="1">
      <c r="A45" s="272">
        <v>35</v>
      </c>
      <c r="B45" s="286" t="s">
        <v>79</v>
      </c>
      <c r="C45" s="278" t="s">
        <v>80</v>
      </c>
      <c r="D45" s="279">
        <v>45260</v>
      </c>
      <c r="E45" s="278">
        <v>920.3</v>
      </c>
      <c r="F45" s="278">
        <v>917.94999999999993</v>
      </c>
      <c r="G45" s="280">
        <v>913.39999999999986</v>
      </c>
      <c r="H45" s="280">
        <v>906.49999999999989</v>
      </c>
      <c r="I45" s="280">
        <v>901.94999999999982</v>
      </c>
      <c r="J45" s="280">
        <v>924.84999999999991</v>
      </c>
      <c r="K45" s="280">
        <v>929.39999999999986</v>
      </c>
      <c r="L45" s="280">
        <v>936.3</v>
      </c>
      <c r="M45" s="281">
        <v>922.5</v>
      </c>
      <c r="N45" s="281">
        <v>911.05</v>
      </c>
      <c r="O45" s="281">
        <v>33552100</v>
      </c>
      <c r="P45" s="282">
        <v>-9.562803219383605E-3</v>
      </c>
    </row>
    <row r="46" spans="1:16" ht="12.75" customHeight="1">
      <c r="A46" s="272">
        <v>36</v>
      </c>
      <c r="B46" s="286" t="s">
        <v>41</v>
      </c>
      <c r="C46" s="278" t="s">
        <v>81</v>
      </c>
      <c r="D46" s="279">
        <v>45260</v>
      </c>
      <c r="E46" s="278">
        <v>118.4</v>
      </c>
      <c r="F46" s="278">
        <v>119.08333333333333</v>
      </c>
      <c r="G46" s="280">
        <v>117.06666666666666</v>
      </c>
      <c r="H46" s="280">
        <v>115.73333333333333</v>
      </c>
      <c r="I46" s="280">
        <v>113.71666666666667</v>
      </c>
      <c r="J46" s="280">
        <v>120.41666666666666</v>
      </c>
      <c r="K46" s="280">
        <v>122.43333333333334</v>
      </c>
      <c r="L46" s="280">
        <v>123.76666666666665</v>
      </c>
      <c r="M46" s="281">
        <v>121.1</v>
      </c>
      <c r="N46" s="281">
        <v>117.75</v>
      </c>
      <c r="O46" s="281">
        <v>97345500</v>
      </c>
      <c r="P46" s="282">
        <v>5.3960716598316428E-4</v>
      </c>
    </row>
    <row r="47" spans="1:16" ht="12.75" customHeight="1">
      <c r="A47" s="272">
        <v>37</v>
      </c>
      <c r="B47" s="286" t="s">
        <v>43</v>
      </c>
      <c r="C47" s="278" t="s">
        <v>82</v>
      </c>
      <c r="D47" s="279">
        <v>45260</v>
      </c>
      <c r="E47" s="278">
        <v>224.3</v>
      </c>
      <c r="F47" s="278">
        <v>224.9666666666667</v>
      </c>
      <c r="G47" s="280">
        <v>223.13333333333338</v>
      </c>
      <c r="H47" s="280">
        <v>221.9666666666667</v>
      </c>
      <c r="I47" s="280">
        <v>220.13333333333338</v>
      </c>
      <c r="J47" s="280">
        <v>226.13333333333338</v>
      </c>
      <c r="K47" s="280">
        <v>227.9666666666667</v>
      </c>
      <c r="L47" s="280">
        <v>229.13333333333338</v>
      </c>
      <c r="M47" s="281">
        <v>226.8</v>
      </c>
      <c r="N47" s="281">
        <v>223.8</v>
      </c>
      <c r="O47" s="281">
        <v>34977500</v>
      </c>
      <c r="P47" s="282">
        <v>1.2300123001230012E-2</v>
      </c>
    </row>
    <row r="48" spans="1:16" ht="12.75" customHeight="1">
      <c r="A48" s="272">
        <v>38</v>
      </c>
      <c r="B48" s="286" t="s">
        <v>56</v>
      </c>
      <c r="C48" s="278" t="s">
        <v>83</v>
      </c>
      <c r="D48" s="279">
        <v>45260</v>
      </c>
      <c r="E48" s="278">
        <v>19777.650000000001</v>
      </c>
      <c r="F48" s="278">
        <v>19784.75</v>
      </c>
      <c r="G48" s="280">
        <v>19677.900000000001</v>
      </c>
      <c r="H48" s="280">
        <v>19578.150000000001</v>
      </c>
      <c r="I48" s="280">
        <v>19471.300000000003</v>
      </c>
      <c r="J48" s="280">
        <v>19884.5</v>
      </c>
      <c r="K48" s="280">
        <v>19991.349999999999</v>
      </c>
      <c r="L48" s="280">
        <v>20091.099999999999</v>
      </c>
      <c r="M48" s="281">
        <v>19891.599999999999</v>
      </c>
      <c r="N48" s="281">
        <v>19685</v>
      </c>
      <c r="O48" s="281">
        <v>105850</v>
      </c>
      <c r="P48" s="282">
        <v>6.596173212487412E-2</v>
      </c>
    </row>
    <row r="49" spans="1:16" ht="12.75" customHeight="1">
      <c r="A49" s="272">
        <v>39</v>
      </c>
      <c r="B49" s="286" t="s">
        <v>84</v>
      </c>
      <c r="C49" s="278" t="s">
        <v>85</v>
      </c>
      <c r="D49" s="279">
        <v>45260</v>
      </c>
      <c r="E49" s="278">
        <v>336.3</v>
      </c>
      <c r="F49" s="278">
        <v>336.96666666666664</v>
      </c>
      <c r="G49" s="280">
        <v>334.48333333333329</v>
      </c>
      <c r="H49" s="280">
        <v>332.66666666666663</v>
      </c>
      <c r="I49" s="280">
        <v>330.18333333333328</v>
      </c>
      <c r="J49" s="280">
        <v>338.7833333333333</v>
      </c>
      <c r="K49" s="280">
        <v>341.26666666666665</v>
      </c>
      <c r="L49" s="280">
        <v>343.08333333333331</v>
      </c>
      <c r="M49" s="281">
        <v>339.45</v>
      </c>
      <c r="N49" s="281">
        <v>335.15</v>
      </c>
      <c r="O49" s="281">
        <v>23988600</v>
      </c>
      <c r="P49" s="282">
        <v>-1.2009785751352954E-2</v>
      </c>
    </row>
    <row r="50" spans="1:16" ht="12.75" customHeight="1">
      <c r="A50" s="272">
        <v>40</v>
      </c>
      <c r="B50" s="286" t="s">
        <v>59</v>
      </c>
      <c r="C50" s="278" t="s">
        <v>86</v>
      </c>
      <c r="D50" s="279">
        <v>45260</v>
      </c>
      <c r="E50" s="278">
        <v>4525.2</v>
      </c>
      <c r="F50" s="278">
        <v>4529.583333333333</v>
      </c>
      <c r="G50" s="280">
        <v>4498.8166666666657</v>
      </c>
      <c r="H50" s="280">
        <v>4472.4333333333325</v>
      </c>
      <c r="I50" s="280">
        <v>4441.6666666666652</v>
      </c>
      <c r="J50" s="280">
        <v>4555.9666666666662</v>
      </c>
      <c r="K50" s="280">
        <v>4586.7333333333345</v>
      </c>
      <c r="L50" s="280">
        <v>4613.1166666666668</v>
      </c>
      <c r="M50" s="281">
        <v>4560.3500000000004</v>
      </c>
      <c r="N50" s="281">
        <v>4503.2</v>
      </c>
      <c r="O50" s="281">
        <v>1946200</v>
      </c>
      <c r="P50" s="282">
        <v>0.10341308538383037</v>
      </c>
    </row>
    <row r="51" spans="1:16" ht="12.75" customHeight="1">
      <c r="A51" s="272">
        <v>41</v>
      </c>
      <c r="B51" s="286" t="s">
        <v>87</v>
      </c>
      <c r="C51" s="283" t="s">
        <v>88</v>
      </c>
      <c r="D51" s="279">
        <v>45260</v>
      </c>
      <c r="E51" s="278">
        <v>542.9</v>
      </c>
      <c r="F51" s="278">
        <v>539.11666666666667</v>
      </c>
      <c r="G51" s="280">
        <v>533.83333333333337</v>
      </c>
      <c r="H51" s="280">
        <v>524.76666666666665</v>
      </c>
      <c r="I51" s="280">
        <v>519.48333333333335</v>
      </c>
      <c r="J51" s="280">
        <v>548.18333333333339</v>
      </c>
      <c r="K51" s="280">
        <v>553.4666666666667</v>
      </c>
      <c r="L51" s="280">
        <v>562.53333333333342</v>
      </c>
      <c r="M51" s="281">
        <v>544.4</v>
      </c>
      <c r="N51" s="281">
        <v>530.04999999999995</v>
      </c>
      <c r="O51" s="281">
        <v>8011000</v>
      </c>
      <c r="P51" s="282">
        <v>2.9162384378211715E-2</v>
      </c>
    </row>
    <row r="52" spans="1:16" ht="12.75" customHeight="1">
      <c r="A52" s="272">
        <v>42</v>
      </c>
      <c r="B52" s="286" t="s">
        <v>63</v>
      </c>
      <c r="C52" s="278" t="s">
        <v>89</v>
      </c>
      <c r="D52" s="279">
        <v>45260</v>
      </c>
      <c r="E52" s="278">
        <v>383.25</v>
      </c>
      <c r="F52" s="278">
        <v>378.86666666666662</v>
      </c>
      <c r="G52" s="280">
        <v>367.13333333333321</v>
      </c>
      <c r="H52" s="280">
        <v>351.01666666666659</v>
      </c>
      <c r="I52" s="280">
        <v>339.28333333333319</v>
      </c>
      <c r="J52" s="280">
        <v>394.98333333333323</v>
      </c>
      <c r="K52" s="280">
        <v>406.7166666666667</v>
      </c>
      <c r="L52" s="280">
        <v>422.83333333333326</v>
      </c>
      <c r="M52" s="281">
        <v>390.6</v>
      </c>
      <c r="N52" s="281">
        <v>362.75</v>
      </c>
      <c r="O52" s="281">
        <v>47879100</v>
      </c>
      <c r="P52" s="282">
        <v>8.3526823903213976E-2</v>
      </c>
    </row>
    <row r="53" spans="1:16" ht="12.75" customHeight="1">
      <c r="A53" s="272">
        <v>43</v>
      </c>
      <c r="B53" s="286" t="s">
        <v>68</v>
      </c>
      <c r="C53" s="285" t="s">
        <v>90</v>
      </c>
      <c r="D53" s="279">
        <v>45260</v>
      </c>
      <c r="E53" s="278">
        <v>744.4</v>
      </c>
      <c r="F53" s="278">
        <v>737.9666666666667</v>
      </c>
      <c r="G53" s="280">
        <v>730.43333333333339</v>
      </c>
      <c r="H53" s="280">
        <v>716.4666666666667</v>
      </c>
      <c r="I53" s="280">
        <v>708.93333333333339</v>
      </c>
      <c r="J53" s="280">
        <v>751.93333333333339</v>
      </c>
      <c r="K53" s="280">
        <v>759.4666666666667</v>
      </c>
      <c r="L53" s="280">
        <v>773.43333333333339</v>
      </c>
      <c r="M53" s="281">
        <v>745.5</v>
      </c>
      <c r="N53" s="281">
        <v>724</v>
      </c>
      <c r="O53" s="281">
        <v>3939975</v>
      </c>
      <c r="P53" s="282">
        <v>-4.2190092438966577E-2</v>
      </c>
    </row>
    <row r="54" spans="1:16" ht="12.75" customHeight="1">
      <c r="A54" s="272">
        <v>44</v>
      </c>
      <c r="B54" s="286" t="s">
        <v>45</v>
      </c>
      <c r="C54" s="283" t="s">
        <v>91</v>
      </c>
      <c r="D54" s="279">
        <v>45260</v>
      </c>
      <c r="E54" s="278">
        <v>279.10000000000002</v>
      </c>
      <c r="F54" s="278">
        <v>276.70000000000005</v>
      </c>
      <c r="G54" s="280">
        <v>273.60000000000008</v>
      </c>
      <c r="H54" s="280">
        <v>268.10000000000002</v>
      </c>
      <c r="I54" s="280">
        <v>265.00000000000006</v>
      </c>
      <c r="J54" s="280">
        <v>282.2000000000001</v>
      </c>
      <c r="K54" s="280">
        <v>285.3</v>
      </c>
      <c r="L54" s="280">
        <v>290.80000000000013</v>
      </c>
      <c r="M54" s="281">
        <v>279.8</v>
      </c>
      <c r="N54" s="281">
        <v>271.2</v>
      </c>
      <c r="O54" s="281">
        <v>13799700</v>
      </c>
      <c r="P54" s="282">
        <v>5.5378651529835246E-3</v>
      </c>
    </row>
    <row r="55" spans="1:16" ht="12.75" customHeight="1">
      <c r="A55" s="272">
        <v>45</v>
      </c>
      <c r="B55" s="286" t="s">
        <v>68</v>
      </c>
      <c r="C55" s="278" t="s">
        <v>92</v>
      </c>
      <c r="D55" s="279">
        <v>45260</v>
      </c>
      <c r="E55" s="278">
        <v>1174.7</v>
      </c>
      <c r="F55" s="278">
        <v>1170.4666666666667</v>
      </c>
      <c r="G55" s="280">
        <v>1149.3333333333335</v>
      </c>
      <c r="H55" s="280">
        <v>1123.9666666666667</v>
      </c>
      <c r="I55" s="280">
        <v>1102.8333333333335</v>
      </c>
      <c r="J55" s="280">
        <v>1195.8333333333335</v>
      </c>
      <c r="K55" s="280">
        <v>1216.9666666666667</v>
      </c>
      <c r="L55" s="280">
        <v>1242.3333333333335</v>
      </c>
      <c r="M55" s="281">
        <v>1191.5999999999999</v>
      </c>
      <c r="N55" s="281">
        <v>1145.0999999999999</v>
      </c>
      <c r="O55" s="281">
        <v>12705625</v>
      </c>
      <c r="P55" s="282">
        <v>-2.6668581825146032E-2</v>
      </c>
    </row>
    <row r="56" spans="1:16" ht="12.75" customHeight="1">
      <c r="A56" s="272">
        <v>46</v>
      </c>
      <c r="B56" s="286" t="s">
        <v>43</v>
      </c>
      <c r="C56" s="278" t="s">
        <v>93</v>
      </c>
      <c r="D56" s="279">
        <v>45260</v>
      </c>
      <c r="E56" s="278">
        <v>1181.95</v>
      </c>
      <c r="F56" s="278">
        <v>1179.8333333333333</v>
      </c>
      <c r="G56" s="280">
        <v>1157.8166666666666</v>
      </c>
      <c r="H56" s="280">
        <v>1133.6833333333334</v>
      </c>
      <c r="I56" s="280">
        <v>1111.6666666666667</v>
      </c>
      <c r="J56" s="280">
        <v>1203.9666666666665</v>
      </c>
      <c r="K56" s="280">
        <v>1225.9833333333333</v>
      </c>
      <c r="L56" s="280">
        <v>1250.1166666666663</v>
      </c>
      <c r="M56" s="281">
        <v>1201.8499999999999</v>
      </c>
      <c r="N56" s="281">
        <v>1155.7</v>
      </c>
      <c r="O56" s="281">
        <v>10696400</v>
      </c>
      <c r="P56" s="282">
        <v>0.11475409836065574</v>
      </c>
    </row>
    <row r="57" spans="1:16" ht="12.75" customHeight="1">
      <c r="A57" s="272">
        <v>47</v>
      </c>
      <c r="B57" s="286" t="s">
        <v>45</v>
      </c>
      <c r="C57" s="278" t="s">
        <v>94</v>
      </c>
      <c r="D57" s="279">
        <v>45260</v>
      </c>
      <c r="E57" s="278">
        <v>315.05</v>
      </c>
      <c r="F57" s="278">
        <v>313.65000000000003</v>
      </c>
      <c r="G57" s="280">
        <v>309.40000000000009</v>
      </c>
      <c r="H57" s="280">
        <v>303.75000000000006</v>
      </c>
      <c r="I57" s="280">
        <v>299.50000000000011</v>
      </c>
      <c r="J57" s="280">
        <v>319.30000000000007</v>
      </c>
      <c r="K57" s="280">
        <v>323.54999999999995</v>
      </c>
      <c r="L57" s="280">
        <v>329.20000000000005</v>
      </c>
      <c r="M57" s="281">
        <v>317.89999999999998</v>
      </c>
      <c r="N57" s="281">
        <v>308</v>
      </c>
      <c r="O57" s="281">
        <v>63224700</v>
      </c>
      <c r="P57" s="282">
        <v>-2.5510204081632651E-3</v>
      </c>
    </row>
    <row r="58" spans="1:16" ht="12.75" customHeight="1">
      <c r="A58" s="272">
        <v>48</v>
      </c>
      <c r="B58" s="286" t="s">
        <v>87</v>
      </c>
      <c r="C58" s="278" t="s">
        <v>95</v>
      </c>
      <c r="D58" s="279">
        <v>45260</v>
      </c>
      <c r="E58" s="278">
        <v>5007.55</v>
      </c>
      <c r="F58" s="278">
        <v>4985.6166666666668</v>
      </c>
      <c r="G58" s="280">
        <v>4946.9333333333334</v>
      </c>
      <c r="H58" s="280">
        <v>4886.3166666666666</v>
      </c>
      <c r="I58" s="280">
        <v>4847.6333333333332</v>
      </c>
      <c r="J58" s="280">
        <v>5046.2333333333336</v>
      </c>
      <c r="K58" s="280">
        <v>5084.9166666666679</v>
      </c>
      <c r="L58" s="280">
        <v>5145.5333333333338</v>
      </c>
      <c r="M58" s="281">
        <v>5024.3</v>
      </c>
      <c r="N58" s="281">
        <v>4925</v>
      </c>
      <c r="O58" s="281">
        <v>1108650</v>
      </c>
      <c r="P58" s="282">
        <v>-2.6090393991303203E-2</v>
      </c>
    </row>
    <row r="59" spans="1:16" ht="12.75" customHeight="1">
      <c r="A59" s="272">
        <v>49</v>
      </c>
      <c r="B59" s="286" t="s">
        <v>59</v>
      </c>
      <c r="C59" s="278" t="s">
        <v>96</v>
      </c>
      <c r="D59" s="279">
        <v>45260</v>
      </c>
      <c r="E59" s="278">
        <v>2058.4499999999998</v>
      </c>
      <c r="F59" s="278">
        <v>2036.6166666666668</v>
      </c>
      <c r="G59" s="280">
        <v>2005.4833333333336</v>
      </c>
      <c r="H59" s="280">
        <v>1952.5166666666669</v>
      </c>
      <c r="I59" s="280">
        <v>1921.3833333333337</v>
      </c>
      <c r="J59" s="280">
        <v>2089.5833333333335</v>
      </c>
      <c r="K59" s="280">
        <v>2120.7166666666667</v>
      </c>
      <c r="L59" s="280">
        <v>2173.6833333333334</v>
      </c>
      <c r="M59" s="281">
        <v>2067.75</v>
      </c>
      <c r="N59" s="281">
        <v>1983.65</v>
      </c>
      <c r="O59" s="281">
        <v>3170300</v>
      </c>
      <c r="P59" s="282">
        <v>0.11483076923076924</v>
      </c>
    </row>
    <row r="60" spans="1:16" ht="12.75" customHeight="1">
      <c r="A60" s="272">
        <v>50</v>
      </c>
      <c r="B60" s="286" t="s">
        <v>45</v>
      </c>
      <c r="C60" s="278" t="s">
        <v>97</v>
      </c>
      <c r="D60" s="279">
        <v>45260</v>
      </c>
      <c r="E60" s="278">
        <v>687.65</v>
      </c>
      <c r="F60" s="278">
        <v>691.30000000000007</v>
      </c>
      <c r="G60" s="280">
        <v>681.75000000000011</v>
      </c>
      <c r="H60" s="280">
        <v>675.85</v>
      </c>
      <c r="I60" s="280">
        <v>666.30000000000007</v>
      </c>
      <c r="J60" s="280">
        <v>697.20000000000016</v>
      </c>
      <c r="K60" s="280">
        <v>706.75000000000011</v>
      </c>
      <c r="L60" s="280">
        <v>712.6500000000002</v>
      </c>
      <c r="M60" s="281">
        <v>700.85</v>
      </c>
      <c r="N60" s="281">
        <v>685.4</v>
      </c>
      <c r="O60" s="281">
        <v>5551000</v>
      </c>
      <c r="P60" s="282">
        <v>1.1479591836734694E-2</v>
      </c>
    </row>
    <row r="61" spans="1:16" ht="12.75" customHeight="1">
      <c r="A61" s="272">
        <v>51</v>
      </c>
      <c r="B61" s="286" t="s">
        <v>45</v>
      </c>
      <c r="C61" s="285" t="s">
        <v>98</v>
      </c>
      <c r="D61" s="279">
        <v>45260</v>
      </c>
      <c r="E61" s="278">
        <v>1078.3499999999999</v>
      </c>
      <c r="F61" s="278">
        <v>1080.8999999999999</v>
      </c>
      <c r="G61" s="280">
        <v>1065.9499999999998</v>
      </c>
      <c r="H61" s="280">
        <v>1053.55</v>
      </c>
      <c r="I61" s="280">
        <v>1038.5999999999999</v>
      </c>
      <c r="J61" s="280">
        <v>1093.2999999999997</v>
      </c>
      <c r="K61" s="280">
        <v>1108.25</v>
      </c>
      <c r="L61" s="280">
        <v>1120.6499999999996</v>
      </c>
      <c r="M61" s="281">
        <v>1095.8499999999999</v>
      </c>
      <c r="N61" s="281">
        <v>1068.5</v>
      </c>
      <c r="O61" s="281">
        <v>1136100</v>
      </c>
      <c r="P61" s="282">
        <v>3.7723785166240406E-2</v>
      </c>
    </row>
    <row r="62" spans="1:16" ht="12.75" customHeight="1">
      <c r="A62" s="272">
        <v>52</v>
      </c>
      <c r="B62" s="286" t="s">
        <v>41</v>
      </c>
      <c r="C62" s="283" t="s">
        <v>99</v>
      </c>
      <c r="D62" s="279">
        <v>45260</v>
      </c>
      <c r="E62" s="278">
        <v>286.85000000000002</v>
      </c>
      <c r="F62" s="278">
        <v>288.26666666666665</v>
      </c>
      <c r="G62" s="280">
        <v>284.63333333333333</v>
      </c>
      <c r="H62" s="280">
        <v>282.41666666666669</v>
      </c>
      <c r="I62" s="280">
        <v>278.78333333333336</v>
      </c>
      <c r="J62" s="280">
        <v>290.48333333333329</v>
      </c>
      <c r="K62" s="280">
        <v>294.11666666666662</v>
      </c>
      <c r="L62" s="280">
        <v>296.33333333333326</v>
      </c>
      <c r="M62" s="281">
        <v>291.89999999999998</v>
      </c>
      <c r="N62" s="281">
        <v>286.05</v>
      </c>
      <c r="O62" s="281">
        <v>12492000</v>
      </c>
      <c r="P62" s="282">
        <v>3.0897207367795602E-2</v>
      </c>
    </row>
    <row r="63" spans="1:16" ht="12.75" customHeight="1">
      <c r="A63" s="272">
        <v>53</v>
      </c>
      <c r="B63" s="286" t="s">
        <v>63</v>
      </c>
      <c r="C63" s="278" t="s">
        <v>100</v>
      </c>
      <c r="D63" s="279">
        <v>45260</v>
      </c>
      <c r="E63" s="278">
        <v>134.35</v>
      </c>
      <c r="F63" s="278">
        <v>133.75</v>
      </c>
      <c r="G63" s="280">
        <v>131.94999999999999</v>
      </c>
      <c r="H63" s="280">
        <v>129.54999999999998</v>
      </c>
      <c r="I63" s="280">
        <v>127.74999999999997</v>
      </c>
      <c r="J63" s="280">
        <v>136.15</v>
      </c>
      <c r="K63" s="280">
        <v>137.95000000000002</v>
      </c>
      <c r="L63" s="280">
        <v>140.35000000000002</v>
      </c>
      <c r="M63" s="281">
        <v>135.55000000000001</v>
      </c>
      <c r="N63" s="281">
        <v>131.35</v>
      </c>
      <c r="O63" s="281">
        <v>38170000</v>
      </c>
      <c r="P63" s="282">
        <v>-1.190784364483562E-2</v>
      </c>
    </row>
    <row r="64" spans="1:16" ht="12.75" customHeight="1">
      <c r="A64" s="272">
        <v>54</v>
      </c>
      <c r="B64" s="286" t="s">
        <v>41</v>
      </c>
      <c r="C64" s="278" t="s">
        <v>101</v>
      </c>
      <c r="D64" s="279">
        <v>45260</v>
      </c>
      <c r="E64" s="278">
        <v>1691.1</v>
      </c>
      <c r="F64" s="278">
        <v>1696.3999999999999</v>
      </c>
      <c r="G64" s="280">
        <v>1676.7999999999997</v>
      </c>
      <c r="H64" s="280">
        <v>1662.4999999999998</v>
      </c>
      <c r="I64" s="280">
        <v>1642.8999999999996</v>
      </c>
      <c r="J64" s="280">
        <v>1710.6999999999998</v>
      </c>
      <c r="K64" s="280">
        <v>1730.2999999999997</v>
      </c>
      <c r="L64" s="280">
        <v>1744.6</v>
      </c>
      <c r="M64" s="281">
        <v>1716</v>
      </c>
      <c r="N64" s="281">
        <v>1682.1</v>
      </c>
      <c r="O64" s="281">
        <v>3915900</v>
      </c>
      <c r="P64" s="282">
        <v>-6.7721807943996347E-3</v>
      </c>
    </row>
    <row r="65" spans="1:16" ht="12.75" customHeight="1">
      <c r="A65" s="272">
        <v>55</v>
      </c>
      <c r="B65" s="286" t="s">
        <v>59</v>
      </c>
      <c r="C65" s="278" t="s">
        <v>102</v>
      </c>
      <c r="D65" s="279">
        <v>45260</v>
      </c>
      <c r="E65" s="278">
        <v>525.9</v>
      </c>
      <c r="F65" s="278">
        <v>520.96666666666658</v>
      </c>
      <c r="G65" s="280">
        <v>515.38333333333321</v>
      </c>
      <c r="H65" s="280">
        <v>504.86666666666662</v>
      </c>
      <c r="I65" s="280">
        <v>499.28333333333325</v>
      </c>
      <c r="J65" s="280">
        <v>531.48333333333312</v>
      </c>
      <c r="K65" s="280">
        <v>537.06666666666638</v>
      </c>
      <c r="L65" s="280">
        <v>547.58333333333314</v>
      </c>
      <c r="M65" s="281">
        <v>526.54999999999995</v>
      </c>
      <c r="N65" s="281">
        <v>510.45</v>
      </c>
      <c r="O65" s="281">
        <v>20077500</v>
      </c>
      <c r="P65" s="282">
        <v>-1.3754144664128699E-2</v>
      </c>
    </row>
    <row r="66" spans="1:16" ht="12.75" customHeight="1">
      <c r="A66" s="272">
        <v>56</v>
      </c>
      <c r="B66" s="286" t="s">
        <v>49</v>
      </c>
      <c r="C66" s="283" t="s">
        <v>103</v>
      </c>
      <c r="D66" s="279">
        <v>45260</v>
      </c>
      <c r="E66" s="278">
        <v>2046.65</v>
      </c>
      <c r="F66" s="278">
        <v>2050.1166666666668</v>
      </c>
      <c r="G66" s="280">
        <v>2036.7833333333338</v>
      </c>
      <c r="H66" s="280">
        <v>2026.916666666667</v>
      </c>
      <c r="I66" s="280">
        <v>2013.5833333333339</v>
      </c>
      <c r="J66" s="280">
        <v>2059.9833333333336</v>
      </c>
      <c r="K66" s="280">
        <v>2073.3166666666666</v>
      </c>
      <c r="L66" s="280">
        <v>2083.1833333333334</v>
      </c>
      <c r="M66" s="281">
        <v>2063.4499999999998</v>
      </c>
      <c r="N66" s="281">
        <v>2040.25</v>
      </c>
      <c r="O66" s="281">
        <v>2328250</v>
      </c>
      <c r="P66" s="282">
        <v>-2.7058086084412871E-2</v>
      </c>
    </row>
    <row r="67" spans="1:16" ht="12.75" customHeight="1">
      <c r="A67" s="272">
        <v>57</v>
      </c>
      <c r="B67" s="286" t="s">
        <v>39</v>
      </c>
      <c r="C67" s="278" t="s">
        <v>104</v>
      </c>
      <c r="D67" s="279">
        <v>45260</v>
      </c>
      <c r="E67" s="278">
        <v>2001.55</v>
      </c>
      <c r="F67" s="278">
        <v>1988.8500000000001</v>
      </c>
      <c r="G67" s="280">
        <v>1965.7000000000003</v>
      </c>
      <c r="H67" s="280">
        <v>1929.8500000000001</v>
      </c>
      <c r="I67" s="280">
        <v>1906.7000000000003</v>
      </c>
      <c r="J67" s="280">
        <v>2024.7000000000003</v>
      </c>
      <c r="K67" s="280">
        <v>2047.8500000000004</v>
      </c>
      <c r="L67" s="280">
        <v>2083.7000000000003</v>
      </c>
      <c r="M67" s="281">
        <v>2012</v>
      </c>
      <c r="N67" s="281">
        <v>1953</v>
      </c>
      <c r="O67" s="281">
        <v>2353200</v>
      </c>
      <c r="P67" s="282">
        <v>-1.0345697703759779E-2</v>
      </c>
    </row>
    <row r="68" spans="1:16" ht="12.75" customHeight="1">
      <c r="A68" s="272">
        <v>58</v>
      </c>
      <c r="B68" s="286" t="s">
        <v>45</v>
      </c>
      <c r="C68" s="283" t="s">
        <v>105</v>
      </c>
      <c r="D68" s="279">
        <v>45260</v>
      </c>
      <c r="E68" s="278">
        <v>132.1</v>
      </c>
      <c r="F68" s="278">
        <v>130.23333333333332</v>
      </c>
      <c r="G68" s="280">
        <v>127.76666666666665</v>
      </c>
      <c r="H68" s="280">
        <v>123.43333333333334</v>
      </c>
      <c r="I68" s="280">
        <v>120.96666666666667</v>
      </c>
      <c r="J68" s="280">
        <v>134.56666666666663</v>
      </c>
      <c r="K68" s="280">
        <v>137.03333333333327</v>
      </c>
      <c r="L68" s="280">
        <v>141.36666666666662</v>
      </c>
      <c r="M68" s="281">
        <v>132.69999999999999</v>
      </c>
      <c r="N68" s="281">
        <v>125.9</v>
      </c>
      <c r="O68" s="281">
        <v>11128400</v>
      </c>
      <c r="P68" s="282">
        <v>0.149010861933672</v>
      </c>
    </row>
    <row r="69" spans="1:16" ht="12.75" customHeight="1">
      <c r="A69" s="272">
        <v>59</v>
      </c>
      <c r="B69" s="286" t="s">
        <v>43</v>
      </c>
      <c r="C69" s="278" t="s">
        <v>106</v>
      </c>
      <c r="D69" s="279">
        <v>45260</v>
      </c>
      <c r="E69" s="278">
        <v>3435.05</v>
      </c>
      <c r="F69" s="278">
        <v>3436.6666666666665</v>
      </c>
      <c r="G69" s="280">
        <v>3413.333333333333</v>
      </c>
      <c r="H69" s="280">
        <v>3391.6166666666663</v>
      </c>
      <c r="I69" s="280">
        <v>3368.2833333333328</v>
      </c>
      <c r="J69" s="280">
        <v>3458.3833333333332</v>
      </c>
      <c r="K69" s="280">
        <v>3481.7166666666662</v>
      </c>
      <c r="L69" s="280">
        <v>3503.4333333333334</v>
      </c>
      <c r="M69" s="281">
        <v>3460</v>
      </c>
      <c r="N69" s="281">
        <v>3414.95</v>
      </c>
      <c r="O69" s="281">
        <v>2263200</v>
      </c>
      <c r="P69" s="282">
        <v>4.4381324338718265E-3</v>
      </c>
    </row>
    <row r="70" spans="1:16" ht="12.75" customHeight="1">
      <c r="A70" s="272">
        <v>60</v>
      </c>
      <c r="B70" s="286" t="s">
        <v>45</v>
      </c>
      <c r="C70" s="285" t="s">
        <v>107</v>
      </c>
      <c r="D70" s="279">
        <v>45260</v>
      </c>
      <c r="E70" s="278">
        <v>5406.7</v>
      </c>
      <c r="F70" s="278">
        <v>5420.6</v>
      </c>
      <c r="G70" s="280">
        <v>5312.2000000000007</v>
      </c>
      <c r="H70" s="280">
        <v>5217.7000000000007</v>
      </c>
      <c r="I70" s="280">
        <v>5109.3000000000011</v>
      </c>
      <c r="J70" s="280">
        <v>5515.1</v>
      </c>
      <c r="K70" s="280">
        <v>5623.5</v>
      </c>
      <c r="L70" s="280">
        <v>5718</v>
      </c>
      <c r="M70" s="281">
        <v>5529</v>
      </c>
      <c r="N70" s="281">
        <v>5326.1</v>
      </c>
      <c r="O70" s="281">
        <v>1297900</v>
      </c>
      <c r="P70" s="282">
        <v>-0.24046114232209737</v>
      </c>
    </row>
    <row r="71" spans="1:16" ht="12.75" customHeight="1">
      <c r="A71" s="272">
        <v>61</v>
      </c>
      <c r="B71" s="286" t="s">
        <v>108</v>
      </c>
      <c r="C71" s="278" t="s">
        <v>109</v>
      </c>
      <c r="D71" s="279">
        <v>45260</v>
      </c>
      <c r="E71" s="278">
        <v>538.5</v>
      </c>
      <c r="F71" s="278">
        <v>535.6</v>
      </c>
      <c r="G71" s="280">
        <v>530.90000000000009</v>
      </c>
      <c r="H71" s="280">
        <v>523.30000000000007</v>
      </c>
      <c r="I71" s="280">
        <v>518.60000000000014</v>
      </c>
      <c r="J71" s="280">
        <v>543.20000000000005</v>
      </c>
      <c r="K71" s="280">
        <v>547.90000000000009</v>
      </c>
      <c r="L71" s="280">
        <v>555.5</v>
      </c>
      <c r="M71" s="281">
        <v>540.29999999999995</v>
      </c>
      <c r="N71" s="281">
        <v>528</v>
      </c>
      <c r="O71" s="281">
        <v>31886250</v>
      </c>
      <c r="P71" s="282">
        <v>2.5420211662170577E-3</v>
      </c>
    </row>
    <row r="72" spans="1:16" ht="12.75" customHeight="1">
      <c r="A72" s="272">
        <v>62</v>
      </c>
      <c r="B72" s="286" t="s">
        <v>43</v>
      </c>
      <c r="C72" s="278" t="s">
        <v>110</v>
      </c>
      <c r="D72" s="279">
        <v>45260</v>
      </c>
      <c r="E72" s="278">
        <v>5443.2</v>
      </c>
      <c r="F72" s="278">
        <v>5432.833333333333</v>
      </c>
      <c r="G72" s="280">
        <v>5384.7666666666664</v>
      </c>
      <c r="H72" s="280">
        <v>5326.333333333333</v>
      </c>
      <c r="I72" s="280">
        <v>5278.2666666666664</v>
      </c>
      <c r="J72" s="280">
        <v>5491.2666666666664</v>
      </c>
      <c r="K72" s="280">
        <v>5539.3333333333339</v>
      </c>
      <c r="L72" s="280">
        <v>5597.7666666666664</v>
      </c>
      <c r="M72" s="281">
        <v>5480.9</v>
      </c>
      <c r="N72" s="281">
        <v>5374.4</v>
      </c>
      <c r="O72" s="281">
        <v>2739750</v>
      </c>
      <c r="P72" s="282">
        <v>3.9457459926017263E-2</v>
      </c>
    </row>
    <row r="73" spans="1:16" ht="12.75" customHeight="1">
      <c r="A73" s="272">
        <v>63</v>
      </c>
      <c r="B73" s="286" t="s">
        <v>56</v>
      </c>
      <c r="C73" s="278" t="s">
        <v>111</v>
      </c>
      <c r="D73" s="279">
        <v>45260</v>
      </c>
      <c r="E73" s="278">
        <v>3414.5</v>
      </c>
      <c r="F73" s="278">
        <v>3389.9</v>
      </c>
      <c r="G73" s="280">
        <v>3356.1000000000004</v>
      </c>
      <c r="H73" s="280">
        <v>3297.7000000000003</v>
      </c>
      <c r="I73" s="280">
        <v>3263.9000000000005</v>
      </c>
      <c r="J73" s="280">
        <v>3448.3</v>
      </c>
      <c r="K73" s="280">
        <v>3482.1000000000004</v>
      </c>
      <c r="L73" s="280">
        <v>3540.5</v>
      </c>
      <c r="M73" s="281">
        <v>3423.7</v>
      </c>
      <c r="N73" s="281">
        <v>3331.5</v>
      </c>
      <c r="O73" s="281">
        <v>2897125</v>
      </c>
      <c r="P73" s="282">
        <v>-2.410987974534308E-2</v>
      </c>
    </row>
    <row r="74" spans="1:16" ht="12.75" customHeight="1">
      <c r="A74" s="272">
        <v>64</v>
      </c>
      <c r="B74" s="286" t="s">
        <v>56</v>
      </c>
      <c r="C74" s="278" t="s">
        <v>112</v>
      </c>
      <c r="D74" s="279">
        <v>45260</v>
      </c>
      <c r="E74" s="278">
        <v>3164.35</v>
      </c>
      <c r="F74" s="278">
        <v>3169.4</v>
      </c>
      <c r="G74" s="280">
        <v>3142.8</v>
      </c>
      <c r="H74" s="280">
        <v>3121.25</v>
      </c>
      <c r="I74" s="280">
        <v>3094.65</v>
      </c>
      <c r="J74" s="280">
        <v>3190.9500000000003</v>
      </c>
      <c r="K74" s="280">
        <v>3217.5499999999997</v>
      </c>
      <c r="L74" s="280">
        <v>3239.1000000000004</v>
      </c>
      <c r="M74" s="281">
        <v>3196</v>
      </c>
      <c r="N74" s="281">
        <v>3147.85</v>
      </c>
      <c r="O74" s="281">
        <v>1698400</v>
      </c>
      <c r="P74" s="282">
        <v>-1.1207172590457892E-2</v>
      </c>
    </row>
    <row r="75" spans="1:16" ht="12.75" customHeight="1">
      <c r="A75" s="272">
        <v>65</v>
      </c>
      <c r="B75" s="286" t="s">
        <v>56</v>
      </c>
      <c r="C75" s="278" t="s">
        <v>113</v>
      </c>
      <c r="D75" s="279">
        <v>45260</v>
      </c>
      <c r="E75" s="278">
        <v>252.8</v>
      </c>
      <c r="F75" s="278">
        <v>251.11666666666667</v>
      </c>
      <c r="G75" s="280">
        <v>249.08333333333334</v>
      </c>
      <c r="H75" s="280">
        <v>245.36666666666667</v>
      </c>
      <c r="I75" s="280">
        <v>243.33333333333334</v>
      </c>
      <c r="J75" s="280">
        <v>254.83333333333334</v>
      </c>
      <c r="K75" s="280">
        <v>256.86666666666667</v>
      </c>
      <c r="L75" s="280">
        <v>260.58333333333337</v>
      </c>
      <c r="M75" s="281">
        <v>253.15</v>
      </c>
      <c r="N75" s="281">
        <v>247.4</v>
      </c>
      <c r="O75" s="281">
        <v>15123600</v>
      </c>
      <c r="P75" s="282">
        <v>1.2289156626506025E-2</v>
      </c>
    </row>
    <row r="76" spans="1:16" ht="12.75" customHeight="1">
      <c r="A76" s="272">
        <v>66</v>
      </c>
      <c r="B76" s="286" t="s">
        <v>63</v>
      </c>
      <c r="C76" s="278" t="s">
        <v>114</v>
      </c>
      <c r="D76" s="279">
        <v>45260</v>
      </c>
      <c r="E76" s="278">
        <v>140.5</v>
      </c>
      <c r="F76" s="278">
        <v>140.9</v>
      </c>
      <c r="G76" s="280">
        <v>139.30000000000001</v>
      </c>
      <c r="H76" s="280">
        <v>138.1</v>
      </c>
      <c r="I76" s="280">
        <v>136.5</v>
      </c>
      <c r="J76" s="280">
        <v>142.10000000000002</v>
      </c>
      <c r="K76" s="280">
        <v>143.69999999999999</v>
      </c>
      <c r="L76" s="280">
        <v>144.90000000000003</v>
      </c>
      <c r="M76" s="281">
        <v>142.5</v>
      </c>
      <c r="N76" s="281">
        <v>139.69999999999999</v>
      </c>
      <c r="O76" s="281">
        <v>104460000</v>
      </c>
      <c r="P76" s="282">
        <v>3.5385072851620576E-2</v>
      </c>
    </row>
    <row r="77" spans="1:16" ht="12.75" customHeight="1">
      <c r="A77" s="272">
        <v>67</v>
      </c>
      <c r="B77" s="286" t="s">
        <v>84</v>
      </c>
      <c r="C77" s="278" t="s">
        <v>115</v>
      </c>
      <c r="D77" s="279">
        <v>45260</v>
      </c>
      <c r="E77" s="278">
        <v>119.1</v>
      </c>
      <c r="F77" s="278">
        <v>119.46666666666665</v>
      </c>
      <c r="G77" s="280">
        <v>118.33333333333331</v>
      </c>
      <c r="H77" s="280">
        <v>117.56666666666666</v>
      </c>
      <c r="I77" s="280">
        <v>116.43333333333332</v>
      </c>
      <c r="J77" s="280">
        <v>120.23333333333331</v>
      </c>
      <c r="K77" s="280">
        <v>121.36666666666666</v>
      </c>
      <c r="L77" s="280">
        <v>122.1333333333333</v>
      </c>
      <c r="M77" s="281">
        <v>120.6</v>
      </c>
      <c r="N77" s="281">
        <v>118.7</v>
      </c>
      <c r="O77" s="281">
        <v>147539175</v>
      </c>
      <c r="P77" s="282">
        <v>-1.826173084065866E-3</v>
      </c>
    </row>
    <row r="78" spans="1:16" ht="12.75" customHeight="1">
      <c r="A78" s="272">
        <v>68</v>
      </c>
      <c r="B78" s="286" t="s">
        <v>43</v>
      </c>
      <c r="C78" s="278" t="s">
        <v>116</v>
      </c>
      <c r="D78" s="279">
        <v>45260</v>
      </c>
      <c r="E78" s="278">
        <v>749.1</v>
      </c>
      <c r="F78" s="278">
        <v>751.85</v>
      </c>
      <c r="G78" s="280">
        <v>743.75</v>
      </c>
      <c r="H78" s="280">
        <v>738.4</v>
      </c>
      <c r="I78" s="280">
        <v>730.3</v>
      </c>
      <c r="J78" s="280">
        <v>757.2</v>
      </c>
      <c r="K78" s="280">
        <v>765.30000000000018</v>
      </c>
      <c r="L78" s="280">
        <v>770.65000000000009</v>
      </c>
      <c r="M78" s="281">
        <v>759.95</v>
      </c>
      <c r="N78" s="281">
        <v>746.5</v>
      </c>
      <c r="O78" s="281">
        <v>8574575</v>
      </c>
      <c r="P78" s="282">
        <v>1.068193471201504E-2</v>
      </c>
    </row>
    <row r="79" spans="1:16" ht="12.75" customHeight="1">
      <c r="A79" s="272">
        <v>69</v>
      </c>
      <c r="B79" s="286" t="s">
        <v>117</v>
      </c>
      <c r="C79" s="278" t="s">
        <v>118</v>
      </c>
      <c r="D79" s="279">
        <v>45260</v>
      </c>
      <c r="E79" s="278">
        <v>55.05</v>
      </c>
      <c r="F79" s="278">
        <v>54.9</v>
      </c>
      <c r="G79" s="280">
        <v>54.55</v>
      </c>
      <c r="H79" s="280">
        <v>54.05</v>
      </c>
      <c r="I79" s="280">
        <v>53.699999999999996</v>
      </c>
      <c r="J79" s="280">
        <v>55.4</v>
      </c>
      <c r="K79" s="280">
        <v>55.750000000000007</v>
      </c>
      <c r="L79" s="280">
        <v>56.25</v>
      </c>
      <c r="M79" s="281">
        <v>55.25</v>
      </c>
      <c r="N79" s="281">
        <v>54.4</v>
      </c>
      <c r="O79" s="281">
        <v>131985000</v>
      </c>
      <c r="P79" s="282">
        <v>-5.2569102933695102E-3</v>
      </c>
    </row>
    <row r="80" spans="1:16" ht="12.75" customHeight="1">
      <c r="A80" s="272">
        <v>70</v>
      </c>
      <c r="B80" s="286" t="s">
        <v>45</v>
      </c>
      <c r="C80" s="284" t="s">
        <v>119</v>
      </c>
      <c r="D80" s="279">
        <v>45260</v>
      </c>
      <c r="E80" s="278">
        <v>669.8</v>
      </c>
      <c r="F80" s="278">
        <v>664.7833333333333</v>
      </c>
      <c r="G80" s="280">
        <v>657.11666666666656</v>
      </c>
      <c r="H80" s="280">
        <v>644.43333333333328</v>
      </c>
      <c r="I80" s="280">
        <v>636.76666666666654</v>
      </c>
      <c r="J80" s="280">
        <v>677.46666666666658</v>
      </c>
      <c r="K80" s="280">
        <v>685.13333333333333</v>
      </c>
      <c r="L80" s="280">
        <v>697.81666666666661</v>
      </c>
      <c r="M80" s="281">
        <v>672.45</v>
      </c>
      <c r="N80" s="281">
        <v>652.1</v>
      </c>
      <c r="O80" s="281">
        <v>9610900</v>
      </c>
      <c r="P80" s="282">
        <v>6.8815960676593901E-2</v>
      </c>
    </row>
    <row r="81" spans="1:16" ht="12.75" customHeight="1">
      <c r="A81" s="272">
        <v>71</v>
      </c>
      <c r="B81" s="286" t="s">
        <v>59</v>
      </c>
      <c r="C81" s="278" t="s">
        <v>120</v>
      </c>
      <c r="D81" s="279">
        <v>45260</v>
      </c>
      <c r="E81" s="278">
        <v>988.2</v>
      </c>
      <c r="F81" s="278">
        <v>983.1</v>
      </c>
      <c r="G81" s="280">
        <v>974.7</v>
      </c>
      <c r="H81" s="280">
        <v>961.2</v>
      </c>
      <c r="I81" s="280">
        <v>952.80000000000007</v>
      </c>
      <c r="J81" s="280">
        <v>996.6</v>
      </c>
      <c r="K81" s="280">
        <v>1004.9999999999999</v>
      </c>
      <c r="L81" s="280">
        <v>1018.5</v>
      </c>
      <c r="M81" s="281">
        <v>991.5</v>
      </c>
      <c r="N81" s="281">
        <v>969.6</v>
      </c>
      <c r="O81" s="281">
        <v>8434500</v>
      </c>
      <c r="P81" s="282">
        <v>-2.5476603119584055E-2</v>
      </c>
    </row>
    <row r="82" spans="1:16" ht="12.75" customHeight="1">
      <c r="A82" s="272">
        <v>72</v>
      </c>
      <c r="B82" s="286" t="s">
        <v>108</v>
      </c>
      <c r="C82" s="278" t="s">
        <v>121</v>
      </c>
      <c r="D82" s="279">
        <v>45260</v>
      </c>
      <c r="E82" s="278">
        <v>1613.05</v>
      </c>
      <c r="F82" s="278">
        <v>1612.1166666666668</v>
      </c>
      <c r="G82" s="280">
        <v>1600.3333333333335</v>
      </c>
      <c r="H82" s="280">
        <v>1587.6166666666668</v>
      </c>
      <c r="I82" s="280">
        <v>1575.8333333333335</v>
      </c>
      <c r="J82" s="280">
        <v>1624.8333333333335</v>
      </c>
      <c r="K82" s="280">
        <v>1636.6166666666668</v>
      </c>
      <c r="L82" s="280">
        <v>1649.3333333333335</v>
      </c>
      <c r="M82" s="281">
        <v>1623.9</v>
      </c>
      <c r="N82" s="281">
        <v>1599.4</v>
      </c>
      <c r="O82" s="281">
        <v>3882175</v>
      </c>
      <c r="P82" s="282">
        <v>1.150990099009901E-2</v>
      </c>
    </row>
    <row r="83" spans="1:16" ht="12.75" customHeight="1">
      <c r="A83" s="272">
        <v>73</v>
      </c>
      <c r="B83" s="286" t="s">
        <v>43</v>
      </c>
      <c r="C83" s="278" t="s">
        <v>122</v>
      </c>
      <c r="D83" s="279">
        <v>45260</v>
      </c>
      <c r="E83" s="278">
        <v>328.45</v>
      </c>
      <c r="F83" s="278">
        <v>329.13333333333327</v>
      </c>
      <c r="G83" s="280">
        <v>325.86666666666656</v>
      </c>
      <c r="H83" s="280">
        <v>323.2833333333333</v>
      </c>
      <c r="I83" s="280">
        <v>320.01666666666659</v>
      </c>
      <c r="J83" s="280">
        <v>331.71666666666653</v>
      </c>
      <c r="K83" s="280">
        <v>334.98333333333329</v>
      </c>
      <c r="L83" s="280">
        <v>337.56666666666649</v>
      </c>
      <c r="M83" s="281">
        <v>332.4</v>
      </c>
      <c r="N83" s="281">
        <v>326.55</v>
      </c>
      <c r="O83" s="281">
        <v>8466000</v>
      </c>
      <c r="P83" s="282">
        <v>2.1723388848660392E-2</v>
      </c>
    </row>
    <row r="84" spans="1:16" ht="12.75" customHeight="1">
      <c r="A84" s="272">
        <v>74</v>
      </c>
      <c r="B84" s="286" t="s">
        <v>49</v>
      </c>
      <c r="C84" s="278" t="s">
        <v>123</v>
      </c>
      <c r="D84" s="279">
        <v>45260</v>
      </c>
      <c r="E84" s="278">
        <v>1864.25</v>
      </c>
      <c r="F84" s="278">
        <v>1866.1333333333332</v>
      </c>
      <c r="G84" s="280">
        <v>1855.6166666666663</v>
      </c>
      <c r="H84" s="280">
        <v>1846.9833333333331</v>
      </c>
      <c r="I84" s="280">
        <v>1836.4666666666662</v>
      </c>
      <c r="J84" s="280">
        <v>1874.7666666666664</v>
      </c>
      <c r="K84" s="280">
        <v>1885.2833333333333</v>
      </c>
      <c r="L84" s="280">
        <v>1893.9166666666665</v>
      </c>
      <c r="M84" s="281">
        <v>1876.65</v>
      </c>
      <c r="N84" s="281">
        <v>1857.5</v>
      </c>
      <c r="O84" s="281">
        <v>9600700</v>
      </c>
      <c r="P84" s="282">
        <v>-8.194710240934296E-3</v>
      </c>
    </row>
    <row r="85" spans="1:16" ht="12.75" customHeight="1">
      <c r="A85" s="272">
        <v>75</v>
      </c>
      <c r="B85" s="286" t="s">
        <v>84</v>
      </c>
      <c r="C85" s="278" t="s">
        <v>124</v>
      </c>
      <c r="D85" s="279">
        <v>45260</v>
      </c>
      <c r="E85" s="278">
        <v>408.35</v>
      </c>
      <c r="F85" s="278">
        <v>407.63333333333338</v>
      </c>
      <c r="G85" s="280">
        <v>405.91666666666674</v>
      </c>
      <c r="H85" s="280">
        <v>403.48333333333335</v>
      </c>
      <c r="I85" s="280">
        <v>401.76666666666671</v>
      </c>
      <c r="J85" s="280">
        <v>410.06666666666678</v>
      </c>
      <c r="K85" s="280">
        <v>411.78333333333336</v>
      </c>
      <c r="L85" s="280">
        <v>414.21666666666681</v>
      </c>
      <c r="M85" s="281">
        <v>409.35</v>
      </c>
      <c r="N85" s="281">
        <v>405.2</v>
      </c>
      <c r="O85" s="281">
        <v>9432500</v>
      </c>
      <c r="P85" s="282">
        <v>-2.4686571022360087E-2</v>
      </c>
    </row>
    <row r="86" spans="1:16" ht="12.75" customHeight="1">
      <c r="A86" s="272">
        <v>76</v>
      </c>
      <c r="B86" s="286" t="s">
        <v>45</v>
      </c>
      <c r="C86" s="285" t="s">
        <v>125</v>
      </c>
      <c r="D86" s="279">
        <v>45260</v>
      </c>
      <c r="E86" s="278">
        <v>1851.85</v>
      </c>
      <c r="F86" s="278">
        <v>1846.1666666666667</v>
      </c>
      <c r="G86" s="280">
        <v>1833.7333333333336</v>
      </c>
      <c r="H86" s="280">
        <v>1815.6166666666668</v>
      </c>
      <c r="I86" s="280">
        <v>1803.1833333333336</v>
      </c>
      <c r="J86" s="280">
        <v>1864.2833333333335</v>
      </c>
      <c r="K86" s="280">
        <v>1876.7166666666665</v>
      </c>
      <c r="L86" s="280">
        <v>1894.8333333333335</v>
      </c>
      <c r="M86" s="281">
        <v>1858.6</v>
      </c>
      <c r="N86" s="281">
        <v>1828.05</v>
      </c>
      <c r="O86" s="281">
        <v>7874400</v>
      </c>
      <c r="P86" s="282">
        <v>-2.322119678475737E-2</v>
      </c>
    </row>
    <row r="87" spans="1:16" ht="12.75" customHeight="1">
      <c r="A87" s="272">
        <v>77</v>
      </c>
      <c r="B87" s="286" t="s">
        <v>41</v>
      </c>
      <c r="C87" s="278" t="s">
        <v>126</v>
      </c>
      <c r="D87" s="279">
        <v>45260</v>
      </c>
      <c r="E87" s="278">
        <v>1268.6500000000001</v>
      </c>
      <c r="F87" s="278">
        <v>1273.8666666666668</v>
      </c>
      <c r="G87" s="280">
        <v>1260.7833333333335</v>
      </c>
      <c r="H87" s="280">
        <v>1252.9166666666667</v>
      </c>
      <c r="I87" s="280">
        <v>1239.8333333333335</v>
      </c>
      <c r="J87" s="280">
        <v>1281.7333333333336</v>
      </c>
      <c r="K87" s="280">
        <v>1294.8166666666666</v>
      </c>
      <c r="L87" s="280">
        <v>1302.6833333333336</v>
      </c>
      <c r="M87" s="281">
        <v>1286.95</v>
      </c>
      <c r="N87" s="281">
        <v>1266</v>
      </c>
      <c r="O87" s="281">
        <v>5543000</v>
      </c>
      <c r="P87" s="282">
        <v>4.985948690055299E-3</v>
      </c>
    </row>
    <row r="88" spans="1:16" ht="12.75" customHeight="1">
      <c r="A88" s="272">
        <v>78</v>
      </c>
      <c r="B88" s="286" t="s">
        <v>87</v>
      </c>
      <c r="C88" s="278" t="s">
        <v>127</v>
      </c>
      <c r="D88" s="279">
        <v>45260</v>
      </c>
      <c r="E88" s="278">
        <v>1272.25</v>
      </c>
      <c r="F88" s="278">
        <v>1261.9333333333334</v>
      </c>
      <c r="G88" s="280">
        <v>1249.1166666666668</v>
      </c>
      <c r="H88" s="280">
        <v>1225.9833333333333</v>
      </c>
      <c r="I88" s="280">
        <v>1213.1666666666667</v>
      </c>
      <c r="J88" s="280">
        <v>1285.0666666666668</v>
      </c>
      <c r="K88" s="280">
        <v>1297.8833333333334</v>
      </c>
      <c r="L88" s="280">
        <v>1321.0166666666669</v>
      </c>
      <c r="M88" s="281">
        <v>1274.75</v>
      </c>
      <c r="N88" s="281">
        <v>1238.8</v>
      </c>
      <c r="O88" s="281">
        <v>10487400</v>
      </c>
      <c r="P88" s="282">
        <v>2.1894822999795376E-2</v>
      </c>
    </row>
    <row r="89" spans="1:16" ht="12.75" customHeight="1">
      <c r="A89" s="272">
        <v>79</v>
      </c>
      <c r="B89" s="286" t="s">
        <v>68</v>
      </c>
      <c r="C89" s="278" t="s">
        <v>128</v>
      </c>
      <c r="D89" s="279">
        <v>45260</v>
      </c>
      <c r="E89" s="278">
        <v>2756.5</v>
      </c>
      <c r="F89" s="278">
        <v>2747.85</v>
      </c>
      <c r="G89" s="280">
        <v>2727.7</v>
      </c>
      <c r="H89" s="280">
        <v>2698.9</v>
      </c>
      <c r="I89" s="280">
        <v>2678.75</v>
      </c>
      <c r="J89" s="280">
        <v>2776.6499999999996</v>
      </c>
      <c r="K89" s="280">
        <v>2796.8</v>
      </c>
      <c r="L89" s="280">
        <v>2825.5999999999995</v>
      </c>
      <c r="M89" s="281">
        <v>2768</v>
      </c>
      <c r="N89" s="281">
        <v>2719.05</v>
      </c>
      <c r="O89" s="281">
        <v>3297000</v>
      </c>
      <c r="P89" s="282">
        <v>-3.0841799709724238E-3</v>
      </c>
    </row>
    <row r="90" spans="1:16" ht="12.75" customHeight="1">
      <c r="A90" s="272">
        <v>80</v>
      </c>
      <c r="B90" s="286" t="s">
        <v>63</v>
      </c>
      <c r="C90" s="278" t="s">
        <v>129</v>
      </c>
      <c r="D90" s="279">
        <v>45260</v>
      </c>
      <c r="E90" s="278">
        <v>1479.3</v>
      </c>
      <c r="F90" s="278">
        <v>1480.6833333333332</v>
      </c>
      <c r="G90" s="280">
        <v>1474.7666666666664</v>
      </c>
      <c r="H90" s="280">
        <v>1470.2333333333333</v>
      </c>
      <c r="I90" s="280">
        <v>1464.3166666666666</v>
      </c>
      <c r="J90" s="280">
        <v>1485.2166666666662</v>
      </c>
      <c r="K90" s="280">
        <v>1491.1333333333328</v>
      </c>
      <c r="L90" s="280">
        <v>1495.6666666666661</v>
      </c>
      <c r="M90" s="281">
        <v>1486.6</v>
      </c>
      <c r="N90" s="281">
        <v>1476.15</v>
      </c>
      <c r="O90" s="281">
        <v>151173000</v>
      </c>
      <c r="P90" s="282">
        <v>-2.1854194044913637E-3</v>
      </c>
    </row>
    <row r="91" spans="1:16" ht="12.75" customHeight="1">
      <c r="A91" s="272">
        <v>81</v>
      </c>
      <c r="B91" s="286" t="s">
        <v>68</v>
      </c>
      <c r="C91" s="278" t="s">
        <v>130</v>
      </c>
      <c r="D91" s="279">
        <v>45260</v>
      </c>
      <c r="E91" s="278">
        <v>611.25</v>
      </c>
      <c r="F91" s="278">
        <v>612.25</v>
      </c>
      <c r="G91" s="280">
        <v>606.65</v>
      </c>
      <c r="H91" s="280">
        <v>602.04999999999995</v>
      </c>
      <c r="I91" s="280">
        <v>596.44999999999993</v>
      </c>
      <c r="J91" s="280">
        <v>616.85</v>
      </c>
      <c r="K91" s="280">
        <v>622.44999999999993</v>
      </c>
      <c r="L91" s="280">
        <v>627.05000000000007</v>
      </c>
      <c r="M91" s="281">
        <v>617.85</v>
      </c>
      <c r="N91" s="281">
        <v>607.65</v>
      </c>
      <c r="O91" s="281">
        <v>15105200</v>
      </c>
      <c r="P91" s="282">
        <v>7.1879125715123959E-3</v>
      </c>
    </row>
    <row r="92" spans="1:16" ht="12.75" customHeight="1">
      <c r="A92" s="272">
        <v>82</v>
      </c>
      <c r="B92" s="286" t="s">
        <v>56</v>
      </c>
      <c r="C92" s="278" t="s">
        <v>131</v>
      </c>
      <c r="D92" s="279">
        <v>45260</v>
      </c>
      <c r="E92" s="278">
        <v>3130.5</v>
      </c>
      <c r="F92" s="278">
        <v>3142.6166666666668</v>
      </c>
      <c r="G92" s="280">
        <v>3112.2333333333336</v>
      </c>
      <c r="H92" s="280">
        <v>3093.9666666666667</v>
      </c>
      <c r="I92" s="280">
        <v>3063.5833333333335</v>
      </c>
      <c r="J92" s="280">
        <v>3160.8833333333337</v>
      </c>
      <c r="K92" s="280">
        <v>3191.2666666666669</v>
      </c>
      <c r="L92" s="280">
        <v>3209.5333333333338</v>
      </c>
      <c r="M92" s="281">
        <v>3173</v>
      </c>
      <c r="N92" s="281">
        <v>3124.35</v>
      </c>
      <c r="O92" s="281">
        <v>3314700</v>
      </c>
      <c r="P92" s="282">
        <v>-2.257540184215279E-3</v>
      </c>
    </row>
    <row r="93" spans="1:16" ht="12.75" customHeight="1">
      <c r="A93" s="272">
        <v>83</v>
      </c>
      <c r="B93" s="286" t="s">
        <v>132</v>
      </c>
      <c r="C93" s="278" t="s">
        <v>133</v>
      </c>
      <c r="D93" s="279">
        <v>45260</v>
      </c>
      <c r="E93" s="278">
        <v>459.3</v>
      </c>
      <c r="F93" s="278">
        <v>461.09999999999997</v>
      </c>
      <c r="G93" s="280">
        <v>455.69999999999993</v>
      </c>
      <c r="H93" s="280">
        <v>452.09999999999997</v>
      </c>
      <c r="I93" s="280">
        <v>446.69999999999993</v>
      </c>
      <c r="J93" s="280">
        <v>464.69999999999993</v>
      </c>
      <c r="K93" s="280">
        <v>470.09999999999991</v>
      </c>
      <c r="L93" s="280">
        <v>473.69999999999993</v>
      </c>
      <c r="M93" s="281">
        <v>466.5</v>
      </c>
      <c r="N93" s="281">
        <v>457.5</v>
      </c>
      <c r="O93" s="281">
        <v>29443400</v>
      </c>
      <c r="P93" s="282">
        <v>6.1742730210016153E-2</v>
      </c>
    </row>
    <row r="94" spans="1:16" ht="12.75" customHeight="1">
      <c r="A94" s="272">
        <v>84</v>
      </c>
      <c r="B94" s="286" t="s">
        <v>132</v>
      </c>
      <c r="C94" s="284" t="s">
        <v>134</v>
      </c>
      <c r="D94" s="279">
        <v>45260</v>
      </c>
      <c r="E94" s="278">
        <v>141.69999999999999</v>
      </c>
      <c r="F94" s="278">
        <v>141.68333333333334</v>
      </c>
      <c r="G94" s="280">
        <v>140.21666666666667</v>
      </c>
      <c r="H94" s="280">
        <v>138.73333333333332</v>
      </c>
      <c r="I94" s="280">
        <v>137.26666666666665</v>
      </c>
      <c r="J94" s="280">
        <v>143.16666666666669</v>
      </c>
      <c r="K94" s="280">
        <v>144.63333333333338</v>
      </c>
      <c r="L94" s="280">
        <v>146.1166666666667</v>
      </c>
      <c r="M94" s="281">
        <v>143.15</v>
      </c>
      <c r="N94" s="281">
        <v>140.19999999999999</v>
      </c>
      <c r="O94" s="281">
        <v>32414800</v>
      </c>
      <c r="P94" s="282">
        <v>1.3757666169401625E-2</v>
      </c>
    </row>
    <row r="95" spans="1:16" ht="12.75" customHeight="1">
      <c r="A95" s="272">
        <v>85</v>
      </c>
      <c r="B95" s="286" t="s">
        <v>84</v>
      </c>
      <c r="C95" s="278" t="s">
        <v>135</v>
      </c>
      <c r="D95" s="279">
        <v>45260</v>
      </c>
      <c r="E95" s="278">
        <v>244.55</v>
      </c>
      <c r="F95" s="278">
        <v>245.04999999999998</v>
      </c>
      <c r="G95" s="280">
        <v>242.24999999999997</v>
      </c>
      <c r="H95" s="280">
        <v>239.95</v>
      </c>
      <c r="I95" s="280">
        <v>237.14999999999998</v>
      </c>
      <c r="J95" s="280">
        <v>247.34999999999997</v>
      </c>
      <c r="K95" s="280">
        <v>250.14999999999998</v>
      </c>
      <c r="L95" s="280">
        <v>252.44999999999996</v>
      </c>
      <c r="M95" s="281">
        <v>247.85</v>
      </c>
      <c r="N95" s="281">
        <v>242.75</v>
      </c>
      <c r="O95" s="281">
        <v>48227400</v>
      </c>
      <c r="P95" s="282">
        <v>-1.0415512465373962E-2</v>
      </c>
    </row>
    <row r="96" spans="1:16" ht="12.75" customHeight="1">
      <c r="A96" s="272">
        <v>86</v>
      </c>
      <c r="B96" s="286" t="s">
        <v>59</v>
      </c>
      <c r="C96" s="278" t="s">
        <v>136</v>
      </c>
      <c r="D96" s="279">
        <v>45260</v>
      </c>
      <c r="E96" s="278">
        <v>2478.25</v>
      </c>
      <c r="F96" s="278">
        <v>2476.2666666666669</v>
      </c>
      <c r="G96" s="280">
        <v>2463.9833333333336</v>
      </c>
      <c r="H96" s="280">
        <v>2449.7166666666667</v>
      </c>
      <c r="I96" s="280">
        <v>2437.4333333333334</v>
      </c>
      <c r="J96" s="280">
        <v>2490.5333333333338</v>
      </c>
      <c r="K96" s="280">
        <v>2502.8166666666675</v>
      </c>
      <c r="L96" s="280">
        <v>2517.0833333333339</v>
      </c>
      <c r="M96" s="281">
        <v>2488.5500000000002</v>
      </c>
      <c r="N96" s="281">
        <v>2462</v>
      </c>
      <c r="O96" s="281">
        <v>7807800</v>
      </c>
      <c r="P96" s="282">
        <v>-6.7549517230851433E-3</v>
      </c>
    </row>
    <row r="97" spans="1:16" ht="12.75" customHeight="1">
      <c r="A97" s="272">
        <v>87</v>
      </c>
      <c r="B97" s="286" t="s">
        <v>68</v>
      </c>
      <c r="C97" s="278" t="s">
        <v>137</v>
      </c>
      <c r="D97" s="279">
        <v>45260</v>
      </c>
      <c r="E97" s="278">
        <v>159.75</v>
      </c>
      <c r="F97" s="278">
        <v>159.4</v>
      </c>
      <c r="G97" s="280">
        <v>156.9</v>
      </c>
      <c r="H97" s="280">
        <v>154.05000000000001</v>
      </c>
      <c r="I97" s="280">
        <v>151.55000000000001</v>
      </c>
      <c r="J97" s="280">
        <v>162.25</v>
      </c>
      <c r="K97" s="280">
        <v>164.75</v>
      </c>
      <c r="L97" s="280">
        <v>167.6</v>
      </c>
      <c r="M97" s="281">
        <v>161.9</v>
      </c>
      <c r="N97" s="281">
        <v>156.55000000000001</v>
      </c>
      <c r="O97" s="281">
        <v>54080400</v>
      </c>
      <c r="P97" s="282">
        <v>1.4931087289433384E-2</v>
      </c>
    </row>
    <row r="98" spans="1:16" ht="12.75" customHeight="1">
      <c r="A98" s="272">
        <v>88</v>
      </c>
      <c r="B98" s="286" t="s">
        <v>63</v>
      </c>
      <c r="C98" s="278" t="s">
        <v>138</v>
      </c>
      <c r="D98" s="279">
        <v>45260</v>
      </c>
      <c r="E98" s="278">
        <v>919.1</v>
      </c>
      <c r="F98" s="278">
        <v>920.08333333333337</v>
      </c>
      <c r="G98" s="280">
        <v>916.36666666666679</v>
      </c>
      <c r="H98" s="280">
        <v>913.63333333333344</v>
      </c>
      <c r="I98" s="280">
        <v>909.91666666666686</v>
      </c>
      <c r="J98" s="280">
        <v>922.81666666666672</v>
      </c>
      <c r="K98" s="280">
        <v>926.53333333333319</v>
      </c>
      <c r="L98" s="280">
        <v>929.26666666666665</v>
      </c>
      <c r="M98" s="281">
        <v>923.8</v>
      </c>
      <c r="N98" s="281">
        <v>917.35</v>
      </c>
      <c r="O98" s="281">
        <v>89910800</v>
      </c>
      <c r="P98" s="282">
        <v>5.0784459485895377E-3</v>
      </c>
    </row>
    <row r="99" spans="1:16" ht="12.75" customHeight="1">
      <c r="A99" s="272">
        <v>89</v>
      </c>
      <c r="B99" s="286" t="s">
        <v>68</v>
      </c>
      <c r="C99" s="278" t="s">
        <v>139</v>
      </c>
      <c r="D99" s="279">
        <v>45260</v>
      </c>
      <c r="E99" s="278">
        <v>1363.35</v>
      </c>
      <c r="F99" s="278">
        <v>1364.8500000000001</v>
      </c>
      <c r="G99" s="280">
        <v>1354.7000000000003</v>
      </c>
      <c r="H99" s="280">
        <v>1346.0500000000002</v>
      </c>
      <c r="I99" s="280">
        <v>1335.9000000000003</v>
      </c>
      <c r="J99" s="280">
        <v>1373.5000000000002</v>
      </c>
      <c r="K99" s="280">
        <v>1383.6500000000003</v>
      </c>
      <c r="L99" s="280">
        <v>1392.3000000000002</v>
      </c>
      <c r="M99" s="281">
        <v>1375</v>
      </c>
      <c r="N99" s="281">
        <v>1356.2</v>
      </c>
      <c r="O99" s="281">
        <v>2744000</v>
      </c>
      <c r="P99" s="282">
        <v>2.0083987584444038E-3</v>
      </c>
    </row>
    <row r="100" spans="1:16" ht="12.75" customHeight="1">
      <c r="A100" s="272">
        <v>90</v>
      </c>
      <c r="B100" s="286" t="s">
        <v>68</v>
      </c>
      <c r="C100" s="278" t="s">
        <v>140</v>
      </c>
      <c r="D100" s="279">
        <v>45260</v>
      </c>
      <c r="E100" s="278">
        <v>520.95000000000005</v>
      </c>
      <c r="F100" s="278">
        <v>519.4666666666667</v>
      </c>
      <c r="G100" s="280">
        <v>512.93333333333339</v>
      </c>
      <c r="H100" s="280">
        <v>504.91666666666669</v>
      </c>
      <c r="I100" s="280">
        <v>498.38333333333338</v>
      </c>
      <c r="J100" s="280">
        <v>527.48333333333335</v>
      </c>
      <c r="K100" s="280">
        <v>534.01666666666665</v>
      </c>
      <c r="L100" s="280">
        <v>542.03333333333342</v>
      </c>
      <c r="M100" s="281">
        <v>526</v>
      </c>
      <c r="N100" s="281">
        <v>511.45</v>
      </c>
      <c r="O100" s="281">
        <v>9054000</v>
      </c>
      <c r="P100" s="282">
        <v>2.5832766825288921E-2</v>
      </c>
    </row>
    <row r="101" spans="1:16" ht="12.75" customHeight="1">
      <c r="A101" s="272">
        <v>91</v>
      </c>
      <c r="B101" s="286" t="s">
        <v>79</v>
      </c>
      <c r="C101" s="278" t="s">
        <v>141</v>
      </c>
      <c r="D101" s="279">
        <v>45260</v>
      </c>
      <c r="E101" s="278">
        <v>11</v>
      </c>
      <c r="F101" s="278">
        <v>10.933333333333332</v>
      </c>
      <c r="G101" s="280">
        <v>10.766666666666664</v>
      </c>
      <c r="H101" s="280">
        <v>10.533333333333331</v>
      </c>
      <c r="I101" s="280">
        <v>10.366666666666664</v>
      </c>
      <c r="J101" s="280">
        <v>11.166666666666664</v>
      </c>
      <c r="K101" s="280">
        <v>11.333333333333332</v>
      </c>
      <c r="L101" s="280">
        <v>11.566666666666665</v>
      </c>
      <c r="M101" s="281">
        <v>11.1</v>
      </c>
      <c r="N101" s="281">
        <v>10.7</v>
      </c>
      <c r="O101" s="281">
        <v>1529280000</v>
      </c>
      <c r="P101" s="282">
        <v>4.0496407576747225E-2</v>
      </c>
    </row>
    <row r="102" spans="1:16" ht="12.75" customHeight="1">
      <c r="A102" s="272">
        <v>92</v>
      </c>
      <c r="B102" s="286" t="s">
        <v>68</v>
      </c>
      <c r="C102" s="284" t="s">
        <v>142</v>
      </c>
      <c r="D102" s="279">
        <v>45260</v>
      </c>
      <c r="E102" s="278">
        <v>121.1</v>
      </c>
      <c r="F102" s="278">
        <v>120.86666666666667</v>
      </c>
      <c r="G102" s="280">
        <v>119.53333333333335</v>
      </c>
      <c r="H102" s="280">
        <v>117.96666666666667</v>
      </c>
      <c r="I102" s="280">
        <v>116.63333333333334</v>
      </c>
      <c r="J102" s="280">
        <v>122.43333333333335</v>
      </c>
      <c r="K102" s="280">
        <v>123.76666666666667</v>
      </c>
      <c r="L102" s="280">
        <v>125.33333333333336</v>
      </c>
      <c r="M102" s="281">
        <v>122.2</v>
      </c>
      <c r="N102" s="281">
        <v>119.3</v>
      </c>
      <c r="O102" s="281">
        <v>79695000</v>
      </c>
      <c r="P102" s="282">
        <v>-1.3919821826280624E-2</v>
      </c>
    </row>
    <row r="103" spans="1:16" ht="12.75" customHeight="1">
      <c r="A103" s="272">
        <v>93</v>
      </c>
      <c r="B103" s="286" t="s">
        <v>63</v>
      </c>
      <c r="C103" s="278" t="s">
        <v>143</v>
      </c>
      <c r="D103" s="279">
        <v>45260</v>
      </c>
      <c r="E103" s="278">
        <v>86.65</v>
      </c>
      <c r="F103" s="278">
        <v>86.5</v>
      </c>
      <c r="G103" s="280">
        <v>85.8</v>
      </c>
      <c r="H103" s="280">
        <v>84.95</v>
      </c>
      <c r="I103" s="280">
        <v>84.25</v>
      </c>
      <c r="J103" s="280">
        <v>87.35</v>
      </c>
      <c r="K103" s="280">
        <v>88.049999999999983</v>
      </c>
      <c r="L103" s="280">
        <v>88.899999999999991</v>
      </c>
      <c r="M103" s="281">
        <v>87.2</v>
      </c>
      <c r="N103" s="281">
        <v>85.65</v>
      </c>
      <c r="O103" s="281">
        <v>244507500</v>
      </c>
      <c r="P103" s="282">
        <v>-7.7007365921957756E-3</v>
      </c>
    </row>
    <row r="104" spans="1:16" ht="12.75" customHeight="1">
      <c r="A104" s="272">
        <v>94</v>
      </c>
      <c r="B104" s="286" t="s">
        <v>45</v>
      </c>
      <c r="C104" s="285" t="s">
        <v>144</v>
      </c>
      <c r="D104" s="279">
        <v>45260</v>
      </c>
      <c r="E104" s="278">
        <v>125.55</v>
      </c>
      <c r="F104" s="278">
        <v>125.39999999999999</v>
      </c>
      <c r="G104" s="280">
        <v>124.64999999999998</v>
      </c>
      <c r="H104" s="280">
        <v>123.74999999999999</v>
      </c>
      <c r="I104" s="280">
        <v>122.99999999999997</v>
      </c>
      <c r="J104" s="280">
        <v>126.29999999999998</v>
      </c>
      <c r="K104" s="280">
        <v>127.05000000000001</v>
      </c>
      <c r="L104" s="280">
        <v>127.94999999999999</v>
      </c>
      <c r="M104" s="281">
        <v>126.15</v>
      </c>
      <c r="N104" s="281">
        <v>124.5</v>
      </c>
      <c r="O104" s="281">
        <v>51476250</v>
      </c>
      <c r="P104" s="282">
        <v>-1.9289847824533829E-2</v>
      </c>
    </row>
    <row r="105" spans="1:16" ht="12.75" customHeight="1">
      <c r="A105" s="272">
        <v>95</v>
      </c>
      <c r="B105" s="286" t="s">
        <v>84</v>
      </c>
      <c r="C105" s="278" t="s">
        <v>145</v>
      </c>
      <c r="D105" s="279">
        <v>45260</v>
      </c>
      <c r="E105" s="278">
        <v>382.95</v>
      </c>
      <c r="F105" s="278">
        <v>385.25</v>
      </c>
      <c r="G105" s="280">
        <v>379.5</v>
      </c>
      <c r="H105" s="280">
        <v>376.05</v>
      </c>
      <c r="I105" s="280">
        <v>370.3</v>
      </c>
      <c r="J105" s="280">
        <v>388.7</v>
      </c>
      <c r="K105" s="280">
        <v>394.45</v>
      </c>
      <c r="L105" s="280">
        <v>397.9</v>
      </c>
      <c r="M105" s="281">
        <v>391</v>
      </c>
      <c r="N105" s="281">
        <v>381.8</v>
      </c>
      <c r="O105" s="281">
        <v>16561875</v>
      </c>
      <c r="P105" s="282">
        <v>4.08745247148289E-2</v>
      </c>
    </row>
    <row r="106" spans="1:16" ht="12.75" customHeight="1">
      <c r="A106" s="272">
        <v>96</v>
      </c>
      <c r="B106" s="286" t="s">
        <v>117</v>
      </c>
      <c r="C106" s="285" t="s">
        <v>146</v>
      </c>
      <c r="D106" s="279">
        <v>45260</v>
      </c>
      <c r="E106" s="278">
        <v>377.1</v>
      </c>
      <c r="F106" s="278">
        <v>379.23333333333335</v>
      </c>
      <c r="G106" s="280">
        <v>371.2166666666667</v>
      </c>
      <c r="H106" s="280">
        <v>365.33333333333337</v>
      </c>
      <c r="I106" s="280">
        <v>357.31666666666672</v>
      </c>
      <c r="J106" s="280">
        <v>385.11666666666667</v>
      </c>
      <c r="K106" s="280">
        <v>393.13333333333333</v>
      </c>
      <c r="L106" s="280">
        <v>399.01666666666665</v>
      </c>
      <c r="M106" s="281">
        <v>387.25</v>
      </c>
      <c r="N106" s="281">
        <v>373.35</v>
      </c>
      <c r="O106" s="281">
        <v>26158000</v>
      </c>
      <c r="P106" s="282">
        <v>7.2576677054288996E-2</v>
      </c>
    </row>
    <row r="107" spans="1:16" ht="12.75" customHeight="1">
      <c r="A107" s="272">
        <v>97</v>
      </c>
      <c r="B107" s="286" t="s">
        <v>49</v>
      </c>
      <c r="C107" s="283" t="s">
        <v>147</v>
      </c>
      <c r="D107" s="279">
        <v>45260</v>
      </c>
      <c r="E107" s="278">
        <v>209.6</v>
      </c>
      <c r="F107" s="278">
        <v>209.88333333333335</v>
      </c>
      <c r="G107" s="280">
        <v>207.26666666666671</v>
      </c>
      <c r="H107" s="280">
        <v>204.93333333333337</v>
      </c>
      <c r="I107" s="280">
        <v>202.31666666666672</v>
      </c>
      <c r="J107" s="280">
        <v>212.2166666666667</v>
      </c>
      <c r="K107" s="280">
        <v>214.83333333333331</v>
      </c>
      <c r="L107" s="280">
        <v>217.16666666666669</v>
      </c>
      <c r="M107" s="281">
        <v>212.5</v>
      </c>
      <c r="N107" s="281">
        <v>207.55</v>
      </c>
      <c r="O107" s="281">
        <v>21857300</v>
      </c>
      <c r="P107" s="282">
        <v>4.0160088324592877E-2</v>
      </c>
    </row>
    <row r="108" spans="1:16" ht="12.75" customHeight="1">
      <c r="A108" s="272">
        <v>98</v>
      </c>
      <c r="B108" s="286" t="s">
        <v>45</v>
      </c>
      <c r="C108" s="285" t="s">
        <v>148</v>
      </c>
      <c r="D108" s="279">
        <v>45260</v>
      </c>
      <c r="E108" s="278">
        <v>2771.8</v>
      </c>
      <c r="F108" s="278">
        <v>2758.0166666666664</v>
      </c>
      <c r="G108" s="280">
        <v>2695.0333333333328</v>
      </c>
      <c r="H108" s="280">
        <v>2618.2666666666664</v>
      </c>
      <c r="I108" s="280">
        <v>2555.2833333333328</v>
      </c>
      <c r="J108" s="280">
        <v>2834.7833333333328</v>
      </c>
      <c r="K108" s="280">
        <v>2897.7666666666664</v>
      </c>
      <c r="L108" s="280">
        <v>2974.5333333333328</v>
      </c>
      <c r="M108" s="281">
        <v>2821</v>
      </c>
      <c r="N108" s="281">
        <v>2681.25</v>
      </c>
      <c r="O108" s="281">
        <v>642300</v>
      </c>
      <c r="P108" s="282">
        <v>0.14737406216505894</v>
      </c>
    </row>
    <row r="109" spans="1:16" ht="12.75" customHeight="1">
      <c r="A109" s="272">
        <v>99</v>
      </c>
      <c r="B109" s="286" t="s">
        <v>45</v>
      </c>
      <c r="C109" s="278" t="s">
        <v>149</v>
      </c>
      <c r="D109" s="279">
        <v>45260</v>
      </c>
      <c r="E109" s="278">
        <v>2487.65</v>
      </c>
      <c r="F109" s="278">
        <v>2474.8833333333332</v>
      </c>
      <c r="G109" s="280">
        <v>2452.7666666666664</v>
      </c>
      <c r="H109" s="280">
        <v>2417.8833333333332</v>
      </c>
      <c r="I109" s="280">
        <v>2395.7666666666664</v>
      </c>
      <c r="J109" s="280">
        <v>2509.7666666666664</v>
      </c>
      <c r="K109" s="280">
        <v>2531.8833333333332</v>
      </c>
      <c r="L109" s="280">
        <v>2566.7666666666664</v>
      </c>
      <c r="M109" s="281">
        <v>2497</v>
      </c>
      <c r="N109" s="281">
        <v>2440</v>
      </c>
      <c r="O109" s="281">
        <v>6216600</v>
      </c>
      <c r="P109" s="282">
        <v>1.9783464566929133E-2</v>
      </c>
    </row>
    <row r="110" spans="1:16" ht="12.75" customHeight="1">
      <c r="A110" s="272">
        <v>100</v>
      </c>
      <c r="B110" s="286" t="s">
        <v>63</v>
      </c>
      <c r="C110" s="278" t="s">
        <v>150</v>
      </c>
      <c r="D110" s="279">
        <v>45260</v>
      </c>
      <c r="E110" s="278">
        <v>1444.65</v>
      </c>
      <c r="F110" s="278">
        <v>1437.9166666666667</v>
      </c>
      <c r="G110" s="280">
        <v>1427.6333333333334</v>
      </c>
      <c r="H110" s="280">
        <v>1410.6166666666668</v>
      </c>
      <c r="I110" s="280">
        <v>1400.3333333333335</v>
      </c>
      <c r="J110" s="280">
        <v>1454.9333333333334</v>
      </c>
      <c r="K110" s="280">
        <v>1465.2166666666667</v>
      </c>
      <c r="L110" s="280">
        <v>1482.2333333333333</v>
      </c>
      <c r="M110" s="281">
        <v>1448.2</v>
      </c>
      <c r="N110" s="281">
        <v>1420.9</v>
      </c>
      <c r="O110" s="281">
        <v>23028000</v>
      </c>
      <c r="P110" s="282">
        <v>4.2957761835190475E-3</v>
      </c>
    </row>
    <row r="111" spans="1:16" ht="12.75" customHeight="1">
      <c r="A111" s="272">
        <v>101</v>
      </c>
      <c r="B111" s="286" t="s">
        <v>79</v>
      </c>
      <c r="C111" s="278" t="s">
        <v>151</v>
      </c>
      <c r="D111" s="279">
        <v>45260</v>
      </c>
      <c r="E111" s="278">
        <v>169.35</v>
      </c>
      <c r="F111" s="278">
        <v>170.31666666666666</v>
      </c>
      <c r="G111" s="280">
        <v>166.28333333333333</v>
      </c>
      <c r="H111" s="280">
        <v>163.21666666666667</v>
      </c>
      <c r="I111" s="280">
        <v>159.18333333333334</v>
      </c>
      <c r="J111" s="280">
        <v>173.38333333333333</v>
      </c>
      <c r="K111" s="280">
        <v>177.41666666666663</v>
      </c>
      <c r="L111" s="280">
        <v>180.48333333333332</v>
      </c>
      <c r="M111" s="281">
        <v>174.35</v>
      </c>
      <c r="N111" s="281">
        <v>167.25</v>
      </c>
      <c r="O111" s="281">
        <v>74164200</v>
      </c>
      <c r="P111" s="282">
        <v>1.5786532550991897E-2</v>
      </c>
    </row>
    <row r="112" spans="1:16" ht="12.75" customHeight="1">
      <c r="A112" s="272">
        <v>102</v>
      </c>
      <c r="B112" s="286" t="s">
        <v>87</v>
      </c>
      <c r="C112" s="278" t="s">
        <v>152</v>
      </c>
      <c r="D112" s="279">
        <v>45260</v>
      </c>
      <c r="E112" s="278">
        <v>1385.2</v>
      </c>
      <c r="F112" s="278">
        <v>1382.0333333333335</v>
      </c>
      <c r="G112" s="280">
        <v>1373.7166666666672</v>
      </c>
      <c r="H112" s="280">
        <v>1362.2333333333336</v>
      </c>
      <c r="I112" s="280">
        <v>1353.9166666666672</v>
      </c>
      <c r="J112" s="280">
        <v>1393.5166666666671</v>
      </c>
      <c r="K112" s="280">
        <v>1401.8333333333333</v>
      </c>
      <c r="L112" s="280">
        <v>1413.3166666666671</v>
      </c>
      <c r="M112" s="281">
        <v>1390.35</v>
      </c>
      <c r="N112" s="281">
        <v>1370.55</v>
      </c>
      <c r="O112" s="281">
        <v>23326400</v>
      </c>
      <c r="P112" s="282">
        <v>-3.2244146102656863E-2</v>
      </c>
    </row>
    <row r="113" spans="1:16" ht="12.75" customHeight="1">
      <c r="A113" s="272">
        <v>103</v>
      </c>
      <c r="B113" s="286" t="s">
        <v>84</v>
      </c>
      <c r="C113" s="278" t="s">
        <v>154</v>
      </c>
      <c r="D113" s="279">
        <v>45260</v>
      </c>
      <c r="E113" s="278">
        <v>87.35</v>
      </c>
      <c r="F113" s="278">
        <v>87.3</v>
      </c>
      <c r="G113" s="280">
        <v>86.949999999999989</v>
      </c>
      <c r="H113" s="280">
        <v>86.55</v>
      </c>
      <c r="I113" s="280">
        <v>86.199999999999989</v>
      </c>
      <c r="J113" s="280">
        <v>87.699999999999989</v>
      </c>
      <c r="K113" s="280">
        <v>88.049999999999983</v>
      </c>
      <c r="L113" s="280">
        <v>88.449999999999989</v>
      </c>
      <c r="M113" s="281">
        <v>87.65</v>
      </c>
      <c r="N113" s="281">
        <v>86.9</v>
      </c>
      <c r="O113" s="281">
        <v>101234250</v>
      </c>
      <c r="P113" s="282">
        <v>1.639976847385684E-3</v>
      </c>
    </row>
    <row r="114" spans="1:16" ht="12.75" customHeight="1">
      <c r="A114" s="272">
        <v>104</v>
      </c>
      <c r="B114" s="286" t="s">
        <v>43</v>
      </c>
      <c r="C114" s="285" t="s">
        <v>155</v>
      </c>
      <c r="D114" s="279">
        <v>45260</v>
      </c>
      <c r="E114" s="278">
        <v>985.6</v>
      </c>
      <c r="F114" s="278">
        <v>988.19999999999993</v>
      </c>
      <c r="G114" s="280">
        <v>979.39999999999986</v>
      </c>
      <c r="H114" s="280">
        <v>973.19999999999993</v>
      </c>
      <c r="I114" s="280">
        <v>964.39999999999986</v>
      </c>
      <c r="J114" s="280">
        <v>994.39999999999986</v>
      </c>
      <c r="K114" s="280">
        <v>1003.1999999999998</v>
      </c>
      <c r="L114" s="280">
        <v>1009.3999999999999</v>
      </c>
      <c r="M114" s="281">
        <v>997</v>
      </c>
      <c r="N114" s="281">
        <v>982</v>
      </c>
      <c r="O114" s="281">
        <v>2228200</v>
      </c>
      <c r="P114" s="282">
        <v>-1.663798049340218E-2</v>
      </c>
    </row>
    <row r="115" spans="1:16" ht="12.75" customHeight="1">
      <c r="A115" s="272">
        <v>105</v>
      </c>
      <c r="B115" s="286" t="s">
        <v>45</v>
      </c>
      <c r="C115" s="278" t="s">
        <v>156</v>
      </c>
      <c r="D115" s="279">
        <v>45260</v>
      </c>
      <c r="E115" s="278">
        <v>657.85</v>
      </c>
      <c r="F115" s="278">
        <v>655.88333333333333</v>
      </c>
      <c r="G115" s="280">
        <v>652.26666666666665</v>
      </c>
      <c r="H115" s="280">
        <v>646.68333333333328</v>
      </c>
      <c r="I115" s="280">
        <v>643.06666666666661</v>
      </c>
      <c r="J115" s="280">
        <v>661.4666666666667</v>
      </c>
      <c r="K115" s="280">
        <v>665.08333333333326</v>
      </c>
      <c r="L115" s="280">
        <v>670.66666666666674</v>
      </c>
      <c r="M115" s="281">
        <v>659.5</v>
      </c>
      <c r="N115" s="281">
        <v>650.29999999999995</v>
      </c>
      <c r="O115" s="281">
        <v>11921875</v>
      </c>
      <c r="P115" s="282">
        <v>1.6942827287654873E-2</v>
      </c>
    </row>
    <row r="116" spans="1:16" ht="12.75" customHeight="1">
      <c r="A116" s="272">
        <v>106</v>
      </c>
      <c r="B116" s="286" t="s">
        <v>59</v>
      </c>
      <c r="C116" s="278" t="s">
        <v>157</v>
      </c>
      <c r="D116" s="279">
        <v>45260</v>
      </c>
      <c r="E116" s="278">
        <v>435.85</v>
      </c>
      <c r="F116" s="278">
        <v>436.01666666666665</v>
      </c>
      <c r="G116" s="280">
        <v>434.08333333333331</v>
      </c>
      <c r="H116" s="280">
        <v>432.31666666666666</v>
      </c>
      <c r="I116" s="280">
        <v>430.38333333333333</v>
      </c>
      <c r="J116" s="280">
        <v>437.7833333333333</v>
      </c>
      <c r="K116" s="280">
        <v>439.7166666666667</v>
      </c>
      <c r="L116" s="280">
        <v>441.48333333333329</v>
      </c>
      <c r="M116" s="281">
        <v>437.95</v>
      </c>
      <c r="N116" s="281">
        <v>434.25</v>
      </c>
      <c r="O116" s="281">
        <v>52267200</v>
      </c>
      <c r="P116" s="282">
        <v>-1.5906009941256214E-2</v>
      </c>
    </row>
    <row r="117" spans="1:16" ht="12.75" customHeight="1">
      <c r="A117" s="272">
        <v>107</v>
      </c>
      <c r="B117" s="286" t="s">
        <v>132</v>
      </c>
      <c r="C117" s="278" t="s">
        <v>158</v>
      </c>
      <c r="D117" s="279">
        <v>45260</v>
      </c>
      <c r="E117" s="278">
        <v>648.25</v>
      </c>
      <c r="F117" s="278">
        <v>650.2833333333333</v>
      </c>
      <c r="G117" s="280">
        <v>642.01666666666665</v>
      </c>
      <c r="H117" s="280">
        <v>635.7833333333333</v>
      </c>
      <c r="I117" s="280">
        <v>627.51666666666665</v>
      </c>
      <c r="J117" s="280">
        <v>656.51666666666665</v>
      </c>
      <c r="K117" s="280">
        <v>664.7833333333333</v>
      </c>
      <c r="L117" s="280">
        <v>671.01666666666665</v>
      </c>
      <c r="M117" s="281">
        <v>658.55</v>
      </c>
      <c r="N117" s="281">
        <v>644.04999999999995</v>
      </c>
      <c r="O117" s="281">
        <v>24266250</v>
      </c>
      <c r="P117" s="282">
        <v>3.359520363861898E-3</v>
      </c>
    </row>
    <row r="118" spans="1:16" ht="12.75" customHeight="1">
      <c r="A118" s="272">
        <v>108</v>
      </c>
      <c r="B118" s="286" t="s">
        <v>49</v>
      </c>
      <c r="C118" s="283" t="s">
        <v>159</v>
      </c>
      <c r="D118" s="279">
        <v>45260</v>
      </c>
      <c r="E118" s="278">
        <v>3094</v>
      </c>
      <c r="F118" s="278">
        <v>3099.6</v>
      </c>
      <c r="G118" s="280">
        <v>3068.3999999999996</v>
      </c>
      <c r="H118" s="280">
        <v>3042.7999999999997</v>
      </c>
      <c r="I118" s="280">
        <v>3011.5999999999995</v>
      </c>
      <c r="J118" s="280">
        <v>3125.2</v>
      </c>
      <c r="K118" s="280">
        <v>3156.3999999999996</v>
      </c>
      <c r="L118" s="280">
        <v>3182</v>
      </c>
      <c r="M118" s="281">
        <v>3130.8</v>
      </c>
      <c r="N118" s="281">
        <v>3074</v>
      </c>
      <c r="O118" s="281">
        <v>583250</v>
      </c>
      <c r="P118" s="282">
        <v>2.578427159432746E-3</v>
      </c>
    </row>
    <row r="119" spans="1:16" ht="12.75" customHeight="1">
      <c r="A119" s="272">
        <v>109</v>
      </c>
      <c r="B119" s="286" t="s">
        <v>132</v>
      </c>
      <c r="C119" s="278" t="s">
        <v>160</v>
      </c>
      <c r="D119" s="279">
        <v>45260</v>
      </c>
      <c r="E119" s="278">
        <v>736.55</v>
      </c>
      <c r="F119" s="278">
        <v>735.56666666666661</v>
      </c>
      <c r="G119" s="280">
        <v>730.98333333333323</v>
      </c>
      <c r="H119" s="280">
        <v>725.41666666666663</v>
      </c>
      <c r="I119" s="280">
        <v>720.83333333333326</v>
      </c>
      <c r="J119" s="280">
        <v>741.13333333333321</v>
      </c>
      <c r="K119" s="280">
        <v>745.7166666666667</v>
      </c>
      <c r="L119" s="280">
        <v>751.28333333333319</v>
      </c>
      <c r="M119" s="281">
        <v>740.15</v>
      </c>
      <c r="N119" s="281">
        <v>730</v>
      </c>
      <c r="O119" s="281">
        <v>16025175</v>
      </c>
      <c r="P119" s="282">
        <v>1.8664721530936238E-2</v>
      </c>
    </row>
    <row r="120" spans="1:16" ht="12.75" customHeight="1">
      <c r="A120" s="272">
        <v>110</v>
      </c>
      <c r="B120" s="286" t="s">
        <v>45</v>
      </c>
      <c r="C120" s="278" t="s">
        <v>161</v>
      </c>
      <c r="D120" s="279">
        <v>45260</v>
      </c>
      <c r="E120" s="278">
        <v>497.05</v>
      </c>
      <c r="F120" s="278">
        <v>498.8</v>
      </c>
      <c r="G120" s="280">
        <v>493.85</v>
      </c>
      <c r="H120" s="280">
        <v>490.65000000000003</v>
      </c>
      <c r="I120" s="280">
        <v>485.70000000000005</v>
      </c>
      <c r="J120" s="280">
        <v>502</v>
      </c>
      <c r="K120" s="280">
        <v>506.94999999999993</v>
      </c>
      <c r="L120" s="280">
        <v>510.15</v>
      </c>
      <c r="M120" s="281">
        <v>503.75</v>
      </c>
      <c r="N120" s="281">
        <v>495.6</v>
      </c>
      <c r="O120" s="281">
        <v>23131250</v>
      </c>
      <c r="P120" s="282">
        <v>2.891298304142341E-2</v>
      </c>
    </row>
    <row r="121" spans="1:16" ht="12.75" customHeight="1">
      <c r="A121" s="272">
        <v>111</v>
      </c>
      <c r="B121" s="286" t="s">
        <v>63</v>
      </c>
      <c r="C121" s="278" t="s">
        <v>162</v>
      </c>
      <c r="D121" s="279">
        <v>45260</v>
      </c>
      <c r="E121" s="278">
        <v>1709.3</v>
      </c>
      <c r="F121" s="278">
        <v>1707.0833333333333</v>
      </c>
      <c r="G121" s="280">
        <v>1699.6166666666666</v>
      </c>
      <c r="H121" s="280">
        <v>1689.9333333333334</v>
      </c>
      <c r="I121" s="280">
        <v>1682.4666666666667</v>
      </c>
      <c r="J121" s="280">
        <v>1716.7666666666664</v>
      </c>
      <c r="K121" s="280">
        <v>1724.2333333333331</v>
      </c>
      <c r="L121" s="280">
        <v>1733.9166666666663</v>
      </c>
      <c r="M121" s="281">
        <v>1714.55</v>
      </c>
      <c r="N121" s="281">
        <v>1697.4</v>
      </c>
      <c r="O121" s="281">
        <v>26767600</v>
      </c>
      <c r="P121" s="282">
        <v>1.0006640907993239E-2</v>
      </c>
    </row>
    <row r="122" spans="1:16" ht="12.75" customHeight="1">
      <c r="A122" s="272">
        <v>112</v>
      </c>
      <c r="B122" s="286" t="s">
        <v>68</v>
      </c>
      <c r="C122" s="278" t="s">
        <v>163</v>
      </c>
      <c r="D122" s="279">
        <v>45260</v>
      </c>
      <c r="E122" s="278">
        <v>137.65</v>
      </c>
      <c r="F122" s="278">
        <v>136.45000000000002</v>
      </c>
      <c r="G122" s="280">
        <v>134.70000000000005</v>
      </c>
      <c r="H122" s="280">
        <v>131.75000000000003</v>
      </c>
      <c r="I122" s="280">
        <v>130.00000000000006</v>
      </c>
      <c r="J122" s="280">
        <v>139.40000000000003</v>
      </c>
      <c r="K122" s="280">
        <v>141.14999999999998</v>
      </c>
      <c r="L122" s="280">
        <v>144.10000000000002</v>
      </c>
      <c r="M122" s="281">
        <v>138.19999999999999</v>
      </c>
      <c r="N122" s="281">
        <v>133.5</v>
      </c>
      <c r="O122" s="281">
        <v>59152734</v>
      </c>
      <c r="P122" s="282">
        <v>-7.5610121275640069E-3</v>
      </c>
    </row>
    <row r="123" spans="1:16" ht="12.75" customHeight="1">
      <c r="A123" s="272">
        <v>113</v>
      </c>
      <c r="B123" s="286" t="s">
        <v>45</v>
      </c>
      <c r="C123" s="278" t="s">
        <v>164</v>
      </c>
      <c r="D123" s="279">
        <v>45260</v>
      </c>
      <c r="E123" s="278">
        <v>2374.5</v>
      </c>
      <c r="F123" s="278">
        <v>2377.9666666666667</v>
      </c>
      <c r="G123" s="280">
        <v>2347.1833333333334</v>
      </c>
      <c r="H123" s="280">
        <v>2319.8666666666668</v>
      </c>
      <c r="I123" s="280">
        <v>2289.0833333333335</v>
      </c>
      <c r="J123" s="280">
        <v>2405.2833333333333</v>
      </c>
      <c r="K123" s="280">
        <v>2436.0666666666671</v>
      </c>
      <c r="L123" s="280">
        <v>2463.3833333333332</v>
      </c>
      <c r="M123" s="281">
        <v>2408.75</v>
      </c>
      <c r="N123" s="281">
        <v>2350.65</v>
      </c>
      <c r="O123" s="281">
        <v>928800</v>
      </c>
      <c r="P123" s="282">
        <v>5.8461538461538461E-2</v>
      </c>
    </row>
    <row r="124" spans="1:16" ht="12.75" customHeight="1">
      <c r="A124" s="272">
        <v>114</v>
      </c>
      <c r="B124" s="286" t="s">
        <v>43</v>
      </c>
      <c r="C124" s="283" t="s">
        <v>165</v>
      </c>
      <c r="D124" s="279">
        <v>45260</v>
      </c>
      <c r="E124" s="278">
        <v>356.9</v>
      </c>
      <c r="F124" s="278">
        <v>359.33333333333331</v>
      </c>
      <c r="G124" s="280">
        <v>353.61666666666662</v>
      </c>
      <c r="H124" s="280">
        <v>350.33333333333331</v>
      </c>
      <c r="I124" s="280">
        <v>344.61666666666662</v>
      </c>
      <c r="J124" s="280">
        <v>362.61666666666662</v>
      </c>
      <c r="K124" s="280">
        <v>368.33333333333331</v>
      </c>
      <c r="L124" s="280">
        <v>371.61666666666662</v>
      </c>
      <c r="M124" s="281">
        <v>365.05</v>
      </c>
      <c r="N124" s="281">
        <v>356.05</v>
      </c>
      <c r="O124" s="281">
        <v>15437700</v>
      </c>
      <c r="P124" s="282">
        <v>1.9306319452239307E-2</v>
      </c>
    </row>
    <row r="125" spans="1:16" ht="12.75" customHeight="1">
      <c r="A125" s="272">
        <v>115</v>
      </c>
      <c r="B125" s="286" t="s">
        <v>68</v>
      </c>
      <c r="C125" s="278" t="s">
        <v>166</v>
      </c>
      <c r="D125" s="279">
        <v>45260</v>
      </c>
      <c r="E125" s="278">
        <v>443.2</v>
      </c>
      <c r="F125" s="278">
        <v>445.23333333333335</v>
      </c>
      <c r="G125" s="280">
        <v>438.9666666666667</v>
      </c>
      <c r="H125" s="280">
        <v>434.73333333333335</v>
      </c>
      <c r="I125" s="280">
        <v>428.4666666666667</v>
      </c>
      <c r="J125" s="280">
        <v>449.4666666666667</v>
      </c>
      <c r="K125" s="280">
        <v>455.73333333333335</v>
      </c>
      <c r="L125" s="280">
        <v>459.9666666666667</v>
      </c>
      <c r="M125" s="281">
        <v>451.5</v>
      </c>
      <c r="N125" s="281">
        <v>441</v>
      </c>
      <c r="O125" s="281">
        <v>21730000</v>
      </c>
      <c r="P125" s="282">
        <v>1.9709056780854058E-2</v>
      </c>
    </row>
    <row r="126" spans="1:16" ht="12.75" customHeight="1">
      <c r="A126" s="272">
        <v>116</v>
      </c>
      <c r="B126" s="286" t="s">
        <v>41</v>
      </c>
      <c r="C126" s="278" t="s">
        <v>167</v>
      </c>
      <c r="D126" s="279">
        <v>45260</v>
      </c>
      <c r="E126" s="278">
        <v>2920.35</v>
      </c>
      <c r="F126" s="278">
        <v>2909.4166666666665</v>
      </c>
      <c r="G126" s="280">
        <v>2888.9333333333329</v>
      </c>
      <c r="H126" s="280">
        <v>2857.5166666666664</v>
      </c>
      <c r="I126" s="280">
        <v>2837.0333333333328</v>
      </c>
      <c r="J126" s="280">
        <v>2940.833333333333</v>
      </c>
      <c r="K126" s="280">
        <v>2961.3166666666666</v>
      </c>
      <c r="L126" s="280">
        <v>2992.7333333333331</v>
      </c>
      <c r="M126" s="281">
        <v>2929.9</v>
      </c>
      <c r="N126" s="281">
        <v>2878</v>
      </c>
      <c r="O126" s="281">
        <v>8712300</v>
      </c>
      <c r="P126" s="282">
        <v>3.1322135018999255E-2</v>
      </c>
    </row>
    <row r="127" spans="1:16" ht="12.75" customHeight="1">
      <c r="A127" s="272">
        <v>117</v>
      </c>
      <c r="B127" s="286" t="s">
        <v>87</v>
      </c>
      <c r="C127" s="278" t="s">
        <v>168</v>
      </c>
      <c r="D127" s="279">
        <v>45260</v>
      </c>
      <c r="E127" s="278">
        <v>5200.05</v>
      </c>
      <c r="F127" s="278">
        <v>5206.9333333333334</v>
      </c>
      <c r="G127" s="280">
        <v>5178.8666666666668</v>
      </c>
      <c r="H127" s="280">
        <v>5157.6833333333334</v>
      </c>
      <c r="I127" s="280">
        <v>5129.6166666666668</v>
      </c>
      <c r="J127" s="280">
        <v>5228.1166666666668</v>
      </c>
      <c r="K127" s="280">
        <v>5256.1833333333343</v>
      </c>
      <c r="L127" s="280">
        <v>5277.3666666666668</v>
      </c>
      <c r="M127" s="281">
        <v>5235</v>
      </c>
      <c r="N127" s="281">
        <v>5185.75</v>
      </c>
      <c r="O127" s="281">
        <v>1398450</v>
      </c>
      <c r="P127" s="282">
        <v>-7.3466780238500848E-3</v>
      </c>
    </row>
    <row r="128" spans="1:16" ht="12.75" customHeight="1">
      <c r="A128" s="272">
        <v>118</v>
      </c>
      <c r="B128" s="286" t="s">
        <v>87</v>
      </c>
      <c r="C128" s="278" t="s">
        <v>169</v>
      </c>
      <c r="D128" s="279">
        <v>45260</v>
      </c>
      <c r="E128" s="278">
        <v>4201</v>
      </c>
      <c r="F128" s="278">
        <v>4186.55</v>
      </c>
      <c r="G128" s="280">
        <v>4163.25</v>
      </c>
      <c r="H128" s="280">
        <v>4125.5</v>
      </c>
      <c r="I128" s="280">
        <v>4102.2</v>
      </c>
      <c r="J128" s="280">
        <v>4224.3</v>
      </c>
      <c r="K128" s="280">
        <v>4247.6000000000013</v>
      </c>
      <c r="L128" s="280">
        <v>4285.3500000000004</v>
      </c>
      <c r="M128" s="281">
        <v>4209.8500000000004</v>
      </c>
      <c r="N128" s="281">
        <v>4148.8</v>
      </c>
      <c r="O128" s="281">
        <v>943600</v>
      </c>
      <c r="P128" s="282">
        <v>-1.1523151058034779E-2</v>
      </c>
    </row>
    <row r="129" spans="1:16" ht="12.75" customHeight="1">
      <c r="A129" s="272">
        <v>119</v>
      </c>
      <c r="B129" s="286" t="s">
        <v>43</v>
      </c>
      <c r="C129" s="278" t="s">
        <v>170</v>
      </c>
      <c r="D129" s="279">
        <v>45260</v>
      </c>
      <c r="E129" s="278">
        <v>1139.9000000000001</v>
      </c>
      <c r="F129" s="278">
        <v>1144.4833333333333</v>
      </c>
      <c r="G129" s="280">
        <v>1130.0166666666667</v>
      </c>
      <c r="H129" s="280">
        <v>1120.1333333333332</v>
      </c>
      <c r="I129" s="280">
        <v>1105.6666666666665</v>
      </c>
      <c r="J129" s="280">
        <v>1154.3666666666668</v>
      </c>
      <c r="K129" s="280">
        <v>1168.8333333333335</v>
      </c>
      <c r="L129" s="280">
        <v>1178.7166666666669</v>
      </c>
      <c r="M129" s="281">
        <v>1158.95</v>
      </c>
      <c r="N129" s="281">
        <v>1134.5999999999999</v>
      </c>
      <c r="O129" s="281">
        <v>5103400</v>
      </c>
      <c r="P129" s="282">
        <v>1.6249153689911984E-2</v>
      </c>
    </row>
    <row r="130" spans="1:16" ht="12.75" customHeight="1">
      <c r="A130" s="272">
        <v>120</v>
      </c>
      <c r="B130" s="286" t="s">
        <v>56</v>
      </c>
      <c r="C130" s="278" t="s">
        <v>171</v>
      </c>
      <c r="D130" s="279">
        <v>45260</v>
      </c>
      <c r="E130" s="278">
        <v>1521.1</v>
      </c>
      <c r="F130" s="278">
        <v>1525.6333333333332</v>
      </c>
      <c r="G130" s="280">
        <v>1510.3166666666664</v>
      </c>
      <c r="H130" s="280">
        <v>1499.5333333333331</v>
      </c>
      <c r="I130" s="280">
        <v>1484.2166666666662</v>
      </c>
      <c r="J130" s="280">
        <v>1536.4166666666665</v>
      </c>
      <c r="K130" s="280">
        <v>1551.7333333333331</v>
      </c>
      <c r="L130" s="280">
        <v>1562.5166666666667</v>
      </c>
      <c r="M130" s="281">
        <v>1540.95</v>
      </c>
      <c r="N130" s="281">
        <v>1514.85</v>
      </c>
      <c r="O130" s="281">
        <v>13789300</v>
      </c>
      <c r="P130" s="282">
        <v>2.1414497562999065E-2</v>
      </c>
    </row>
    <row r="131" spans="1:16" ht="12.75" customHeight="1">
      <c r="A131" s="272">
        <v>121</v>
      </c>
      <c r="B131" s="286" t="s">
        <v>68</v>
      </c>
      <c r="C131" s="278" t="s">
        <v>172</v>
      </c>
      <c r="D131" s="279">
        <v>45260</v>
      </c>
      <c r="E131" s="278">
        <v>278</v>
      </c>
      <c r="F131" s="278">
        <v>277.2</v>
      </c>
      <c r="G131" s="280">
        <v>272.5</v>
      </c>
      <c r="H131" s="280">
        <v>267</v>
      </c>
      <c r="I131" s="280">
        <v>262.3</v>
      </c>
      <c r="J131" s="280">
        <v>282.7</v>
      </c>
      <c r="K131" s="280">
        <v>287.39999999999992</v>
      </c>
      <c r="L131" s="280">
        <v>292.89999999999998</v>
      </c>
      <c r="M131" s="281">
        <v>281.89999999999998</v>
      </c>
      <c r="N131" s="281">
        <v>271.7</v>
      </c>
      <c r="O131" s="281">
        <v>33266000</v>
      </c>
      <c r="P131" s="282">
        <v>-3.7107792057427348E-2</v>
      </c>
    </row>
    <row r="132" spans="1:16" ht="12.75" customHeight="1">
      <c r="A132" s="272">
        <v>122</v>
      </c>
      <c r="B132" s="286" t="s">
        <v>68</v>
      </c>
      <c r="C132" s="278" t="s">
        <v>173</v>
      </c>
      <c r="D132" s="279">
        <v>45260</v>
      </c>
      <c r="E132" s="278">
        <v>133.35</v>
      </c>
      <c r="F132" s="278">
        <v>133.28333333333333</v>
      </c>
      <c r="G132" s="280">
        <v>131.56666666666666</v>
      </c>
      <c r="H132" s="280">
        <v>129.78333333333333</v>
      </c>
      <c r="I132" s="280">
        <v>128.06666666666666</v>
      </c>
      <c r="J132" s="280">
        <v>135.06666666666666</v>
      </c>
      <c r="K132" s="280">
        <v>136.7833333333333</v>
      </c>
      <c r="L132" s="280">
        <v>138.56666666666666</v>
      </c>
      <c r="M132" s="281">
        <v>135</v>
      </c>
      <c r="N132" s="281">
        <v>131.5</v>
      </c>
      <c r="O132" s="281">
        <v>70638000</v>
      </c>
      <c r="P132" s="282">
        <v>4.7793803874711955E-3</v>
      </c>
    </row>
    <row r="133" spans="1:16" ht="12.75" customHeight="1">
      <c r="A133" s="272">
        <v>123</v>
      </c>
      <c r="B133" s="286" t="s">
        <v>59</v>
      </c>
      <c r="C133" s="278" t="s">
        <v>174</v>
      </c>
      <c r="D133" s="279">
        <v>45260</v>
      </c>
      <c r="E133" s="278">
        <v>538.35</v>
      </c>
      <c r="F133" s="278">
        <v>539.05000000000007</v>
      </c>
      <c r="G133" s="280">
        <v>535.30000000000018</v>
      </c>
      <c r="H133" s="280">
        <v>532.25000000000011</v>
      </c>
      <c r="I133" s="280">
        <v>528.50000000000023</v>
      </c>
      <c r="J133" s="280">
        <v>542.10000000000014</v>
      </c>
      <c r="K133" s="280">
        <v>545.84999999999991</v>
      </c>
      <c r="L133" s="280">
        <v>548.90000000000009</v>
      </c>
      <c r="M133" s="281">
        <v>542.79999999999995</v>
      </c>
      <c r="N133" s="281">
        <v>536</v>
      </c>
      <c r="O133" s="281">
        <v>11032800</v>
      </c>
      <c r="P133" s="282">
        <v>-3.9003250270855903E-3</v>
      </c>
    </row>
    <row r="134" spans="1:16" ht="12.75" customHeight="1">
      <c r="A134" s="272">
        <v>124</v>
      </c>
      <c r="B134" s="286" t="s">
        <v>56</v>
      </c>
      <c r="C134" s="278" t="s">
        <v>175</v>
      </c>
      <c r="D134" s="279">
        <v>45260</v>
      </c>
      <c r="E134" s="278">
        <v>10622.05</v>
      </c>
      <c r="F134" s="278">
        <v>10668.65</v>
      </c>
      <c r="G134" s="280">
        <v>10458.599999999999</v>
      </c>
      <c r="H134" s="280">
        <v>10295.15</v>
      </c>
      <c r="I134" s="280">
        <v>10085.099999999999</v>
      </c>
      <c r="J134" s="280">
        <v>10832.099999999999</v>
      </c>
      <c r="K134" s="280">
        <v>11042.149999999998</v>
      </c>
      <c r="L134" s="280">
        <v>11205.599999999999</v>
      </c>
      <c r="M134" s="281">
        <v>10878.7</v>
      </c>
      <c r="N134" s="281">
        <v>10505.2</v>
      </c>
      <c r="O134" s="281">
        <v>3055900</v>
      </c>
      <c r="P134" s="282">
        <v>6.1592440769818659E-2</v>
      </c>
    </row>
    <row r="135" spans="1:16" ht="12.75" customHeight="1">
      <c r="A135" s="272">
        <v>125</v>
      </c>
      <c r="B135" s="286" t="s">
        <v>59</v>
      </c>
      <c r="C135" s="278" t="s">
        <v>176</v>
      </c>
      <c r="D135" s="279">
        <v>45260</v>
      </c>
      <c r="E135" s="278">
        <v>1028.05</v>
      </c>
      <c r="F135" s="278">
        <v>1030.5</v>
      </c>
      <c r="G135" s="280">
        <v>1018.95</v>
      </c>
      <c r="H135" s="280">
        <v>1009.85</v>
      </c>
      <c r="I135" s="280">
        <v>998.30000000000007</v>
      </c>
      <c r="J135" s="280">
        <v>1039.5999999999999</v>
      </c>
      <c r="K135" s="280">
        <v>1051.1500000000001</v>
      </c>
      <c r="L135" s="280">
        <v>1060.25</v>
      </c>
      <c r="M135" s="281">
        <v>1042.05</v>
      </c>
      <c r="N135" s="281">
        <v>1021.4</v>
      </c>
      <c r="O135" s="281">
        <v>8584100</v>
      </c>
      <c r="P135" s="282">
        <v>-1.1845286059629331E-2</v>
      </c>
    </row>
    <row r="136" spans="1:16" ht="12.75" customHeight="1">
      <c r="A136" s="272">
        <v>126</v>
      </c>
      <c r="B136" s="286" t="s">
        <v>45</v>
      </c>
      <c r="C136" s="285" t="s">
        <v>177</v>
      </c>
      <c r="D136" s="279">
        <v>45260</v>
      </c>
      <c r="E136" s="278">
        <v>2252</v>
      </c>
      <c r="F136" s="278">
        <v>2258.7166666666667</v>
      </c>
      <c r="G136" s="280">
        <v>2224.0333333333333</v>
      </c>
      <c r="H136" s="280">
        <v>2196.0666666666666</v>
      </c>
      <c r="I136" s="280">
        <v>2161.3833333333332</v>
      </c>
      <c r="J136" s="280">
        <v>2286.6833333333334</v>
      </c>
      <c r="K136" s="280">
        <v>2321.3666666666668</v>
      </c>
      <c r="L136" s="280">
        <v>2349.3333333333335</v>
      </c>
      <c r="M136" s="281">
        <v>2293.4</v>
      </c>
      <c r="N136" s="281">
        <v>2230.75</v>
      </c>
      <c r="O136" s="281">
        <v>1942000</v>
      </c>
      <c r="P136" s="282">
        <v>0.12592764378478663</v>
      </c>
    </row>
    <row r="137" spans="1:16" ht="12.75" customHeight="1">
      <c r="A137" s="272">
        <v>127</v>
      </c>
      <c r="B137" s="286" t="s">
        <v>43</v>
      </c>
      <c r="C137" s="285" t="s">
        <v>178</v>
      </c>
      <c r="D137" s="279">
        <v>45260</v>
      </c>
      <c r="E137" s="278">
        <v>1393.35</v>
      </c>
      <c r="F137" s="278">
        <v>1404.7333333333333</v>
      </c>
      <c r="G137" s="280">
        <v>1378.9166666666667</v>
      </c>
      <c r="H137" s="280">
        <v>1364.4833333333333</v>
      </c>
      <c r="I137" s="280">
        <v>1338.6666666666667</v>
      </c>
      <c r="J137" s="280">
        <v>1419.1666666666667</v>
      </c>
      <c r="K137" s="280">
        <v>1444.9833333333333</v>
      </c>
      <c r="L137" s="280">
        <v>1459.4166666666667</v>
      </c>
      <c r="M137" s="281">
        <v>1430.55</v>
      </c>
      <c r="N137" s="281">
        <v>1390.3</v>
      </c>
      <c r="O137" s="281">
        <v>1748800</v>
      </c>
      <c r="P137" s="282">
        <v>5.349397590361446E-2</v>
      </c>
    </row>
    <row r="138" spans="1:16" ht="12.75" customHeight="1">
      <c r="A138" s="272">
        <v>128</v>
      </c>
      <c r="B138" s="286" t="s">
        <v>68</v>
      </c>
      <c r="C138" s="278" t="s">
        <v>179</v>
      </c>
      <c r="D138" s="279">
        <v>45260</v>
      </c>
      <c r="E138" s="278">
        <v>909.95</v>
      </c>
      <c r="F138" s="278">
        <v>907.43333333333339</v>
      </c>
      <c r="G138" s="280">
        <v>898.01666666666677</v>
      </c>
      <c r="H138" s="280">
        <v>886.08333333333337</v>
      </c>
      <c r="I138" s="280">
        <v>876.66666666666674</v>
      </c>
      <c r="J138" s="280">
        <v>919.36666666666679</v>
      </c>
      <c r="K138" s="280">
        <v>928.7833333333333</v>
      </c>
      <c r="L138" s="280">
        <v>940.71666666666681</v>
      </c>
      <c r="M138" s="281">
        <v>916.85</v>
      </c>
      <c r="N138" s="281">
        <v>895.5</v>
      </c>
      <c r="O138" s="281">
        <v>6789600</v>
      </c>
      <c r="P138" s="282">
        <v>6.8810060505398027E-3</v>
      </c>
    </row>
    <row r="139" spans="1:16" ht="12.75" customHeight="1">
      <c r="A139" s="272">
        <v>129</v>
      </c>
      <c r="B139" s="286" t="s">
        <v>84</v>
      </c>
      <c r="C139" s="278" t="s">
        <v>180</v>
      </c>
      <c r="D139" s="279">
        <v>45260</v>
      </c>
      <c r="E139" s="278">
        <v>991.75</v>
      </c>
      <c r="F139" s="278">
        <v>998.31666666666661</v>
      </c>
      <c r="G139" s="280">
        <v>980.58333333333326</v>
      </c>
      <c r="H139" s="280">
        <v>969.41666666666663</v>
      </c>
      <c r="I139" s="280">
        <v>951.68333333333328</v>
      </c>
      <c r="J139" s="280">
        <v>1009.4833333333332</v>
      </c>
      <c r="K139" s="280">
        <v>1027.2166666666667</v>
      </c>
      <c r="L139" s="280">
        <v>1038.3833333333332</v>
      </c>
      <c r="M139" s="281">
        <v>1016.05</v>
      </c>
      <c r="N139" s="281">
        <v>987.15</v>
      </c>
      <c r="O139" s="281">
        <v>2754400</v>
      </c>
      <c r="P139" s="282">
        <v>0.15498154981549817</v>
      </c>
    </row>
    <row r="140" spans="1:16" ht="12.75" customHeight="1">
      <c r="A140" s="272">
        <v>130</v>
      </c>
      <c r="B140" s="286" t="s">
        <v>56</v>
      </c>
      <c r="C140" s="283" t="s">
        <v>181</v>
      </c>
      <c r="D140" s="279">
        <v>45260</v>
      </c>
      <c r="E140" s="278">
        <v>92.85</v>
      </c>
      <c r="F140" s="278">
        <v>92.833333333333329</v>
      </c>
      <c r="G140" s="280">
        <v>92.066666666666663</v>
      </c>
      <c r="H140" s="280">
        <v>91.283333333333331</v>
      </c>
      <c r="I140" s="280">
        <v>90.516666666666666</v>
      </c>
      <c r="J140" s="280">
        <v>93.61666666666666</v>
      </c>
      <c r="K140" s="280">
        <v>94.38333333333334</v>
      </c>
      <c r="L140" s="280">
        <v>95.166666666666657</v>
      </c>
      <c r="M140" s="281">
        <v>93.6</v>
      </c>
      <c r="N140" s="281">
        <v>92.05</v>
      </c>
      <c r="O140" s="281">
        <v>75039900</v>
      </c>
      <c r="P140" s="282">
        <v>-5.5513737297704178E-3</v>
      </c>
    </row>
    <row r="141" spans="1:16" ht="12.75" customHeight="1">
      <c r="A141" s="272">
        <v>131</v>
      </c>
      <c r="B141" s="286" t="s">
        <v>87</v>
      </c>
      <c r="C141" s="278" t="s">
        <v>182</v>
      </c>
      <c r="D141" s="279">
        <v>45260</v>
      </c>
      <c r="E141" s="278">
        <v>2129.35</v>
      </c>
      <c r="F141" s="278">
        <v>2135.9833333333331</v>
      </c>
      <c r="G141" s="280">
        <v>2113.5666666666662</v>
      </c>
      <c r="H141" s="280">
        <v>2097.7833333333328</v>
      </c>
      <c r="I141" s="280">
        <v>2075.3666666666659</v>
      </c>
      <c r="J141" s="280">
        <v>2151.7666666666664</v>
      </c>
      <c r="K141" s="280">
        <v>2174.1833333333334</v>
      </c>
      <c r="L141" s="280">
        <v>2189.9666666666667</v>
      </c>
      <c r="M141" s="281">
        <v>2158.4</v>
      </c>
      <c r="N141" s="281">
        <v>2120.1999999999998</v>
      </c>
      <c r="O141" s="281">
        <v>2567675</v>
      </c>
      <c r="P141" s="282">
        <v>-2.8003331251301271E-2</v>
      </c>
    </row>
    <row r="142" spans="1:16" ht="12.75" customHeight="1">
      <c r="A142" s="272">
        <v>132</v>
      </c>
      <c r="B142" s="286" t="s">
        <v>56</v>
      </c>
      <c r="C142" s="278" t="s">
        <v>183</v>
      </c>
      <c r="D142" s="279">
        <v>45260</v>
      </c>
      <c r="E142" s="278">
        <v>108697</v>
      </c>
      <c r="F142" s="278">
        <v>108665.65000000001</v>
      </c>
      <c r="G142" s="280">
        <v>108031.35000000002</v>
      </c>
      <c r="H142" s="280">
        <v>107365.70000000001</v>
      </c>
      <c r="I142" s="280">
        <v>106731.40000000002</v>
      </c>
      <c r="J142" s="280">
        <v>109331.30000000002</v>
      </c>
      <c r="K142" s="280">
        <v>109965.6</v>
      </c>
      <c r="L142" s="280">
        <v>110631.25000000001</v>
      </c>
      <c r="M142" s="281">
        <v>109299.95</v>
      </c>
      <c r="N142" s="281">
        <v>108000</v>
      </c>
      <c r="O142" s="281">
        <v>41840</v>
      </c>
      <c r="P142" s="282">
        <v>4.5618247298919567E-3</v>
      </c>
    </row>
    <row r="143" spans="1:16" ht="12.75" customHeight="1">
      <c r="A143" s="272">
        <v>133</v>
      </c>
      <c r="B143" s="286" t="s">
        <v>68</v>
      </c>
      <c r="C143" s="278" t="s">
        <v>184</v>
      </c>
      <c r="D143" s="279">
        <v>45260</v>
      </c>
      <c r="E143" s="278">
        <v>1284.7</v>
      </c>
      <c r="F143" s="278">
        <v>1278.3833333333334</v>
      </c>
      <c r="G143" s="280">
        <v>1263.3166666666668</v>
      </c>
      <c r="H143" s="280">
        <v>1241.9333333333334</v>
      </c>
      <c r="I143" s="280">
        <v>1226.8666666666668</v>
      </c>
      <c r="J143" s="280">
        <v>1299.7666666666669</v>
      </c>
      <c r="K143" s="280">
        <v>1314.8333333333335</v>
      </c>
      <c r="L143" s="280">
        <v>1336.2166666666669</v>
      </c>
      <c r="M143" s="281">
        <v>1293.45</v>
      </c>
      <c r="N143" s="281">
        <v>1257</v>
      </c>
      <c r="O143" s="281">
        <v>5474150</v>
      </c>
      <c r="P143" s="282">
        <v>7.7966788173349537E-3</v>
      </c>
    </row>
    <row r="144" spans="1:16" ht="12.75" customHeight="1">
      <c r="A144" s="272">
        <v>134</v>
      </c>
      <c r="B144" s="286" t="s">
        <v>132</v>
      </c>
      <c r="C144" s="278" t="s">
        <v>185</v>
      </c>
      <c r="D144" s="279">
        <v>45260</v>
      </c>
      <c r="E144" s="278">
        <v>91.25</v>
      </c>
      <c r="F144" s="278">
        <v>91.399999999999991</v>
      </c>
      <c r="G144" s="280">
        <v>90.549999999999983</v>
      </c>
      <c r="H144" s="280">
        <v>89.85</v>
      </c>
      <c r="I144" s="280">
        <v>88.999999999999986</v>
      </c>
      <c r="J144" s="280">
        <v>92.09999999999998</v>
      </c>
      <c r="K144" s="280">
        <v>92.949999999999974</v>
      </c>
      <c r="L144" s="280">
        <v>93.649999999999977</v>
      </c>
      <c r="M144" s="281">
        <v>92.25</v>
      </c>
      <c r="N144" s="281">
        <v>90.7</v>
      </c>
      <c r="O144" s="281">
        <v>61897500</v>
      </c>
      <c r="P144" s="282">
        <v>-8.6486486486486488E-3</v>
      </c>
    </row>
    <row r="145" spans="1:16" ht="12.75" customHeight="1">
      <c r="A145" s="272">
        <v>135</v>
      </c>
      <c r="B145" s="286" t="s">
        <v>45</v>
      </c>
      <c r="C145" s="278" t="s">
        <v>186</v>
      </c>
      <c r="D145" s="279">
        <v>45260</v>
      </c>
      <c r="E145" s="278">
        <v>4107.2</v>
      </c>
      <c r="F145" s="278">
        <v>4093.35</v>
      </c>
      <c r="G145" s="280">
        <v>4053.8999999999996</v>
      </c>
      <c r="H145" s="280">
        <v>4000.6</v>
      </c>
      <c r="I145" s="280">
        <v>3961.1499999999996</v>
      </c>
      <c r="J145" s="280">
        <v>4146.6499999999996</v>
      </c>
      <c r="K145" s="280">
        <v>4186.0999999999995</v>
      </c>
      <c r="L145" s="280">
        <v>4239.3999999999996</v>
      </c>
      <c r="M145" s="281">
        <v>4132.8</v>
      </c>
      <c r="N145" s="281">
        <v>4040.05</v>
      </c>
      <c r="O145" s="281">
        <v>1444950</v>
      </c>
      <c r="P145" s="282">
        <v>7.5305930342014432E-3</v>
      </c>
    </row>
    <row r="146" spans="1:16" ht="12.75" customHeight="1">
      <c r="A146" s="272">
        <v>136</v>
      </c>
      <c r="B146" s="286" t="s">
        <v>39</v>
      </c>
      <c r="C146" s="278" t="s">
        <v>187</v>
      </c>
      <c r="D146" s="279">
        <v>45260</v>
      </c>
      <c r="E146" s="278">
        <v>3449.2</v>
      </c>
      <c r="F146" s="278">
        <v>3449.25</v>
      </c>
      <c r="G146" s="280">
        <v>3423.5</v>
      </c>
      <c r="H146" s="280">
        <v>3397.8</v>
      </c>
      <c r="I146" s="280">
        <v>3372.05</v>
      </c>
      <c r="J146" s="280">
        <v>3474.95</v>
      </c>
      <c r="K146" s="280">
        <v>3500.7</v>
      </c>
      <c r="L146" s="280">
        <v>3526.3999999999996</v>
      </c>
      <c r="M146" s="281">
        <v>3475</v>
      </c>
      <c r="N146" s="281">
        <v>3423.55</v>
      </c>
      <c r="O146" s="281">
        <v>999900</v>
      </c>
      <c r="P146" s="282">
        <v>8.2494316336472875E-2</v>
      </c>
    </row>
    <row r="147" spans="1:16" ht="12.75" customHeight="1">
      <c r="A147" s="272">
        <v>137</v>
      </c>
      <c r="B147" s="286" t="s">
        <v>59</v>
      </c>
      <c r="C147" s="278" t="s">
        <v>188</v>
      </c>
      <c r="D147" s="279">
        <v>45260</v>
      </c>
      <c r="E147" s="278">
        <v>24018.65</v>
      </c>
      <c r="F147" s="278">
        <v>23861.966666666664</v>
      </c>
      <c r="G147" s="280">
        <v>23556.683333333327</v>
      </c>
      <c r="H147" s="280">
        <v>23094.716666666664</v>
      </c>
      <c r="I147" s="280">
        <v>22789.433333333327</v>
      </c>
      <c r="J147" s="280">
        <v>24323.933333333327</v>
      </c>
      <c r="K147" s="280">
        <v>24629.21666666666</v>
      </c>
      <c r="L147" s="280">
        <v>25091.183333333327</v>
      </c>
      <c r="M147" s="281">
        <v>24167.25</v>
      </c>
      <c r="N147" s="281">
        <v>23400</v>
      </c>
      <c r="O147" s="281">
        <v>268760</v>
      </c>
      <c r="P147" s="282">
        <v>-4.7400385128129165E-3</v>
      </c>
    </row>
    <row r="148" spans="1:16" ht="12.75" customHeight="1">
      <c r="A148" s="272">
        <v>138</v>
      </c>
      <c r="B148" s="286" t="s">
        <v>132</v>
      </c>
      <c r="C148" s="278" t="s">
        <v>189</v>
      </c>
      <c r="D148" s="279">
        <v>45260</v>
      </c>
      <c r="E148" s="278">
        <v>154.55000000000001</v>
      </c>
      <c r="F148" s="278">
        <v>154.53333333333333</v>
      </c>
      <c r="G148" s="280">
        <v>153.06666666666666</v>
      </c>
      <c r="H148" s="280">
        <v>151.58333333333334</v>
      </c>
      <c r="I148" s="280">
        <v>150.11666666666667</v>
      </c>
      <c r="J148" s="280">
        <v>156.01666666666665</v>
      </c>
      <c r="K148" s="280">
        <v>157.48333333333329</v>
      </c>
      <c r="L148" s="280">
        <v>158.96666666666664</v>
      </c>
      <c r="M148" s="281">
        <v>156</v>
      </c>
      <c r="N148" s="281">
        <v>153.05000000000001</v>
      </c>
      <c r="O148" s="281">
        <v>91080000</v>
      </c>
      <c r="P148" s="282">
        <v>-1.412566975158305E-2</v>
      </c>
    </row>
    <row r="149" spans="1:16" ht="12.75" customHeight="1">
      <c r="A149" s="272">
        <v>139</v>
      </c>
      <c r="B149" s="286" t="s">
        <v>190</v>
      </c>
      <c r="C149" s="278" t="s">
        <v>191</v>
      </c>
      <c r="D149" s="279">
        <v>45260</v>
      </c>
      <c r="E149" s="278">
        <v>235.4</v>
      </c>
      <c r="F149" s="278">
        <v>234.06666666666669</v>
      </c>
      <c r="G149" s="280">
        <v>231.78333333333339</v>
      </c>
      <c r="H149" s="280">
        <v>228.16666666666669</v>
      </c>
      <c r="I149" s="280">
        <v>225.88333333333338</v>
      </c>
      <c r="J149" s="280">
        <v>237.68333333333339</v>
      </c>
      <c r="K149" s="280">
        <v>239.9666666666667</v>
      </c>
      <c r="L149" s="280">
        <v>243.5833333333334</v>
      </c>
      <c r="M149" s="281">
        <v>236.35</v>
      </c>
      <c r="N149" s="281">
        <v>230.45</v>
      </c>
      <c r="O149" s="281">
        <v>73818000</v>
      </c>
      <c r="P149" s="282">
        <v>4.6545810877021065E-3</v>
      </c>
    </row>
    <row r="150" spans="1:16" ht="12.75" customHeight="1">
      <c r="A150" s="272">
        <v>140</v>
      </c>
      <c r="B150" s="286" t="s">
        <v>108</v>
      </c>
      <c r="C150" s="283" t="s">
        <v>192</v>
      </c>
      <c r="D150" s="279">
        <v>45260</v>
      </c>
      <c r="E150" s="278">
        <v>1099.5999999999999</v>
      </c>
      <c r="F150" s="278">
        <v>1094.0166666666667</v>
      </c>
      <c r="G150" s="280">
        <v>1082.3833333333332</v>
      </c>
      <c r="H150" s="280">
        <v>1065.1666666666665</v>
      </c>
      <c r="I150" s="280">
        <v>1053.5333333333331</v>
      </c>
      <c r="J150" s="280">
        <v>1111.2333333333333</v>
      </c>
      <c r="K150" s="280">
        <v>1122.866666666667</v>
      </c>
      <c r="L150" s="280">
        <v>1140.0833333333335</v>
      </c>
      <c r="M150" s="281">
        <v>1105.6500000000001</v>
      </c>
      <c r="N150" s="281">
        <v>1076.8</v>
      </c>
      <c r="O150" s="281">
        <v>7175000</v>
      </c>
      <c r="P150" s="282">
        <v>-8.4163683854116284E-3</v>
      </c>
    </row>
    <row r="151" spans="1:16" ht="12.75" customHeight="1">
      <c r="A151" s="272">
        <v>141</v>
      </c>
      <c r="B151" s="286" t="s">
        <v>87</v>
      </c>
      <c r="C151" s="285" t="s">
        <v>193</v>
      </c>
      <c r="D151" s="279">
        <v>45260</v>
      </c>
      <c r="E151" s="278">
        <v>3961.75</v>
      </c>
      <c r="F151" s="278">
        <v>3951.5</v>
      </c>
      <c r="G151" s="280">
        <v>3933.25</v>
      </c>
      <c r="H151" s="280">
        <v>3904.75</v>
      </c>
      <c r="I151" s="280">
        <v>3886.5</v>
      </c>
      <c r="J151" s="280">
        <v>3980</v>
      </c>
      <c r="K151" s="280">
        <v>3998.25</v>
      </c>
      <c r="L151" s="280">
        <v>4026.75</v>
      </c>
      <c r="M151" s="281">
        <v>3969.75</v>
      </c>
      <c r="N151" s="281">
        <v>3923</v>
      </c>
      <c r="O151" s="281">
        <v>282200</v>
      </c>
      <c r="P151" s="282">
        <v>8.2885648503453563E-2</v>
      </c>
    </row>
    <row r="152" spans="1:16" ht="12.75" customHeight="1">
      <c r="A152" s="272">
        <v>142</v>
      </c>
      <c r="B152" s="286" t="s">
        <v>84</v>
      </c>
      <c r="C152" s="278" t="s">
        <v>194</v>
      </c>
      <c r="D152" s="279">
        <v>45260</v>
      </c>
      <c r="E152" s="278">
        <v>184.8</v>
      </c>
      <c r="F152" s="278">
        <v>183.66666666666666</v>
      </c>
      <c r="G152" s="280">
        <v>182.2833333333333</v>
      </c>
      <c r="H152" s="280">
        <v>179.76666666666665</v>
      </c>
      <c r="I152" s="280">
        <v>178.3833333333333</v>
      </c>
      <c r="J152" s="280">
        <v>186.18333333333331</v>
      </c>
      <c r="K152" s="280">
        <v>187.56666666666669</v>
      </c>
      <c r="L152" s="280">
        <v>190.08333333333331</v>
      </c>
      <c r="M152" s="281">
        <v>185.05</v>
      </c>
      <c r="N152" s="281">
        <v>181.15</v>
      </c>
      <c r="O152" s="281">
        <v>29125250</v>
      </c>
      <c r="P152" s="282">
        <v>-8.1290153402386253E-3</v>
      </c>
    </row>
    <row r="153" spans="1:16" ht="12.75" customHeight="1">
      <c r="A153" s="272">
        <v>143</v>
      </c>
      <c r="B153" s="286" t="s">
        <v>47</v>
      </c>
      <c r="C153" s="278" t="s">
        <v>195</v>
      </c>
      <c r="D153" s="279">
        <v>45260</v>
      </c>
      <c r="E153" s="278">
        <v>37601.5</v>
      </c>
      <c r="F153" s="278">
        <v>37596.033333333333</v>
      </c>
      <c r="G153" s="280">
        <v>37402.066666666666</v>
      </c>
      <c r="H153" s="280">
        <v>37202.633333333331</v>
      </c>
      <c r="I153" s="280">
        <v>37008.666666666664</v>
      </c>
      <c r="J153" s="280">
        <v>37795.466666666667</v>
      </c>
      <c r="K153" s="280">
        <v>37989.433333333327</v>
      </c>
      <c r="L153" s="280">
        <v>38188.866666666669</v>
      </c>
      <c r="M153" s="281">
        <v>37790</v>
      </c>
      <c r="N153" s="281">
        <v>37396.6</v>
      </c>
      <c r="O153" s="281">
        <v>153120</v>
      </c>
      <c r="P153" s="282">
        <v>-1.6665061169444176E-2</v>
      </c>
    </row>
    <row r="154" spans="1:16" ht="12.75" customHeight="1">
      <c r="A154" s="272">
        <v>144</v>
      </c>
      <c r="B154" s="286" t="s">
        <v>43</v>
      </c>
      <c r="C154" s="278" t="s">
        <v>196</v>
      </c>
      <c r="D154" s="279">
        <v>45260</v>
      </c>
      <c r="E154" s="278">
        <v>984.35</v>
      </c>
      <c r="F154" s="278">
        <v>979.83333333333337</v>
      </c>
      <c r="G154" s="280">
        <v>972.66666666666674</v>
      </c>
      <c r="H154" s="280">
        <v>960.98333333333335</v>
      </c>
      <c r="I154" s="280">
        <v>953.81666666666672</v>
      </c>
      <c r="J154" s="280">
        <v>991.51666666666677</v>
      </c>
      <c r="K154" s="280">
        <v>998.68333333333351</v>
      </c>
      <c r="L154" s="280">
        <v>1010.3666666666668</v>
      </c>
      <c r="M154" s="281">
        <v>987</v>
      </c>
      <c r="N154" s="281">
        <v>968.15</v>
      </c>
      <c r="O154" s="281">
        <v>9220500</v>
      </c>
      <c r="P154" s="282">
        <v>-1.9695399090981579E-2</v>
      </c>
    </row>
    <row r="155" spans="1:16" ht="12.75" customHeight="1">
      <c r="A155" s="272">
        <v>145</v>
      </c>
      <c r="B155" s="286" t="s">
        <v>87</v>
      </c>
      <c r="C155" s="283" t="s">
        <v>197</v>
      </c>
      <c r="D155" s="279">
        <v>45260</v>
      </c>
      <c r="E155" s="278">
        <v>6123.45</v>
      </c>
      <c r="F155" s="278">
        <v>6058.6166666666659</v>
      </c>
      <c r="G155" s="280">
        <v>5948.5833333333321</v>
      </c>
      <c r="H155" s="280">
        <v>5773.7166666666662</v>
      </c>
      <c r="I155" s="280">
        <v>5663.6833333333325</v>
      </c>
      <c r="J155" s="280">
        <v>6233.4833333333318</v>
      </c>
      <c r="K155" s="280">
        <v>6343.5166666666664</v>
      </c>
      <c r="L155" s="280">
        <v>6518.3833333333314</v>
      </c>
      <c r="M155" s="281">
        <v>6168.65</v>
      </c>
      <c r="N155" s="281">
        <v>5883.75</v>
      </c>
      <c r="O155" s="281">
        <v>1466325</v>
      </c>
      <c r="P155" s="282">
        <v>0.21329278887923545</v>
      </c>
    </row>
    <row r="156" spans="1:16" ht="12.75" customHeight="1">
      <c r="A156" s="272">
        <v>146</v>
      </c>
      <c r="B156" s="286" t="s">
        <v>84</v>
      </c>
      <c r="C156" s="278" t="s">
        <v>198</v>
      </c>
      <c r="D156" s="279">
        <v>45260</v>
      </c>
      <c r="E156" s="278">
        <v>221.4</v>
      </c>
      <c r="F156" s="278">
        <v>221.66666666666666</v>
      </c>
      <c r="G156" s="280">
        <v>220.38333333333333</v>
      </c>
      <c r="H156" s="280">
        <v>219.36666666666667</v>
      </c>
      <c r="I156" s="280">
        <v>218.08333333333334</v>
      </c>
      <c r="J156" s="280">
        <v>222.68333333333331</v>
      </c>
      <c r="K156" s="280">
        <v>223.96666666666667</v>
      </c>
      <c r="L156" s="280">
        <v>224.98333333333329</v>
      </c>
      <c r="M156" s="281">
        <v>222.95</v>
      </c>
      <c r="N156" s="281">
        <v>220.65</v>
      </c>
      <c r="O156" s="281">
        <v>22071000</v>
      </c>
      <c r="P156" s="282">
        <v>4.3686006825938567E-3</v>
      </c>
    </row>
    <row r="157" spans="1:16" ht="12.75" customHeight="1">
      <c r="A157" s="272">
        <v>147</v>
      </c>
      <c r="B157" s="286" t="s">
        <v>68</v>
      </c>
      <c r="C157" s="278" t="s">
        <v>199</v>
      </c>
      <c r="D157" s="279">
        <v>45260</v>
      </c>
      <c r="E157" s="278">
        <v>237.85</v>
      </c>
      <c r="F157" s="278">
        <v>237</v>
      </c>
      <c r="G157" s="280">
        <v>233</v>
      </c>
      <c r="H157" s="280">
        <v>228.15</v>
      </c>
      <c r="I157" s="280">
        <v>224.15</v>
      </c>
      <c r="J157" s="280">
        <v>241.85</v>
      </c>
      <c r="K157" s="280">
        <v>245.85</v>
      </c>
      <c r="L157" s="280">
        <v>250.7</v>
      </c>
      <c r="M157" s="281">
        <v>241</v>
      </c>
      <c r="N157" s="281">
        <v>232.15</v>
      </c>
      <c r="O157" s="281">
        <v>61829500</v>
      </c>
      <c r="P157" s="282">
        <v>-7.4645434187608859E-3</v>
      </c>
    </row>
    <row r="158" spans="1:16" ht="12.75" customHeight="1">
      <c r="A158" s="272">
        <v>148</v>
      </c>
      <c r="B158" s="286" t="s">
        <v>59</v>
      </c>
      <c r="C158" s="278" t="s">
        <v>200</v>
      </c>
      <c r="D158" s="279">
        <v>45260</v>
      </c>
      <c r="E158" s="278">
        <v>2333.1999999999998</v>
      </c>
      <c r="F158" s="278">
        <v>2321.6833333333329</v>
      </c>
      <c r="G158" s="280">
        <v>2294.766666666666</v>
      </c>
      <c r="H158" s="280">
        <v>2256.333333333333</v>
      </c>
      <c r="I158" s="280">
        <v>2229.4166666666661</v>
      </c>
      <c r="J158" s="280">
        <v>2360.1166666666659</v>
      </c>
      <c r="K158" s="280">
        <v>2387.0333333333328</v>
      </c>
      <c r="L158" s="280">
        <v>2425.4666666666658</v>
      </c>
      <c r="M158" s="281">
        <v>2348.6</v>
      </c>
      <c r="N158" s="281">
        <v>2283.25</v>
      </c>
      <c r="O158" s="281">
        <v>2226500</v>
      </c>
      <c r="P158" s="282">
        <v>1.4928774928774929E-2</v>
      </c>
    </row>
    <row r="159" spans="1:16" ht="12.75" customHeight="1">
      <c r="A159" s="272">
        <v>149</v>
      </c>
      <c r="B159" s="286" t="s">
        <v>39</v>
      </c>
      <c r="C159" s="278" t="s">
        <v>201</v>
      </c>
      <c r="D159" s="279">
        <v>45260</v>
      </c>
      <c r="E159" s="278">
        <v>3336.85</v>
      </c>
      <c r="F159" s="278">
        <v>3343.7166666666672</v>
      </c>
      <c r="G159" s="280">
        <v>3312.4333333333343</v>
      </c>
      <c r="H159" s="280">
        <v>3288.0166666666673</v>
      </c>
      <c r="I159" s="280">
        <v>3256.7333333333345</v>
      </c>
      <c r="J159" s="280">
        <v>3368.1333333333341</v>
      </c>
      <c r="K159" s="280">
        <v>3399.416666666667</v>
      </c>
      <c r="L159" s="280">
        <v>3423.8333333333339</v>
      </c>
      <c r="M159" s="281">
        <v>3375</v>
      </c>
      <c r="N159" s="281">
        <v>3319.3</v>
      </c>
      <c r="O159" s="281">
        <v>2346250</v>
      </c>
      <c r="P159" s="282">
        <v>-5.8262711864406781E-3</v>
      </c>
    </row>
    <row r="160" spans="1:16" ht="12.75" customHeight="1">
      <c r="A160" s="272">
        <v>150</v>
      </c>
      <c r="B160" s="286" t="s">
        <v>63</v>
      </c>
      <c r="C160" s="278" t="s">
        <v>202</v>
      </c>
      <c r="D160" s="279">
        <v>45260</v>
      </c>
      <c r="E160" s="278">
        <v>73.45</v>
      </c>
      <c r="F160" s="278">
        <v>73.066666666666677</v>
      </c>
      <c r="G160" s="280">
        <v>71.483333333333348</v>
      </c>
      <c r="H160" s="280">
        <v>69.516666666666666</v>
      </c>
      <c r="I160" s="280">
        <v>67.933333333333337</v>
      </c>
      <c r="J160" s="280">
        <v>75.03333333333336</v>
      </c>
      <c r="K160" s="280">
        <v>76.616666666666703</v>
      </c>
      <c r="L160" s="280">
        <v>78.583333333333371</v>
      </c>
      <c r="M160" s="281">
        <v>74.650000000000006</v>
      </c>
      <c r="N160" s="281">
        <v>71.099999999999994</v>
      </c>
      <c r="O160" s="281">
        <v>273528000</v>
      </c>
      <c r="P160" s="282">
        <v>-1.0161542470036478E-2</v>
      </c>
    </row>
    <row r="161" spans="1:16" ht="12.75" customHeight="1">
      <c r="A161" s="272">
        <v>151</v>
      </c>
      <c r="B161" s="286" t="s">
        <v>45</v>
      </c>
      <c r="C161" s="285" t="s">
        <v>203</v>
      </c>
      <c r="D161" s="279">
        <v>45260</v>
      </c>
      <c r="E161" s="278">
        <v>5009.95</v>
      </c>
      <c r="F161" s="278">
        <v>4985.9833333333336</v>
      </c>
      <c r="G161" s="280">
        <v>4932.9666666666672</v>
      </c>
      <c r="H161" s="280">
        <v>4855.9833333333336</v>
      </c>
      <c r="I161" s="280">
        <v>4802.9666666666672</v>
      </c>
      <c r="J161" s="280">
        <v>5062.9666666666672</v>
      </c>
      <c r="K161" s="280">
        <v>5115.9833333333336</v>
      </c>
      <c r="L161" s="280">
        <v>5192.9666666666672</v>
      </c>
      <c r="M161" s="281">
        <v>5039</v>
      </c>
      <c r="N161" s="281">
        <v>4909</v>
      </c>
      <c r="O161" s="281">
        <v>2858100</v>
      </c>
      <c r="P161" s="282">
        <v>-1.9452449567723344E-2</v>
      </c>
    </row>
    <row r="162" spans="1:16" ht="12.75" customHeight="1">
      <c r="A162" s="272">
        <v>152</v>
      </c>
      <c r="B162" s="286" t="s">
        <v>190</v>
      </c>
      <c r="C162" s="278" t="s">
        <v>204</v>
      </c>
      <c r="D162" s="279">
        <v>45260</v>
      </c>
      <c r="E162" s="278">
        <v>199.9</v>
      </c>
      <c r="F162" s="278">
        <v>199.41666666666666</v>
      </c>
      <c r="G162" s="280">
        <v>198.5333333333333</v>
      </c>
      <c r="H162" s="280">
        <v>197.16666666666666</v>
      </c>
      <c r="I162" s="280">
        <v>196.2833333333333</v>
      </c>
      <c r="J162" s="280">
        <v>200.7833333333333</v>
      </c>
      <c r="K162" s="280">
        <v>201.66666666666669</v>
      </c>
      <c r="L162" s="280">
        <v>203.0333333333333</v>
      </c>
      <c r="M162" s="281">
        <v>200.3</v>
      </c>
      <c r="N162" s="281">
        <v>198.05</v>
      </c>
      <c r="O162" s="281">
        <v>46461600</v>
      </c>
      <c r="P162" s="282">
        <v>-2.8235825615540999E-2</v>
      </c>
    </row>
    <row r="163" spans="1:16" ht="12.75" customHeight="1">
      <c r="A163" s="272">
        <v>153</v>
      </c>
      <c r="B163" s="286" t="s">
        <v>205</v>
      </c>
      <c r="C163" s="278" t="s">
        <v>206</v>
      </c>
      <c r="D163" s="279">
        <v>45260</v>
      </c>
      <c r="E163" s="278">
        <v>1611.65</v>
      </c>
      <c r="F163" s="278">
        <v>1608.6499999999999</v>
      </c>
      <c r="G163" s="280">
        <v>1598.1999999999998</v>
      </c>
      <c r="H163" s="280">
        <v>1584.75</v>
      </c>
      <c r="I163" s="280">
        <v>1574.3</v>
      </c>
      <c r="J163" s="280">
        <v>1622.0999999999997</v>
      </c>
      <c r="K163" s="280">
        <v>1632.55</v>
      </c>
      <c r="L163" s="280">
        <v>1645.9999999999995</v>
      </c>
      <c r="M163" s="281">
        <v>1619.1</v>
      </c>
      <c r="N163" s="281">
        <v>1595.2</v>
      </c>
      <c r="O163" s="281">
        <v>5980458</v>
      </c>
      <c r="P163" s="282">
        <v>-2.5919787868743785E-2</v>
      </c>
    </row>
    <row r="164" spans="1:16" ht="12.75" customHeight="1">
      <c r="A164" s="272">
        <v>154</v>
      </c>
      <c r="B164" s="286" t="s">
        <v>49</v>
      </c>
      <c r="C164" s="278" t="s">
        <v>208</v>
      </c>
      <c r="D164" s="279">
        <v>45260</v>
      </c>
      <c r="E164" s="278">
        <v>978.1</v>
      </c>
      <c r="F164" s="278">
        <v>981.23333333333323</v>
      </c>
      <c r="G164" s="280">
        <v>971.71666666666647</v>
      </c>
      <c r="H164" s="280">
        <v>965.33333333333326</v>
      </c>
      <c r="I164" s="280">
        <v>955.81666666666649</v>
      </c>
      <c r="J164" s="280">
        <v>987.61666666666645</v>
      </c>
      <c r="K164" s="280">
        <v>997.1333333333331</v>
      </c>
      <c r="L164" s="280">
        <v>1003.5166666666664</v>
      </c>
      <c r="M164" s="281">
        <v>990.75</v>
      </c>
      <c r="N164" s="281">
        <v>974.85</v>
      </c>
      <c r="O164" s="281">
        <v>2867900</v>
      </c>
      <c r="P164" s="282">
        <v>1.1390887290167866E-2</v>
      </c>
    </row>
    <row r="165" spans="1:16" ht="12.75" customHeight="1">
      <c r="A165" s="272">
        <v>155</v>
      </c>
      <c r="B165" s="286" t="s">
        <v>63</v>
      </c>
      <c r="C165" s="278" t="s">
        <v>209</v>
      </c>
      <c r="D165" s="279">
        <v>45260</v>
      </c>
      <c r="E165" s="278">
        <v>227.75</v>
      </c>
      <c r="F165" s="278">
        <v>226.65</v>
      </c>
      <c r="G165" s="280">
        <v>220.75</v>
      </c>
      <c r="H165" s="280">
        <v>213.75</v>
      </c>
      <c r="I165" s="280">
        <v>207.85</v>
      </c>
      <c r="J165" s="280">
        <v>233.65</v>
      </c>
      <c r="K165" s="280">
        <v>239.55000000000004</v>
      </c>
      <c r="L165" s="280">
        <v>246.55</v>
      </c>
      <c r="M165" s="281">
        <v>232.55</v>
      </c>
      <c r="N165" s="281">
        <v>219.65</v>
      </c>
      <c r="O165" s="281">
        <v>42645000</v>
      </c>
      <c r="P165" s="282">
        <v>9.5709146968139772E-2</v>
      </c>
    </row>
    <row r="166" spans="1:16" ht="12.75" customHeight="1">
      <c r="A166" s="272">
        <v>156</v>
      </c>
      <c r="B166" s="286" t="s">
        <v>190</v>
      </c>
      <c r="C166" s="278" t="s">
        <v>210</v>
      </c>
      <c r="D166" s="279">
        <v>45260</v>
      </c>
      <c r="E166" s="278">
        <v>272.2</v>
      </c>
      <c r="F166" s="278">
        <v>271.84999999999997</v>
      </c>
      <c r="G166" s="280">
        <v>267.04999999999995</v>
      </c>
      <c r="H166" s="280">
        <v>261.89999999999998</v>
      </c>
      <c r="I166" s="280">
        <v>257.09999999999997</v>
      </c>
      <c r="J166" s="280">
        <v>276.99999999999994</v>
      </c>
      <c r="K166" s="280">
        <v>281.8</v>
      </c>
      <c r="L166" s="280">
        <v>286.94999999999993</v>
      </c>
      <c r="M166" s="281">
        <v>276.64999999999998</v>
      </c>
      <c r="N166" s="281">
        <v>266.7</v>
      </c>
      <c r="O166" s="281">
        <v>58748000</v>
      </c>
      <c r="P166" s="282">
        <v>-6.0232809962100708E-3</v>
      </c>
    </row>
    <row r="167" spans="1:16" ht="12.75" customHeight="1">
      <c r="A167" s="272">
        <v>157</v>
      </c>
      <c r="B167" s="286" t="s">
        <v>84</v>
      </c>
      <c r="C167" s="278" t="s">
        <v>211</v>
      </c>
      <c r="D167" s="279">
        <v>45260</v>
      </c>
      <c r="E167" s="278">
        <v>2274.9</v>
      </c>
      <c r="F167" s="278">
        <v>2264.0166666666669</v>
      </c>
      <c r="G167" s="280">
        <v>2245.8833333333337</v>
      </c>
      <c r="H167" s="280">
        <v>2216.8666666666668</v>
      </c>
      <c r="I167" s="280">
        <v>2198.7333333333336</v>
      </c>
      <c r="J167" s="280">
        <v>2293.0333333333338</v>
      </c>
      <c r="K167" s="280">
        <v>2311.166666666667</v>
      </c>
      <c r="L167" s="280">
        <v>2340.1833333333338</v>
      </c>
      <c r="M167" s="281">
        <v>2282.15</v>
      </c>
      <c r="N167" s="281">
        <v>2235</v>
      </c>
      <c r="O167" s="281">
        <v>50218500</v>
      </c>
      <c r="P167" s="282">
        <v>-1.7567712969393443E-2</v>
      </c>
    </row>
    <row r="168" spans="1:16" ht="12.75" customHeight="1">
      <c r="A168" s="272">
        <v>158</v>
      </c>
      <c r="B168" s="286" t="s">
        <v>132</v>
      </c>
      <c r="C168" s="278" t="s">
        <v>212</v>
      </c>
      <c r="D168" s="279">
        <v>45260</v>
      </c>
      <c r="E168" s="278">
        <v>84.4</v>
      </c>
      <c r="F168" s="278">
        <v>84.333333333333329</v>
      </c>
      <c r="G168" s="280">
        <v>83.666666666666657</v>
      </c>
      <c r="H168" s="280">
        <v>82.933333333333323</v>
      </c>
      <c r="I168" s="280">
        <v>82.266666666666652</v>
      </c>
      <c r="J168" s="280">
        <v>85.066666666666663</v>
      </c>
      <c r="K168" s="280">
        <v>85.73333333333332</v>
      </c>
      <c r="L168" s="280">
        <v>86.466666666666669</v>
      </c>
      <c r="M168" s="281">
        <v>85</v>
      </c>
      <c r="N168" s="281">
        <v>83.6</v>
      </c>
      <c r="O168" s="281">
        <v>118528000</v>
      </c>
      <c r="P168" s="282">
        <v>1.7442658975415463E-2</v>
      </c>
    </row>
    <row r="169" spans="1:16" ht="12.75" customHeight="1">
      <c r="A169" s="272">
        <v>159</v>
      </c>
      <c r="B169" s="286" t="s">
        <v>63</v>
      </c>
      <c r="C169" s="283" t="s">
        <v>213</v>
      </c>
      <c r="D169" s="279">
        <v>45260</v>
      </c>
      <c r="E169" s="278">
        <v>796.6</v>
      </c>
      <c r="F169" s="278">
        <v>790.06666666666661</v>
      </c>
      <c r="G169" s="280">
        <v>778.13333333333321</v>
      </c>
      <c r="H169" s="280">
        <v>759.66666666666663</v>
      </c>
      <c r="I169" s="280">
        <v>747.73333333333323</v>
      </c>
      <c r="J169" s="280">
        <v>808.53333333333319</v>
      </c>
      <c r="K169" s="280">
        <v>820.46666666666658</v>
      </c>
      <c r="L169" s="280">
        <v>838.93333333333317</v>
      </c>
      <c r="M169" s="281">
        <v>802</v>
      </c>
      <c r="N169" s="281">
        <v>771.6</v>
      </c>
      <c r="O169" s="281">
        <v>8528000</v>
      </c>
      <c r="P169" s="282">
        <v>-3.2053028239353493E-2</v>
      </c>
    </row>
    <row r="170" spans="1:16" ht="12.75" customHeight="1">
      <c r="A170" s="272">
        <v>160</v>
      </c>
      <c r="B170" s="286" t="s">
        <v>68</v>
      </c>
      <c r="C170" s="278" t="s">
        <v>214</v>
      </c>
      <c r="D170" s="279">
        <v>45260</v>
      </c>
      <c r="E170" s="278">
        <v>1309.55</v>
      </c>
      <c r="F170" s="278">
        <v>1311.2666666666667</v>
      </c>
      <c r="G170" s="280">
        <v>1296.4333333333334</v>
      </c>
      <c r="H170" s="280">
        <v>1283.3166666666668</v>
      </c>
      <c r="I170" s="280">
        <v>1268.4833333333336</v>
      </c>
      <c r="J170" s="280">
        <v>1324.3833333333332</v>
      </c>
      <c r="K170" s="280">
        <v>1339.2166666666667</v>
      </c>
      <c r="L170" s="280">
        <v>1352.333333333333</v>
      </c>
      <c r="M170" s="281">
        <v>1326.1</v>
      </c>
      <c r="N170" s="281">
        <v>1298.1500000000001</v>
      </c>
      <c r="O170" s="281">
        <v>6273000</v>
      </c>
      <c r="P170" s="282">
        <v>-2.9800929789009418E-3</v>
      </c>
    </row>
    <row r="171" spans="1:16" ht="12.75" customHeight="1">
      <c r="A171" s="272">
        <v>161</v>
      </c>
      <c r="B171" s="286" t="s">
        <v>63</v>
      </c>
      <c r="C171" s="278" t="s">
        <v>215</v>
      </c>
      <c r="D171" s="279">
        <v>45260</v>
      </c>
      <c r="E171" s="278">
        <v>563.35</v>
      </c>
      <c r="F171" s="278">
        <v>560.51666666666677</v>
      </c>
      <c r="G171" s="280">
        <v>555.33333333333348</v>
      </c>
      <c r="H171" s="280">
        <v>547.31666666666672</v>
      </c>
      <c r="I171" s="280">
        <v>542.13333333333344</v>
      </c>
      <c r="J171" s="280">
        <v>568.53333333333353</v>
      </c>
      <c r="K171" s="280">
        <v>573.7166666666667</v>
      </c>
      <c r="L171" s="280">
        <v>581.73333333333358</v>
      </c>
      <c r="M171" s="281">
        <v>565.70000000000005</v>
      </c>
      <c r="N171" s="281">
        <v>552.5</v>
      </c>
      <c r="O171" s="281">
        <v>90159000</v>
      </c>
      <c r="P171" s="282">
        <v>-2.8212963412070944E-2</v>
      </c>
    </row>
    <row r="172" spans="1:16" ht="12.75" customHeight="1">
      <c r="A172" s="272">
        <v>162</v>
      </c>
      <c r="B172" s="286" t="s">
        <v>49</v>
      </c>
      <c r="C172" s="278" t="s">
        <v>216</v>
      </c>
      <c r="D172" s="279">
        <v>45260</v>
      </c>
      <c r="E172" s="278">
        <v>25696.9</v>
      </c>
      <c r="F172" s="278">
        <v>25649.150000000005</v>
      </c>
      <c r="G172" s="280">
        <v>25475.150000000009</v>
      </c>
      <c r="H172" s="280">
        <v>25253.400000000005</v>
      </c>
      <c r="I172" s="280">
        <v>25079.400000000009</v>
      </c>
      <c r="J172" s="280">
        <v>25870.900000000009</v>
      </c>
      <c r="K172" s="280">
        <v>26044.9</v>
      </c>
      <c r="L172" s="280">
        <v>26266.650000000009</v>
      </c>
      <c r="M172" s="281">
        <v>25823.15</v>
      </c>
      <c r="N172" s="281">
        <v>25427.4</v>
      </c>
      <c r="O172" s="281">
        <v>173050</v>
      </c>
      <c r="P172" s="282">
        <v>-5.7454754380925023E-3</v>
      </c>
    </row>
    <row r="173" spans="1:16" ht="12.75" customHeight="1">
      <c r="A173" s="272">
        <v>163</v>
      </c>
      <c r="B173" s="286" t="s">
        <v>41</v>
      </c>
      <c r="C173" s="278" t="s">
        <v>217</v>
      </c>
      <c r="D173" s="279">
        <v>45260</v>
      </c>
      <c r="E173" s="278">
        <v>3439.1</v>
      </c>
      <c r="F173" s="278">
        <v>3437.3666666666663</v>
      </c>
      <c r="G173" s="280">
        <v>3411.1833333333325</v>
      </c>
      <c r="H173" s="280">
        <v>3383.266666666666</v>
      </c>
      <c r="I173" s="280">
        <v>3357.0833333333321</v>
      </c>
      <c r="J173" s="280">
        <v>3465.2833333333328</v>
      </c>
      <c r="K173" s="280">
        <v>3491.4666666666662</v>
      </c>
      <c r="L173" s="280">
        <v>3519.3833333333332</v>
      </c>
      <c r="M173" s="281">
        <v>3463.55</v>
      </c>
      <c r="N173" s="281">
        <v>3409.45</v>
      </c>
      <c r="O173" s="281">
        <v>2171950</v>
      </c>
      <c r="P173" s="282">
        <v>2.4915650142745913E-2</v>
      </c>
    </row>
    <row r="174" spans="1:16" ht="12.75" customHeight="1">
      <c r="A174" s="272">
        <v>164</v>
      </c>
      <c r="B174" s="286" t="s">
        <v>47</v>
      </c>
      <c r="C174" s="278" t="s">
        <v>218</v>
      </c>
      <c r="D174" s="279">
        <v>45260</v>
      </c>
      <c r="E174" s="278">
        <v>2185.75</v>
      </c>
      <c r="F174" s="278">
        <v>2163.8166666666666</v>
      </c>
      <c r="G174" s="280">
        <v>2123.9333333333334</v>
      </c>
      <c r="H174" s="280">
        <v>2062.1166666666668</v>
      </c>
      <c r="I174" s="280">
        <v>2022.2333333333336</v>
      </c>
      <c r="J174" s="280">
        <v>2225.6333333333332</v>
      </c>
      <c r="K174" s="280">
        <v>2265.5166666666664</v>
      </c>
      <c r="L174" s="280">
        <v>2327.333333333333</v>
      </c>
      <c r="M174" s="281">
        <v>2203.6999999999998</v>
      </c>
      <c r="N174" s="281">
        <v>2102</v>
      </c>
      <c r="O174" s="281">
        <v>3918375</v>
      </c>
      <c r="P174" s="282">
        <v>2.9965500246426812E-2</v>
      </c>
    </row>
    <row r="175" spans="1:16" ht="12.75" customHeight="1">
      <c r="A175" s="272">
        <v>165</v>
      </c>
      <c r="B175" s="286" t="s">
        <v>68</v>
      </c>
      <c r="C175" s="278" t="s">
        <v>219</v>
      </c>
      <c r="D175" s="279">
        <v>45260</v>
      </c>
      <c r="E175" s="278">
        <v>1929.05</v>
      </c>
      <c r="F175" s="278">
        <v>1915.05</v>
      </c>
      <c r="G175" s="280">
        <v>1855.1</v>
      </c>
      <c r="H175" s="280">
        <v>1781.1499999999999</v>
      </c>
      <c r="I175" s="280">
        <v>1721.1999999999998</v>
      </c>
      <c r="J175" s="280">
        <v>1989</v>
      </c>
      <c r="K175" s="280">
        <v>2048.9500000000003</v>
      </c>
      <c r="L175" s="280">
        <v>2122.9</v>
      </c>
      <c r="M175" s="281">
        <v>1975</v>
      </c>
      <c r="N175" s="281">
        <v>1841.1</v>
      </c>
      <c r="O175" s="281">
        <v>7404900</v>
      </c>
      <c r="P175" s="282">
        <v>-6.7203219315895369E-3</v>
      </c>
    </row>
    <row r="176" spans="1:16" ht="12.75" customHeight="1">
      <c r="A176" s="272">
        <v>166</v>
      </c>
      <c r="B176" s="286" t="s">
        <v>43</v>
      </c>
      <c r="C176" s="278" t="s">
        <v>220</v>
      </c>
      <c r="D176" s="279">
        <v>45260</v>
      </c>
      <c r="E176" s="278">
        <v>1118.75</v>
      </c>
      <c r="F176" s="278">
        <v>1118.6166666666666</v>
      </c>
      <c r="G176" s="280">
        <v>1112.7333333333331</v>
      </c>
      <c r="H176" s="280">
        <v>1106.7166666666665</v>
      </c>
      <c r="I176" s="280">
        <v>1100.833333333333</v>
      </c>
      <c r="J176" s="280">
        <v>1124.6333333333332</v>
      </c>
      <c r="K176" s="280">
        <v>1130.5166666666669</v>
      </c>
      <c r="L176" s="280">
        <v>1136.5333333333333</v>
      </c>
      <c r="M176" s="281">
        <v>1124.5</v>
      </c>
      <c r="N176" s="281">
        <v>1112.5999999999999</v>
      </c>
      <c r="O176" s="281">
        <v>21184100</v>
      </c>
      <c r="P176" s="282">
        <v>7.5240536671438559E-3</v>
      </c>
    </row>
    <row r="177" spans="1:16" ht="12.75" customHeight="1">
      <c r="A177" s="272">
        <v>167</v>
      </c>
      <c r="B177" s="286" t="s">
        <v>205</v>
      </c>
      <c r="C177" s="278" t="s">
        <v>221</v>
      </c>
      <c r="D177" s="279">
        <v>45260</v>
      </c>
      <c r="E177" s="278">
        <v>633.9</v>
      </c>
      <c r="F177" s="278">
        <v>631.48333333333335</v>
      </c>
      <c r="G177" s="280">
        <v>626.9666666666667</v>
      </c>
      <c r="H177" s="280">
        <v>620.0333333333333</v>
      </c>
      <c r="I177" s="280">
        <v>615.51666666666665</v>
      </c>
      <c r="J177" s="280">
        <v>638.41666666666674</v>
      </c>
      <c r="K177" s="280">
        <v>642.93333333333339</v>
      </c>
      <c r="L177" s="280">
        <v>649.86666666666679</v>
      </c>
      <c r="M177" s="281">
        <v>636</v>
      </c>
      <c r="N177" s="281">
        <v>624.54999999999995</v>
      </c>
      <c r="O177" s="281">
        <v>8031000</v>
      </c>
      <c r="P177" s="282">
        <v>6.9588113597893551E-3</v>
      </c>
    </row>
    <row r="178" spans="1:16" ht="12.75" customHeight="1">
      <c r="A178" s="272">
        <v>168</v>
      </c>
      <c r="B178" s="286" t="s">
        <v>43</v>
      </c>
      <c r="C178" s="285" t="s">
        <v>222</v>
      </c>
      <c r="D178" s="279">
        <v>45260</v>
      </c>
      <c r="E178" s="278">
        <v>686.9</v>
      </c>
      <c r="F178" s="278">
        <v>687.48333333333323</v>
      </c>
      <c r="G178" s="280">
        <v>682.36666666666645</v>
      </c>
      <c r="H178" s="280">
        <v>677.83333333333326</v>
      </c>
      <c r="I178" s="280">
        <v>672.71666666666647</v>
      </c>
      <c r="J178" s="280">
        <v>692.01666666666642</v>
      </c>
      <c r="K178" s="280">
        <v>697.13333333333321</v>
      </c>
      <c r="L178" s="280">
        <v>701.6666666666664</v>
      </c>
      <c r="M178" s="281">
        <v>692.6</v>
      </c>
      <c r="N178" s="281">
        <v>682.95</v>
      </c>
      <c r="O178" s="281">
        <v>4384000</v>
      </c>
      <c r="P178" s="282">
        <v>1.1303344867358709E-2</v>
      </c>
    </row>
    <row r="179" spans="1:16" ht="12.75" customHeight="1">
      <c r="A179" s="272">
        <v>169</v>
      </c>
      <c r="B179" s="286" t="s">
        <v>39</v>
      </c>
      <c r="C179" s="278" t="s">
        <v>223</v>
      </c>
      <c r="D179" s="279">
        <v>45260</v>
      </c>
      <c r="E179" s="278">
        <v>954</v>
      </c>
      <c r="F179" s="278">
        <v>952.85</v>
      </c>
      <c r="G179" s="280">
        <v>947.90000000000009</v>
      </c>
      <c r="H179" s="280">
        <v>941.80000000000007</v>
      </c>
      <c r="I179" s="280">
        <v>936.85000000000014</v>
      </c>
      <c r="J179" s="280">
        <v>958.95</v>
      </c>
      <c r="K179" s="280">
        <v>963.90000000000009</v>
      </c>
      <c r="L179" s="280">
        <v>970</v>
      </c>
      <c r="M179" s="281">
        <v>957.8</v>
      </c>
      <c r="N179" s="281">
        <v>946.75</v>
      </c>
      <c r="O179" s="281">
        <v>8163100</v>
      </c>
      <c r="P179" s="282">
        <v>2.1607022282241727E-3</v>
      </c>
    </row>
    <row r="180" spans="1:16" ht="12.75" customHeight="1">
      <c r="A180" s="272">
        <v>170</v>
      </c>
      <c r="B180" s="286" t="s">
        <v>79</v>
      </c>
      <c r="C180" s="284" t="s">
        <v>224</v>
      </c>
      <c r="D180" s="279">
        <v>45260</v>
      </c>
      <c r="E180" s="278">
        <v>1619.55</v>
      </c>
      <c r="F180" s="278">
        <v>1605.3</v>
      </c>
      <c r="G180" s="280">
        <v>1586.1999999999998</v>
      </c>
      <c r="H180" s="280">
        <v>1552.85</v>
      </c>
      <c r="I180" s="280">
        <v>1533.7499999999998</v>
      </c>
      <c r="J180" s="280">
        <v>1638.6499999999999</v>
      </c>
      <c r="K180" s="280">
        <v>1657.7499999999998</v>
      </c>
      <c r="L180" s="280">
        <v>1691.1</v>
      </c>
      <c r="M180" s="281">
        <v>1624.4</v>
      </c>
      <c r="N180" s="281">
        <v>1571.95</v>
      </c>
      <c r="O180" s="281">
        <v>7337500</v>
      </c>
      <c r="P180" s="282">
        <v>2.4504328399888298E-2</v>
      </c>
    </row>
    <row r="181" spans="1:16" ht="12.75" customHeight="1">
      <c r="A181" s="272">
        <v>171</v>
      </c>
      <c r="B181" s="286" t="s">
        <v>59</v>
      </c>
      <c r="C181" s="278" t="s">
        <v>225</v>
      </c>
      <c r="D181" s="279">
        <v>45260</v>
      </c>
      <c r="E181" s="278">
        <v>895.75</v>
      </c>
      <c r="F181" s="278">
        <v>892.15</v>
      </c>
      <c r="G181" s="280">
        <v>885.8</v>
      </c>
      <c r="H181" s="280">
        <v>875.85</v>
      </c>
      <c r="I181" s="280">
        <v>869.5</v>
      </c>
      <c r="J181" s="280">
        <v>902.09999999999991</v>
      </c>
      <c r="K181" s="280">
        <v>908.45</v>
      </c>
      <c r="L181" s="280">
        <v>918.39999999999986</v>
      </c>
      <c r="M181" s="281">
        <v>898.5</v>
      </c>
      <c r="N181" s="281">
        <v>882.2</v>
      </c>
      <c r="O181" s="281">
        <v>8988300</v>
      </c>
      <c r="P181" s="282">
        <v>-8.9312295325989881E-3</v>
      </c>
    </row>
    <row r="182" spans="1:16" ht="12.75" customHeight="1">
      <c r="A182" s="272">
        <v>172</v>
      </c>
      <c r="B182" s="286" t="s">
        <v>56</v>
      </c>
      <c r="C182" s="278" t="s">
        <v>226</v>
      </c>
      <c r="D182" s="279">
        <v>45260</v>
      </c>
      <c r="E182" s="278">
        <v>643.70000000000005</v>
      </c>
      <c r="F182" s="278">
        <v>640.56666666666672</v>
      </c>
      <c r="G182" s="280">
        <v>634.13333333333344</v>
      </c>
      <c r="H182" s="280">
        <v>624.56666666666672</v>
      </c>
      <c r="I182" s="280">
        <v>618.13333333333344</v>
      </c>
      <c r="J182" s="280">
        <v>650.13333333333344</v>
      </c>
      <c r="K182" s="280">
        <v>656.56666666666661</v>
      </c>
      <c r="L182" s="280">
        <v>666.13333333333344</v>
      </c>
      <c r="M182" s="281">
        <v>647</v>
      </c>
      <c r="N182" s="281">
        <v>631</v>
      </c>
      <c r="O182" s="281">
        <v>67828575</v>
      </c>
      <c r="P182" s="282">
        <v>-3.8507418956532659E-3</v>
      </c>
    </row>
    <row r="183" spans="1:16" ht="12.75" customHeight="1">
      <c r="A183" s="272">
        <v>173</v>
      </c>
      <c r="B183" s="286" t="s">
        <v>190</v>
      </c>
      <c r="C183" s="278" t="s">
        <v>227</v>
      </c>
      <c r="D183" s="279">
        <v>45260</v>
      </c>
      <c r="E183" s="278">
        <v>239.1</v>
      </c>
      <c r="F183" s="278">
        <v>238.5</v>
      </c>
      <c r="G183" s="280">
        <v>236.95</v>
      </c>
      <c r="H183" s="280">
        <v>234.79999999999998</v>
      </c>
      <c r="I183" s="280">
        <v>233.24999999999997</v>
      </c>
      <c r="J183" s="280">
        <v>240.65</v>
      </c>
      <c r="K183" s="280">
        <v>242.20000000000002</v>
      </c>
      <c r="L183" s="280">
        <v>244.35000000000002</v>
      </c>
      <c r="M183" s="281">
        <v>240.05</v>
      </c>
      <c r="N183" s="281">
        <v>236.35</v>
      </c>
      <c r="O183" s="281">
        <v>87253875</v>
      </c>
      <c r="P183" s="282">
        <v>2.7927543539816146E-3</v>
      </c>
    </row>
    <row r="184" spans="1:16" ht="12.75" customHeight="1">
      <c r="A184" s="272">
        <v>174</v>
      </c>
      <c r="B184" s="286" t="s">
        <v>132</v>
      </c>
      <c r="C184" s="278" t="s">
        <v>228</v>
      </c>
      <c r="D184" s="279">
        <v>45260</v>
      </c>
      <c r="E184" s="278">
        <v>120.4</v>
      </c>
      <c r="F184" s="278">
        <v>120.8</v>
      </c>
      <c r="G184" s="280">
        <v>119.5</v>
      </c>
      <c r="H184" s="280">
        <v>118.60000000000001</v>
      </c>
      <c r="I184" s="280">
        <v>117.30000000000001</v>
      </c>
      <c r="J184" s="280">
        <v>121.69999999999999</v>
      </c>
      <c r="K184" s="280">
        <v>122.99999999999997</v>
      </c>
      <c r="L184" s="280">
        <v>123.89999999999998</v>
      </c>
      <c r="M184" s="281">
        <v>122.1</v>
      </c>
      <c r="N184" s="281">
        <v>119.9</v>
      </c>
      <c r="O184" s="281">
        <v>204061000</v>
      </c>
      <c r="P184" s="282">
        <v>2.0996725281378133E-2</v>
      </c>
    </row>
    <row r="185" spans="1:16" ht="12.75" customHeight="1">
      <c r="A185" s="272">
        <v>175</v>
      </c>
      <c r="B185" s="286" t="s">
        <v>87</v>
      </c>
      <c r="C185" s="278" t="s">
        <v>229</v>
      </c>
      <c r="D185" s="279">
        <v>45260</v>
      </c>
      <c r="E185" s="278">
        <v>3373</v>
      </c>
      <c r="F185" s="278">
        <v>3365.3166666666671</v>
      </c>
      <c r="G185" s="280">
        <v>3348.6833333333343</v>
      </c>
      <c r="H185" s="280">
        <v>3324.3666666666672</v>
      </c>
      <c r="I185" s="280">
        <v>3307.7333333333345</v>
      </c>
      <c r="J185" s="280">
        <v>3389.6333333333341</v>
      </c>
      <c r="K185" s="280">
        <v>3406.2666666666664</v>
      </c>
      <c r="L185" s="280">
        <v>3430.5833333333339</v>
      </c>
      <c r="M185" s="281">
        <v>3381.95</v>
      </c>
      <c r="N185" s="281">
        <v>3341</v>
      </c>
      <c r="O185" s="281">
        <v>11034100</v>
      </c>
      <c r="P185" s="282">
        <v>3.6771143407459289E-3</v>
      </c>
    </row>
    <row r="186" spans="1:16" ht="12.75" customHeight="1">
      <c r="A186" s="272">
        <v>176</v>
      </c>
      <c r="B186" s="286" t="s">
        <v>87</v>
      </c>
      <c r="C186" s="278" t="s">
        <v>230</v>
      </c>
      <c r="D186" s="279">
        <v>45260</v>
      </c>
      <c r="E186" s="278">
        <v>1115.8</v>
      </c>
      <c r="F186" s="278">
        <v>1114.8500000000001</v>
      </c>
      <c r="G186" s="280">
        <v>1109.2500000000002</v>
      </c>
      <c r="H186" s="280">
        <v>1102.7</v>
      </c>
      <c r="I186" s="280">
        <v>1097.1000000000001</v>
      </c>
      <c r="J186" s="280">
        <v>1121.4000000000003</v>
      </c>
      <c r="K186" s="280">
        <v>1127.0000000000002</v>
      </c>
      <c r="L186" s="280">
        <v>1133.5500000000004</v>
      </c>
      <c r="M186" s="281">
        <v>1120.45</v>
      </c>
      <c r="N186" s="281">
        <v>1108.3</v>
      </c>
      <c r="O186" s="281">
        <v>13900800</v>
      </c>
      <c r="P186" s="282">
        <v>3.5084679689868759E-3</v>
      </c>
    </row>
    <row r="187" spans="1:16" ht="12.75" customHeight="1">
      <c r="A187" s="272">
        <v>177</v>
      </c>
      <c r="B187" s="286" t="s">
        <v>59</v>
      </c>
      <c r="C187" s="278" t="s">
        <v>231</v>
      </c>
      <c r="D187" s="279">
        <v>45260</v>
      </c>
      <c r="E187" s="278">
        <v>3141.9</v>
      </c>
      <c r="F187" s="278">
        <v>3137.0833333333335</v>
      </c>
      <c r="G187" s="280">
        <v>3115.2166666666672</v>
      </c>
      <c r="H187" s="280">
        <v>3088.5333333333338</v>
      </c>
      <c r="I187" s="280">
        <v>3066.6666666666674</v>
      </c>
      <c r="J187" s="280">
        <v>3163.7666666666669</v>
      </c>
      <c r="K187" s="280">
        <v>3185.6333333333328</v>
      </c>
      <c r="L187" s="280">
        <v>3212.3166666666666</v>
      </c>
      <c r="M187" s="281">
        <v>3158.95</v>
      </c>
      <c r="N187" s="281">
        <v>3110.4</v>
      </c>
      <c r="O187" s="281">
        <v>4886425</v>
      </c>
      <c r="P187" s="282">
        <v>2.9913584150068499E-2</v>
      </c>
    </row>
    <row r="188" spans="1:16" ht="12.75" customHeight="1">
      <c r="A188" s="272">
        <v>178</v>
      </c>
      <c r="B188" s="286" t="s">
        <v>43</v>
      </c>
      <c r="C188" s="278" t="s">
        <v>232</v>
      </c>
      <c r="D188" s="279">
        <v>45260</v>
      </c>
      <c r="E188" s="278">
        <v>1937.9</v>
      </c>
      <c r="F188" s="278">
        <v>1938.5500000000002</v>
      </c>
      <c r="G188" s="280">
        <v>1918.1500000000003</v>
      </c>
      <c r="H188" s="280">
        <v>1898.4</v>
      </c>
      <c r="I188" s="280">
        <v>1878.0000000000002</v>
      </c>
      <c r="J188" s="280">
        <v>1958.3000000000004</v>
      </c>
      <c r="K188" s="280">
        <v>1978.7</v>
      </c>
      <c r="L188" s="280">
        <v>1998.4500000000005</v>
      </c>
      <c r="M188" s="281">
        <v>1958.95</v>
      </c>
      <c r="N188" s="281">
        <v>1918.8</v>
      </c>
      <c r="O188" s="281">
        <v>1865500</v>
      </c>
      <c r="P188" s="282">
        <v>0.12481157672595719</v>
      </c>
    </row>
    <row r="189" spans="1:16" ht="12.75" customHeight="1">
      <c r="A189" s="272">
        <v>179</v>
      </c>
      <c r="B189" s="286" t="s">
        <v>45</v>
      </c>
      <c r="C189" s="278" t="s">
        <v>233</v>
      </c>
      <c r="D189" s="279">
        <v>45260</v>
      </c>
      <c r="E189" s="278">
        <v>2136.9499999999998</v>
      </c>
      <c r="F189" s="278">
        <v>2114.4833333333331</v>
      </c>
      <c r="G189" s="280">
        <v>2073.1666666666661</v>
      </c>
      <c r="H189" s="280">
        <v>2009.3833333333328</v>
      </c>
      <c r="I189" s="280">
        <v>1968.0666666666657</v>
      </c>
      <c r="J189" s="280">
        <v>2178.2666666666664</v>
      </c>
      <c r="K189" s="280">
        <v>2219.583333333333</v>
      </c>
      <c r="L189" s="280">
        <v>2283.3666666666668</v>
      </c>
      <c r="M189" s="281">
        <v>2155.8000000000002</v>
      </c>
      <c r="N189" s="281">
        <v>2050.6999999999998</v>
      </c>
      <c r="O189" s="281">
        <v>3529600</v>
      </c>
      <c r="P189" s="282">
        <v>0.10258653005123079</v>
      </c>
    </row>
    <row r="190" spans="1:16" ht="12.75" customHeight="1">
      <c r="A190" s="272">
        <v>180</v>
      </c>
      <c r="B190" s="286" t="s">
        <v>56</v>
      </c>
      <c r="C190" s="278" t="s">
        <v>234</v>
      </c>
      <c r="D190" s="279">
        <v>45260</v>
      </c>
      <c r="E190" s="278">
        <v>1597.9</v>
      </c>
      <c r="F190" s="278">
        <v>1594.9166666666667</v>
      </c>
      <c r="G190" s="280">
        <v>1583.0333333333335</v>
      </c>
      <c r="H190" s="280">
        <v>1568.1666666666667</v>
      </c>
      <c r="I190" s="280">
        <v>1556.2833333333335</v>
      </c>
      <c r="J190" s="280">
        <v>1609.7833333333335</v>
      </c>
      <c r="K190" s="280">
        <v>1621.6666666666667</v>
      </c>
      <c r="L190" s="280">
        <v>1636.5333333333335</v>
      </c>
      <c r="M190" s="281">
        <v>1606.8</v>
      </c>
      <c r="N190" s="281">
        <v>1580.05</v>
      </c>
      <c r="O190" s="281">
        <v>6423550</v>
      </c>
      <c r="P190" s="282">
        <v>3.7361519330770969E-2</v>
      </c>
    </row>
    <row r="191" spans="1:16" ht="12.75" customHeight="1">
      <c r="A191" s="272">
        <v>181</v>
      </c>
      <c r="B191" s="286" t="s">
        <v>59</v>
      </c>
      <c r="C191" s="278" t="s">
        <v>235</v>
      </c>
      <c r="D191" s="279">
        <v>45260</v>
      </c>
      <c r="E191" s="278">
        <v>1618.85</v>
      </c>
      <c r="F191" s="278">
        <v>1609.6000000000001</v>
      </c>
      <c r="G191" s="280">
        <v>1599.2000000000003</v>
      </c>
      <c r="H191" s="280">
        <v>1579.5500000000002</v>
      </c>
      <c r="I191" s="280">
        <v>1569.1500000000003</v>
      </c>
      <c r="J191" s="280">
        <v>1629.2500000000002</v>
      </c>
      <c r="K191" s="280">
        <v>1639.6500000000003</v>
      </c>
      <c r="L191" s="280">
        <v>1659.3000000000002</v>
      </c>
      <c r="M191" s="281">
        <v>1620</v>
      </c>
      <c r="N191" s="281">
        <v>1589.95</v>
      </c>
      <c r="O191" s="281">
        <v>2834800</v>
      </c>
      <c r="P191" s="282">
        <v>-1.9236091890395792E-2</v>
      </c>
    </row>
    <row r="192" spans="1:16" ht="12.75" customHeight="1">
      <c r="A192" s="272">
        <v>182</v>
      </c>
      <c r="B192" s="286" t="s">
        <v>49</v>
      </c>
      <c r="C192" s="278" t="s">
        <v>236</v>
      </c>
      <c r="D192" s="279">
        <v>45260</v>
      </c>
      <c r="E192" s="278">
        <v>8260.5</v>
      </c>
      <c r="F192" s="278">
        <v>8257.8666666666668</v>
      </c>
      <c r="G192" s="280">
        <v>8213.8333333333339</v>
      </c>
      <c r="H192" s="280">
        <v>8167.1666666666679</v>
      </c>
      <c r="I192" s="280">
        <v>8123.133333333335</v>
      </c>
      <c r="J192" s="280">
        <v>8304.5333333333328</v>
      </c>
      <c r="K192" s="280">
        <v>8348.5666666666657</v>
      </c>
      <c r="L192" s="280">
        <v>8395.2333333333318</v>
      </c>
      <c r="M192" s="281">
        <v>8301.9</v>
      </c>
      <c r="N192" s="281">
        <v>8211.2000000000007</v>
      </c>
      <c r="O192" s="281">
        <v>1380500</v>
      </c>
      <c r="P192" s="282">
        <v>4.7307132459970891E-3</v>
      </c>
    </row>
    <row r="193" spans="1:16" ht="12.75" customHeight="1">
      <c r="A193" s="272">
        <v>183</v>
      </c>
      <c r="B193" s="286" t="s">
        <v>39</v>
      </c>
      <c r="C193" s="278" t="s">
        <v>237</v>
      </c>
      <c r="D193" s="279">
        <v>45260</v>
      </c>
      <c r="E193" s="278">
        <v>562</v>
      </c>
      <c r="F193" s="278">
        <v>562.94999999999993</v>
      </c>
      <c r="G193" s="280">
        <v>557.29999999999984</v>
      </c>
      <c r="H193" s="280">
        <v>552.59999999999991</v>
      </c>
      <c r="I193" s="280">
        <v>546.94999999999982</v>
      </c>
      <c r="J193" s="280">
        <v>567.64999999999986</v>
      </c>
      <c r="K193" s="280">
        <v>573.29999999999995</v>
      </c>
      <c r="L193" s="280">
        <v>577.99999999999989</v>
      </c>
      <c r="M193" s="281">
        <v>568.6</v>
      </c>
      <c r="N193" s="281">
        <v>558.25</v>
      </c>
      <c r="O193" s="281">
        <v>31393700</v>
      </c>
      <c r="P193" s="282">
        <v>4.3604148660328433E-2</v>
      </c>
    </row>
    <row r="194" spans="1:16" ht="12.75" customHeight="1">
      <c r="A194" s="272">
        <v>184</v>
      </c>
      <c r="B194" s="286" t="s">
        <v>132</v>
      </c>
      <c r="C194" s="278" t="s">
        <v>238</v>
      </c>
      <c r="D194" s="279">
        <v>45260</v>
      </c>
      <c r="E194" s="278">
        <v>217.3</v>
      </c>
      <c r="F194" s="278">
        <v>216.86666666666665</v>
      </c>
      <c r="G194" s="280">
        <v>214.8833333333333</v>
      </c>
      <c r="H194" s="280">
        <v>212.46666666666664</v>
      </c>
      <c r="I194" s="280">
        <v>210.48333333333329</v>
      </c>
      <c r="J194" s="280">
        <v>219.2833333333333</v>
      </c>
      <c r="K194" s="280">
        <v>221.26666666666665</v>
      </c>
      <c r="L194" s="280">
        <v>223.68333333333331</v>
      </c>
      <c r="M194" s="281">
        <v>218.85</v>
      </c>
      <c r="N194" s="281">
        <v>214.45</v>
      </c>
      <c r="O194" s="281">
        <v>68343500</v>
      </c>
      <c r="P194" s="282">
        <v>7.3624786274394194E-3</v>
      </c>
    </row>
    <row r="195" spans="1:16" ht="12.75" customHeight="1">
      <c r="A195" s="272">
        <v>185</v>
      </c>
      <c r="B195" s="286" t="s">
        <v>41</v>
      </c>
      <c r="C195" s="278" t="s">
        <v>239</v>
      </c>
      <c r="D195" s="279">
        <v>45260</v>
      </c>
      <c r="E195" s="278">
        <v>837.2</v>
      </c>
      <c r="F195" s="278">
        <v>835.28333333333342</v>
      </c>
      <c r="G195" s="280">
        <v>831.11666666666679</v>
      </c>
      <c r="H195" s="280">
        <v>825.03333333333342</v>
      </c>
      <c r="I195" s="280">
        <v>820.86666666666679</v>
      </c>
      <c r="J195" s="280">
        <v>841.36666666666679</v>
      </c>
      <c r="K195" s="280">
        <v>845.53333333333353</v>
      </c>
      <c r="L195" s="280">
        <v>851.61666666666679</v>
      </c>
      <c r="M195" s="281">
        <v>839.45</v>
      </c>
      <c r="N195" s="281">
        <v>829.2</v>
      </c>
      <c r="O195" s="281">
        <v>6642600</v>
      </c>
      <c r="P195" s="282">
        <v>-1.3543615789004723E-2</v>
      </c>
    </row>
    <row r="196" spans="1:16" ht="12.75" customHeight="1">
      <c r="A196" s="272">
        <v>186</v>
      </c>
      <c r="B196" s="286" t="s">
        <v>87</v>
      </c>
      <c r="C196" s="278" t="s">
        <v>240</v>
      </c>
      <c r="D196" s="279">
        <v>45260</v>
      </c>
      <c r="E196" s="278">
        <v>384.4</v>
      </c>
      <c r="F196" s="278">
        <v>384</v>
      </c>
      <c r="G196" s="280">
        <v>382.25</v>
      </c>
      <c r="H196" s="280">
        <v>380.1</v>
      </c>
      <c r="I196" s="280">
        <v>378.35</v>
      </c>
      <c r="J196" s="280">
        <v>386.15</v>
      </c>
      <c r="K196" s="280">
        <v>387.9</v>
      </c>
      <c r="L196" s="280">
        <v>390.04999999999995</v>
      </c>
      <c r="M196" s="281">
        <v>385.75</v>
      </c>
      <c r="N196" s="281">
        <v>381.85</v>
      </c>
      <c r="O196" s="281">
        <v>46387500</v>
      </c>
      <c r="P196" s="282">
        <v>2.9187611480460517E-3</v>
      </c>
    </row>
    <row r="197" spans="1:16" ht="12.75" customHeight="1">
      <c r="A197" s="272">
        <v>187</v>
      </c>
      <c r="B197" s="286" t="s">
        <v>205</v>
      </c>
      <c r="C197" s="278" t="s">
        <v>241</v>
      </c>
      <c r="D197" s="279">
        <v>45260</v>
      </c>
      <c r="E197" s="278">
        <v>250.9</v>
      </c>
      <c r="F197" s="278">
        <v>248.31666666666669</v>
      </c>
      <c r="G197" s="280">
        <v>243.73333333333338</v>
      </c>
      <c r="H197" s="280">
        <v>236.56666666666669</v>
      </c>
      <c r="I197" s="280">
        <v>231.98333333333338</v>
      </c>
      <c r="J197" s="280">
        <v>255.48333333333338</v>
      </c>
      <c r="K197" s="280">
        <v>260.06666666666672</v>
      </c>
      <c r="L197" s="280">
        <v>267.23333333333335</v>
      </c>
      <c r="M197" s="281">
        <v>252.9</v>
      </c>
      <c r="N197" s="281">
        <v>241.15</v>
      </c>
      <c r="O197" s="281">
        <v>87879000</v>
      </c>
      <c r="P197" s="282">
        <v>1.7718792342702291E-2</v>
      </c>
    </row>
    <row r="198" spans="1:16" ht="12.75" customHeight="1">
      <c r="A198" s="272">
        <v>188</v>
      </c>
      <c r="B198" s="286" t="s">
        <v>43</v>
      </c>
      <c r="C198" s="278" t="s">
        <v>242</v>
      </c>
      <c r="D198" s="279">
        <v>45260</v>
      </c>
      <c r="E198" s="278">
        <v>576.9</v>
      </c>
      <c r="F198" s="278">
        <v>578.05000000000007</v>
      </c>
      <c r="G198" s="280">
        <v>573.35000000000014</v>
      </c>
      <c r="H198" s="280">
        <v>569.80000000000007</v>
      </c>
      <c r="I198" s="280">
        <v>565.10000000000014</v>
      </c>
      <c r="J198" s="280">
        <v>581.60000000000014</v>
      </c>
      <c r="K198" s="280">
        <v>586.30000000000018</v>
      </c>
      <c r="L198" s="280">
        <v>589.85000000000014</v>
      </c>
      <c r="M198" s="281">
        <v>582.75</v>
      </c>
      <c r="N198" s="281">
        <v>574.5</v>
      </c>
      <c r="O198" s="281">
        <v>6977700</v>
      </c>
      <c r="P198" s="282">
        <v>2.417437252311757E-2</v>
      </c>
    </row>
    <row r="199" spans="1:16" ht="12.75" customHeight="1">
      <c r="A199" s="273">
        <v>189</v>
      </c>
      <c r="B199" s="274"/>
      <c r="C199" s="266"/>
      <c r="D199" s="267"/>
      <c r="E199" s="268"/>
      <c r="F199" s="268"/>
      <c r="G199" s="269"/>
      <c r="H199" s="269"/>
      <c r="I199" s="269"/>
      <c r="J199" s="269"/>
      <c r="K199" s="269"/>
      <c r="L199" s="269"/>
      <c r="M199" s="266"/>
      <c r="N199" s="266"/>
      <c r="O199" s="270"/>
      <c r="P199" s="271"/>
    </row>
    <row r="200" spans="1:16" ht="12.75" customHeight="1">
      <c r="A200" s="33">
        <v>190</v>
      </c>
      <c r="B200" s="274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45229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3" t="s">
        <v>16</v>
      </c>
      <c r="B8" s="395"/>
      <c r="C8" s="398" t="s">
        <v>20</v>
      </c>
      <c r="D8" s="398" t="s">
        <v>21</v>
      </c>
      <c r="E8" s="390" t="s">
        <v>22</v>
      </c>
      <c r="F8" s="391"/>
      <c r="G8" s="392"/>
      <c r="H8" s="390" t="s">
        <v>23</v>
      </c>
      <c r="I8" s="391"/>
      <c r="J8" s="392"/>
      <c r="K8" s="26"/>
      <c r="L8" s="48"/>
      <c r="M8" s="48"/>
      <c r="N8" s="1"/>
      <c r="O8" s="1"/>
    </row>
    <row r="9" spans="1:15" ht="36" customHeight="1">
      <c r="A9" s="394"/>
      <c r="B9" s="397"/>
      <c r="C9" s="397"/>
      <c r="D9" s="39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19047.25</v>
      </c>
      <c r="D10" s="34">
        <v>19016.683333333334</v>
      </c>
      <c r="E10" s="34">
        <v>18957.216666666667</v>
      </c>
      <c r="F10" s="34">
        <v>18867.183333333334</v>
      </c>
      <c r="G10" s="34">
        <v>18807.716666666667</v>
      </c>
      <c r="H10" s="34">
        <v>19106.716666666667</v>
      </c>
      <c r="I10" s="34">
        <v>19166.183333333334</v>
      </c>
      <c r="J10" s="34">
        <v>19256.216666666667</v>
      </c>
      <c r="K10" s="34">
        <v>19076.150000000001</v>
      </c>
      <c r="L10" s="34">
        <v>18926.650000000001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42782</v>
      </c>
      <c r="D11" s="34">
        <v>42701.633333333331</v>
      </c>
      <c r="E11" s="34">
        <v>42563.116666666661</v>
      </c>
      <c r="F11" s="34">
        <v>42344.23333333333</v>
      </c>
      <c r="G11" s="34">
        <v>42205.71666666666</v>
      </c>
      <c r="H11" s="34">
        <v>42920.516666666663</v>
      </c>
      <c r="I11" s="34">
        <v>43059.033333333326</v>
      </c>
      <c r="J11" s="34">
        <v>43277.916666666664</v>
      </c>
      <c r="K11" s="34">
        <v>42840.15</v>
      </c>
      <c r="L11" s="34">
        <v>42482.75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3871.15</v>
      </c>
      <c r="D12" s="36">
        <v>3850.2333333333336</v>
      </c>
      <c r="E12" s="36">
        <v>3821.9666666666672</v>
      </c>
      <c r="F12" s="36">
        <v>3772.7833333333338</v>
      </c>
      <c r="G12" s="36">
        <v>3744.5166666666673</v>
      </c>
      <c r="H12" s="36">
        <v>3899.416666666667</v>
      </c>
      <c r="I12" s="36">
        <v>3927.6833333333334</v>
      </c>
      <c r="J12" s="36">
        <v>3976.8666666666668</v>
      </c>
      <c r="K12" s="36">
        <v>3878.5</v>
      </c>
      <c r="L12" s="36">
        <v>3801.05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6049.4</v>
      </c>
      <c r="D13" s="36">
        <v>6035.4833333333336</v>
      </c>
      <c r="E13" s="36">
        <v>6009.7166666666672</v>
      </c>
      <c r="F13" s="36">
        <v>5970.0333333333338</v>
      </c>
      <c r="G13" s="36">
        <v>5944.2666666666673</v>
      </c>
      <c r="H13" s="36">
        <v>6075.166666666667</v>
      </c>
      <c r="I13" s="36">
        <v>6100.9333333333334</v>
      </c>
      <c r="J13" s="36">
        <v>6140.6166666666668</v>
      </c>
      <c r="K13" s="36">
        <v>6061.25</v>
      </c>
      <c r="L13" s="36">
        <v>5995.8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30599.7</v>
      </c>
      <c r="D14" s="36">
        <v>30530.2</v>
      </c>
      <c r="E14" s="36">
        <v>30383.45</v>
      </c>
      <c r="F14" s="36">
        <v>30167.200000000001</v>
      </c>
      <c r="G14" s="36">
        <v>30020.45</v>
      </c>
      <c r="H14" s="36">
        <v>30746.45</v>
      </c>
      <c r="I14" s="36">
        <v>30893.200000000001</v>
      </c>
      <c r="J14" s="36">
        <v>31109.45</v>
      </c>
      <c r="K14" s="36">
        <v>30676.95</v>
      </c>
      <c r="L14" s="36">
        <v>30313.95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5832.75</v>
      </c>
      <c r="D15" s="36">
        <v>5813.3499999999995</v>
      </c>
      <c r="E15" s="36">
        <v>5778.5499999999993</v>
      </c>
      <c r="F15" s="36">
        <v>5724.3499999999995</v>
      </c>
      <c r="G15" s="36">
        <v>5689.5499999999993</v>
      </c>
      <c r="H15" s="36">
        <v>5867.5499999999993</v>
      </c>
      <c r="I15" s="36">
        <v>5902.35</v>
      </c>
      <c r="J15" s="36">
        <v>5956.5499999999993</v>
      </c>
      <c r="K15" s="36">
        <v>5848.15</v>
      </c>
      <c r="L15" s="36">
        <v>5759.15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11033.1</v>
      </c>
      <c r="D16" s="36">
        <v>11024.666666666666</v>
      </c>
      <c r="E16" s="36">
        <v>10970.633333333331</v>
      </c>
      <c r="F16" s="36">
        <v>10908.166666666666</v>
      </c>
      <c r="G16" s="36">
        <v>10854.133333333331</v>
      </c>
      <c r="H16" s="36">
        <v>11087.133333333331</v>
      </c>
      <c r="I16" s="36">
        <v>11141.166666666668</v>
      </c>
      <c r="J16" s="36">
        <v>11203.633333333331</v>
      </c>
      <c r="K16" s="36">
        <v>11078.7</v>
      </c>
      <c r="L16" s="36">
        <v>10962.2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4008.5</v>
      </c>
      <c r="D17" s="36">
        <v>4021.0166666666664</v>
      </c>
      <c r="E17" s="36">
        <v>3956.5333333333328</v>
      </c>
      <c r="F17" s="36">
        <v>3904.5666666666666</v>
      </c>
      <c r="G17" s="36">
        <v>3840.083333333333</v>
      </c>
      <c r="H17" s="36">
        <v>4072.9833333333327</v>
      </c>
      <c r="I17" s="36">
        <v>4137.4666666666662</v>
      </c>
      <c r="J17" s="36">
        <v>4189.4333333333325</v>
      </c>
      <c r="K17" s="31">
        <v>4085.5</v>
      </c>
      <c r="L17" s="31">
        <v>3969.05</v>
      </c>
      <c r="M17" s="31">
        <v>2.6281599999999998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22670.7</v>
      </c>
      <c r="D18" s="36">
        <v>22600.266666666663</v>
      </c>
      <c r="E18" s="36">
        <v>22400.533333333326</v>
      </c>
      <c r="F18" s="36">
        <v>22130.366666666661</v>
      </c>
      <c r="G18" s="36">
        <v>21930.633333333324</v>
      </c>
      <c r="H18" s="36">
        <v>22870.433333333327</v>
      </c>
      <c r="I18" s="36">
        <v>23070.166666666664</v>
      </c>
      <c r="J18" s="36">
        <v>23340.333333333328</v>
      </c>
      <c r="K18" s="31">
        <v>22800</v>
      </c>
      <c r="L18" s="31">
        <v>22330.1</v>
      </c>
      <c r="M18" s="31">
        <v>6.0720000000000003E-2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172.25</v>
      </c>
      <c r="D19" s="36">
        <v>172.01666666666665</v>
      </c>
      <c r="E19" s="36">
        <v>170.2833333333333</v>
      </c>
      <c r="F19" s="36">
        <v>168.31666666666666</v>
      </c>
      <c r="G19" s="36">
        <v>166.58333333333331</v>
      </c>
      <c r="H19" s="36">
        <v>173.98333333333329</v>
      </c>
      <c r="I19" s="36">
        <v>175.71666666666664</v>
      </c>
      <c r="J19" s="36">
        <v>177.68333333333328</v>
      </c>
      <c r="K19" s="31">
        <v>173.75</v>
      </c>
      <c r="L19" s="31">
        <v>170.05</v>
      </c>
      <c r="M19" s="31">
        <v>16.14433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216</v>
      </c>
      <c r="D20" s="36">
        <v>216.01666666666665</v>
      </c>
      <c r="E20" s="36">
        <v>214.18333333333331</v>
      </c>
      <c r="F20" s="36">
        <v>212.36666666666665</v>
      </c>
      <c r="G20" s="36">
        <v>210.5333333333333</v>
      </c>
      <c r="H20" s="36">
        <v>217.83333333333331</v>
      </c>
      <c r="I20" s="36">
        <v>219.66666666666669</v>
      </c>
      <c r="J20" s="36">
        <v>221.48333333333332</v>
      </c>
      <c r="K20" s="31">
        <v>217.85</v>
      </c>
      <c r="L20" s="31">
        <v>214.2</v>
      </c>
      <c r="M20" s="31">
        <v>15.822319999999999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1878</v>
      </c>
      <c r="D21" s="36">
        <v>1895.05</v>
      </c>
      <c r="E21" s="36">
        <v>1854.1</v>
      </c>
      <c r="F21" s="36">
        <v>1830.2</v>
      </c>
      <c r="G21" s="36">
        <v>1789.25</v>
      </c>
      <c r="H21" s="36">
        <v>1918.9499999999998</v>
      </c>
      <c r="I21" s="36">
        <v>1959.9</v>
      </c>
      <c r="J21" s="36">
        <v>1983.7999999999997</v>
      </c>
      <c r="K21" s="31">
        <v>1936</v>
      </c>
      <c r="L21" s="31">
        <v>1871.15</v>
      </c>
      <c r="M21" s="31">
        <v>4.4939600000000004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2261.6999999999998</v>
      </c>
      <c r="D22" s="36">
        <v>2249.5666666666666</v>
      </c>
      <c r="E22" s="36">
        <v>2224.1333333333332</v>
      </c>
      <c r="F22" s="36">
        <v>2186.5666666666666</v>
      </c>
      <c r="G22" s="36">
        <v>2161.1333333333332</v>
      </c>
      <c r="H22" s="36">
        <v>2287.1333333333332</v>
      </c>
      <c r="I22" s="36">
        <v>2312.5666666666666</v>
      </c>
      <c r="J22" s="36">
        <v>2350.1333333333332</v>
      </c>
      <c r="K22" s="31">
        <v>2275</v>
      </c>
      <c r="L22" s="31">
        <v>2212</v>
      </c>
      <c r="M22" s="31">
        <v>12.44293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870.9</v>
      </c>
      <c r="D23" s="36">
        <v>873.44999999999993</v>
      </c>
      <c r="E23" s="36">
        <v>850.29999999999984</v>
      </c>
      <c r="F23" s="36">
        <v>829.69999999999993</v>
      </c>
      <c r="G23" s="36">
        <v>806.54999999999984</v>
      </c>
      <c r="H23" s="36">
        <v>894.04999999999984</v>
      </c>
      <c r="I23" s="36">
        <v>917.19999999999993</v>
      </c>
      <c r="J23" s="36">
        <v>937.79999999999984</v>
      </c>
      <c r="K23" s="31">
        <v>896.6</v>
      </c>
      <c r="L23" s="31">
        <v>852.85</v>
      </c>
      <c r="M23" s="31">
        <v>9.0241600000000002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782.4</v>
      </c>
      <c r="D24" s="36">
        <v>780.61666666666667</v>
      </c>
      <c r="E24" s="36">
        <v>774.83333333333337</v>
      </c>
      <c r="F24" s="36">
        <v>767.26666666666665</v>
      </c>
      <c r="G24" s="36">
        <v>761.48333333333335</v>
      </c>
      <c r="H24" s="36">
        <v>788.18333333333339</v>
      </c>
      <c r="I24" s="36">
        <v>793.9666666666667</v>
      </c>
      <c r="J24" s="36">
        <v>801.53333333333342</v>
      </c>
      <c r="K24" s="31">
        <v>786.4</v>
      </c>
      <c r="L24" s="31">
        <v>773.05</v>
      </c>
      <c r="M24" s="31">
        <v>29.954039999999999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354.15</v>
      </c>
      <c r="D25" s="36">
        <v>350.18333333333334</v>
      </c>
      <c r="E25" s="36">
        <v>335.51666666666665</v>
      </c>
      <c r="F25" s="36">
        <v>316.88333333333333</v>
      </c>
      <c r="G25" s="36">
        <v>302.21666666666664</v>
      </c>
      <c r="H25" s="36">
        <v>368.81666666666666</v>
      </c>
      <c r="I25" s="36">
        <v>383.48333333333329</v>
      </c>
      <c r="J25" s="36">
        <v>402.11666666666667</v>
      </c>
      <c r="K25" s="31">
        <v>364.85</v>
      </c>
      <c r="L25" s="31">
        <v>331.55</v>
      </c>
      <c r="M25" s="31">
        <v>148.77588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3675.15</v>
      </c>
      <c r="D26" s="36">
        <v>3640.0499999999997</v>
      </c>
      <c r="E26" s="36">
        <v>3593.0999999999995</v>
      </c>
      <c r="F26" s="36">
        <v>3511.0499999999997</v>
      </c>
      <c r="G26" s="36">
        <v>3464.0999999999995</v>
      </c>
      <c r="H26" s="36">
        <v>3722.0999999999995</v>
      </c>
      <c r="I26" s="36">
        <v>3769.0499999999993</v>
      </c>
      <c r="J26" s="36">
        <v>3851.0999999999995</v>
      </c>
      <c r="K26" s="31">
        <v>3687</v>
      </c>
      <c r="L26" s="31">
        <v>3558</v>
      </c>
      <c r="M26" s="31">
        <v>1.0194300000000001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417.25</v>
      </c>
      <c r="D27" s="36">
        <v>418.76666666666671</v>
      </c>
      <c r="E27" s="36">
        <v>413.58333333333343</v>
      </c>
      <c r="F27" s="36">
        <v>409.91666666666674</v>
      </c>
      <c r="G27" s="36">
        <v>404.73333333333346</v>
      </c>
      <c r="H27" s="36">
        <v>422.43333333333339</v>
      </c>
      <c r="I27" s="36">
        <v>427.61666666666667</v>
      </c>
      <c r="J27" s="36">
        <v>431.28333333333336</v>
      </c>
      <c r="K27" s="31">
        <v>423.95</v>
      </c>
      <c r="L27" s="31">
        <v>415.1</v>
      </c>
      <c r="M27" s="31">
        <v>16.93364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4830.2</v>
      </c>
      <c r="D28" s="36">
        <v>4822.5166666666664</v>
      </c>
      <c r="E28" s="36">
        <v>4784.4833333333327</v>
      </c>
      <c r="F28" s="36">
        <v>4738.7666666666664</v>
      </c>
      <c r="G28" s="36">
        <v>4700.7333333333327</v>
      </c>
      <c r="H28" s="36">
        <v>4868.2333333333327</v>
      </c>
      <c r="I28" s="36">
        <v>4906.2666666666655</v>
      </c>
      <c r="J28" s="36">
        <v>4951.9833333333327</v>
      </c>
      <c r="K28" s="31">
        <v>4860.55</v>
      </c>
      <c r="L28" s="31">
        <v>4776.8</v>
      </c>
      <c r="M28" s="31">
        <v>3.3372700000000002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375.6</v>
      </c>
      <c r="D29" s="36">
        <v>374.9666666666667</v>
      </c>
      <c r="E29" s="36">
        <v>372.38333333333338</v>
      </c>
      <c r="F29" s="36">
        <v>369.16666666666669</v>
      </c>
      <c r="G29" s="36">
        <v>366.58333333333337</v>
      </c>
      <c r="H29" s="36">
        <v>378.18333333333339</v>
      </c>
      <c r="I29" s="36">
        <v>380.76666666666665</v>
      </c>
      <c r="J29" s="36">
        <v>383.98333333333341</v>
      </c>
      <c r="K29" s="31">
        <v>377.55</v>
      </c>
      <c r="L29" s="31">
        <v>371.75</v>
      </c>
      <c r="M29" s="31">
        <v>7.7923799999999996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168.15</v>
      </c>
      <c r="D30" s="36">
        <v>167.58333333333334</v>
      </c>
      <c r="E30" s="36">
        <v>166.26666666666668</v>
      </c>
      <c r="F30" s="36">
        <v>164.38333333333333</v>
      </c>
      <c r="G30" s="36">
        <v>163.06666666666666</v>
      </c>
      <c r="H30" s="36">
        <v>169.4666666666667</v>
      </c>
      <c r="I30" s="36">
        <v>170.78333333333336</v>
      </c>
      <c r="J30" s="36">
        <v>172.66666666666671</v>
      </c>
      <c r="K30" s="31">
        <v>168.9</v>
      </c>
      <c r="L30" s="31">
        <v>165.7</v>
      </c>
      <c r="M30" s="31">
        <v>51.663240000000002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2955.15</v>
      </c>
      <c r="D31" s="36">
        <v>2953.6</v>
      </c>
      <c r="E31" s="36">
        <v>2932.5499999999997</v>
      </c>
      <c r="F31" s="36">
        <v>2909.95</v>
      </c>
      <c r="G31" s="36">
        <v>2888.8999999999996</v>
      </c>
      <c r="H31" s="36">
        <v>2976.2</v>
      </c>
      <c r="I31" s="36">
        <v>2997.25</v>
      </c>
      <c r="J31" s="36">
        <v>3019.85</v>
      </c>
      <c r="K31" s="31">
        <v>2974.65</v>
      </c>
      <c r="L31" s="31">
        <v>2931</v>
      </c>
      <c r="M31" s="31">
        <v>17.081849999999999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1826.95</v>
      </c>
      <c r="D32" s="36">
        <v>1819.1833333333332</v>
      </c>
      <c r="E32" s="36">
        <v>1803.3666666666663</v>
      </c>
      <c r="F32" s="36">
        <v>1779.7833333333331</v>
      </c>
      <c r="G32" s="36">
        <v>1763.9666666666662</v>
      </c>
      <c r="H32" s="36">
        <v>1842.7666666666664</v>
      </c>
      <c r="I32" s="36">
        <v>1858.5833333333335</v>
      </c>
      <c r="J32" s="36">
        <v>1882.1666666666665</v>
      </c>
      <c r="K32" s="31">
        <v>1835</v>
      </c>
      <c r="L32" s="31">
        <v>1795.6</v>
      </c>
      <c r="M32" s="31">
        <v>2.5228700000000002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560.25</v>
      </c>
      <c r="D33" s="36">
        <v>555.08333333333337</v>
      </c>
      <c r="E33" s="36">
        <v>545.16666666666674</v>
      </c>
      <c r="F33" s="36">
        <v>530.08333333333337</v>
      </c>
      <c r="G33" s="36">
        <v>520.16666666666674</v>
      </c>
      <c r="H33" s="36">
        <v>570.16666666666674</v>
      </c>
      <c r="I33" s="36">
        <v>580.08333333333348</v>
      </c>
      <c r="J33" s="36">
        <v>595.16666666666674</v>
      </c>
      <c r="K33" s="31">
        <v>565</v>
      </c>
      <c r="L33" s="31">
        <v>540</v>
      </c>
      <c r="M33" s="31">
        <v>23.545570000000001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690.1</v>
      </c>
      <c r="D34" s="36">
        <v>691.08333333333337</v>
      </c>
      <c r="E34" s="36">
        <v>682.56666666666672</v>
      </c>
      <c r="F34" s="36">
        <v>675.0333333333333</v>
      </c>
      <c r="G34" s="36">
        <v>666.51666666666665</v>
      </c>
      <c r="H34" s="36">
        <v>698.61666666666679</v>
      </c>
      <c r="I34" s="36">
        <v>707.13333333333344</v>
      </c>
      <c r="J34" s="36">
        <v>714.66666666666686</v>
      </c>
      <c r="K34" s="31">
        <v>699.6</v>
      </c>
      <c r="L34" s="31">
        <v>683.55</v>
      </c>
      <c r="M34" s="31">
        <v>12.510350000000001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854.45</v>
      </c>
      <c r="D35" s="36">
        <v>856.98333333333323</v>
      </c>
      <c r="E35" s="36">
        <v>849.01666666666642</v>
      </c>
      <c r="F35" s="36">
        <v>843.58333333333314</v>
      </c>
      <c r="G35" s="36">
        <v>835.61666666666633</v>
      </c>
      <c r="H35" s="36">
        <v>862.41666666666652</v>
      </c>
      <c r="I35" s="36">
        <v>870.38333333333344</v>
      </c>
      <c r="J35" s="36">
        <v>875.81666666666661</v>
      </c>
      <c r="K35" s="31">
        <v>864.95</v>
      </c>
      <c r="L35" s="31">
        <v>851.55</v>
      </c>
      <c r="M35" s="31">
        <v>10.257110000000001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331.4</v>
      </c>
      <c r="D36" s="36">
        <v>329.15000000000003</v>
      </c>
      <c r="E36" s="36">
        <v>322.55000000000007</v>
      </c>
      <c r="F36" s="36">
        <v>313.70000000000005</v>
      </c>
      <c r="G36" s="36">
        <v>307.10000000000008</v>
      </c>
      <c r="H36" s="36">
        <v>338.00000000000006</v>
      </c>
      <c r="I36" s="36">
        <v>344.60000000000008</v>
      </c>
      <c r="J36" s="36">
        <v>353.45000000000005</v>
      </c>
      <c r="K36" s="31">
        <v>335.75</v>
      </c>
      <c r="L36" s="31">
        <v>320.3</v>
      </c>
      <c r="M36" s="31">
        <v>12.72301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1002.75</v>
      </c>
      <c r="D37" s="36">
        <v>993.6</v>
      </c>
      <c r="E37" s="36">
        <v>982.45</v>
      </c>
      <c r="F37" s="36">
        <v>962.15</v>
      </c>
      <c r="G37" s="36">
        <v>951</v>
      </c>
      <c r="H37" s="36">
        <v>1013.9000000000001</v>
      </c>
      <c r="I37" s="36">
        <v>1025.05</v>
      </c>
      <c r="J37" s="36">
        <v>1045.3500000000001</v>
      </c>
      <c r="K37" s="31">
        <v>1004.75</v>
      </c>
      <c r="L37" s="31">
        <v>973.3</v>
      </c>
      <c r="M37" s="31">
        <v>134.43016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5373.55</v>
      </c>
      <c r="D38" s="36">
        <v>5354.083333333333</v>
      </c>
      <c r="E38" s="36">
        <v>5284.4666666666662</v>
      </c>
      <c r="F38" s="36">
        <v>5195.3833333333332</v>
      </c>
      <c r="G38" s="36">
        <v>5125.7666666666664</v>
      </c>
      <c r="H38" s="36">
        <v>5443.1666666666661</v>
      </c>
      <c r="I38" s="36">
        <v>5512.7833333333328</v>
      </c>
      <c r="J38" s="36">
        <v>5601.8666666666659</v>
      </c>
      <c r="K38" s="31">
        <v>5423.7</v>
      </c>
      <c r="L38" s="31">
        <v>5265</v>
      </c>
      <c r="M38" s="31">
        <v>8.4346499999999995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1566.4</v>
      </c>
      <c r="D39" s="36">
        <v>1570.3333333333333</v>
      </c>
      <c r="E39" s="36">
        <v>1547.4166666666665</v>
      </c>
      <c r="F39" s="36">
        <v>1528.4333333333332</v>
      </c>
      <c r="G39" s="36">
        <v>1505.5166666666664</v>
      </c>
      <c r="H39" s="36">
        <v>1589.3166666666666</v>
      </c>
      <c r="I39" s="36">
        <v>1612.2333333333331</v>
      </c>
      <c r="J39" s="36">
        <v>1631.2166666666667</v>
      </c>
      <c r="K39" s="31">
        <v>1593.25</v>
      </c>
      <c r="L39" s="31">
        <v>1551.35</v>
      </c>
      <c r="M39" s="31">
        <v>20.035789999999999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6729</v>
      </c>
      <c r="D40" s="36">
        <v>6746.05</v>
      </c>
      <c r="E40" s="36">
        <v>6653.1</v>
      </c>
      <c r="F40" s="36">
        <v>6577.2</v>
      </c>
      <c r="G40" s="36">
        <v>6484.25</v>
      </c>
      <c r="H40" s="36">
        <v>6821.9500000000007</v>
      </c>
      <c r="I40" s="36">
        <v>6914.9</v>
      </c>
      <c r="J40" s="36">
        <v>6990.8000000000011</v>
      </c>
      <c r="K40" s="31">
        <v>6839</v>
      </c>
      <c r="L40" s="31">
        <v>6670.15</v>
      </c>
      <c r="M40" s="31">
        <v>0.13991000000000001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7507.2</v>
      </c>
      <c r="D41" s="36">
        <v>7490.9333333333343</v>
      </c>
      <c r="E41" s="36">
        <v>7432.8666666666686</v>
      </c>
      <c r="F41" s="36">
        <v>7358.5333333333347</v>
      </c>
      <c r="G41" s="36">
        <v>7300.466666666669</v>
      </c>
      <c r="H41" s="36">
        <v>7565.2666666666682</v>
      </c>
      <c r="I41" s="36">
        <v>7623.3333333333339</v>
      </c>
      <c r="J41" s="36">
        <v>7697.6666666666679</v>
      </c>
      <c r="K41" s="31">
        <v>7549</v>
      </c>
      <c r="L41" s="31">
        <v>7416.6</v>
      </c>
      <c r="M41" s="31">
        <v>9.1194400000000009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2599.6</v>
      </c>
      <c r="D42" s="36">
        <v>2591.3666666666663</v>
      </c>
      <c r="E42" s="36">
        <v>2565.2833333333328</v>
      </c>
      <c r="F42" s="36">
        <v>2530.9666666666667</v>
      </c>
      <c r="G42" s="36">
        <v>2504.8833333333332</v>
      </c>
      <c r="H42" s="36">
        <v>2625.6833333333325</v>
      </c>
      <c r="I42" s="36">
        <v>2651.7666666666655</v>
      </c>
      <c r="J42" s="36">
        <v>2686.0833333333321</v>
      </c>
      <c r="K42" s="31">
        <v>2617.4499999999998</v>
      </c>
      <c r="L42" s="31">
        <v>2557.0500000000002</v>
      </c>
      <c r="M42" s="31">
        <v>2.0755300000000001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214.4</v>
      </c>
      <c r="D43" s="36">
        <v>214.66666666666666</v>
      </c>
      <c r="E43" s="36">
        <v>212.7833333333333</v>
      </c>
      <c r="F43" s="36">
        <v>211.16666666666666</v>
      </c>
      <c r="G43" s="36">
        <v>209.2833333333333</v>
      </c>
      <c r="H43" s="36">
        <v>216.2833333333333</v>
      </c>
      <c r="I43" s="36">
        <v>218.16666666666669</v>
      </c>
      <c r="J43" s="36">
        <v>219.7833333333333</v>
      </c>
      <c r="K43" s="31">
        <v>216.55</v>
      </c>
      <c r="L43" s="31">
        <v>213.05</v>
      </c>
      <c r="M43" s="31">
        <v>50.057070000000003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196.85</v>
      </c>
      <c r="D44" s="36">
        <v>194.95000000000002</v>
      </c>
      <c r="E44" s="36">
        <v>192.40000000000003</v>
      </c>
      <c r="F44" s="36">
        <v>187.95000000000002</v>
      </c>
      <c r="G44" s="36">
        <v>185.40000000000003</v>
      </c>
      <c r="H44" s="36">
        <v>199.40000000000003</v>
      </c>
      <c r="I44" s="36">
        <v>201.95000000000005</v>
      </c>
      <c r="J44" s="36">
        <v>206.40000000000003</v>
      </c>
      <c r="K44" s="31">
        <v>197.5</v>
      </c>
      <c r="L44" s="31">
        <v>190.5</v>
      </c>
      <c r="M44" s="31">
        <v>148.85363000000001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96.8</v>
      </c>
      <c r="D45" s="36">
        <v>95.2</v>
      </c>
      <c r="E45" s="36">
        <v>92.850000000000009</v>
      </c>
      <c r="F45" s="36">
        <v>88.9</v>
      </c>
      <c r="G45" s="36">
        <v>86.550000000000011</v>
      </c>
      <c r="H45" s="36">
        <v>99.15</v>
      </c>
      <c r="I45" s="36">
        <v>101.5</v>
      </c>
      <c r="J45" s="36">
        <v>105.45</v>
      </c>
      <c r="K45" s="31">
        <v>97.55</v>
      </c>
      <c r="L45" s="31">
        <v>91.25</v>
      </c>
      <c r="M45" s="31">
        <v>278.67752999999999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1553</v>
      </c>
      <c r="D46" s="36">
        <v>1558.6499999999999</v>
      </c>
      <c r="E46" s="36">
        <v>1544.5999999999997</v>
      </c>
      <c r="F46" s="36">
        <v>1536.1999999999998</v>
      </c>
      <c r="G46" s="36">
        <v>1522.1499999999996</v>
      </c>
      <c r="H46" s="36">
        <v>1567.0499999999997</v>
      </c>
      <c r="I46" s="36">
        <v>1581.1</v>
      </c>
      <c r="J46" s="36">
        <v>1589.4999999999998</v>
      </c>
      <c r="K46" s="31">
        <v>1572.7</v>
      </c>
      <c r="L46" s="31">
        <v>1550.25</v>
      </c>
      <c r="M46" s="31">
        <v>0.77824000000000004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132.19999999999999</v>
      </c>
      <c r="D47" s="36">
        <v>131.43333333333331</v>
      </c>
      <c r="E47" s="36">
        <v>130.01666666666662</v>
      </c>
      <c r="F47" s="36">
        <v>127.83333333333331</v>
      </c>
      <c r="G47" s="36">
        <v>126.41666666666663</v>
      </c>
      <c r="H47" s="36">
        <v>133.61666666666662</v>
      </c>
      <c r="I47" s="36">
        <v>135.0333333333333</v>
      </c>
      <c r="J47" s="36">
        <v>137.21666666666661</v>
      </c>
      <c r="K47" s="31">
        <v>132.85</v>
      </c>
      <c r="L47" s="31">
        <v>129.25</v>
      </c>
      <c r="M47" s="31">
        <v>87.619309999999999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537.54999999999995</v>
      </c>
      <c r="D48" s="36">
        <v>540.13333333333333</v>
      </c>
      <c r="E48" s="36">
        <v>533.36666666666667</v>
      </c>
      <c r="F48" s="36">
        <v>529.18333333333339</v>
      </c>
      <c r="G48" s="36">
        <v>522.41666666666674</v>
      </c>
      <c r="H48" s="36">
        <v>544.31666666666661</v>
      </c>
      <c r="I48" s="36">
        <v>551.08333333333326</v>
      </c>
      <c r="J48" s="36">
        <v>555.26666666666654</v>
      </c>
      <c r="K48" s="31">
        <v>546.9</v>
      </c>
      <c r="L48" s="31">
        <v>535.95000000000005</v>
      </c>
      <c r="M48" s="31">
        <v>22.506869999999999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1025</v>
      </c>
      <c r="D49" s="36">
        <v>1028.4000000000001</v>
      </c>
      <c r="E49" s="36">
        <v>1019.2500000000002</v>
      </c>
      <c r="F49" s="36">
        <v>1013.5000000000001</v>
      </c>
      <c r="G49" s="36">
        <v>1004.3500000000003</v>
      </c>
      <c r="H49" s="36">
        <v>1034.1500000000001</v>
      </c>
      <c r="I49" s="36">
        <v>1043.2999999999997</v>
      </c>
      <c r="J49" s="36">
        <v>1049.0500000000002</v>
      </c>
      <c r="K49" s="31">
        <v>1037.55</v>
      </c>
      <c r="L49" s="31">
        <v>1022.65</v>
      </c>
      <c r="M49" s="31">
        <v>6.1561899999999996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914.6</v>
      </c>
      <c r="D50" s="36">
        <v>913.15</v>
      </c>
      <c r="E50" s="36">
        <v>907.9</v>
      </c>
      <c r="F50" s="36">
        <v>901.2</v>
      </c>
      <c r="G50" s="36">
        <v>895.95</v>
      </c>
      <c r="H50" s="36">
        <v>919.84999999999991</v>
      </c>
      <c r="I50" s="36">
        <v>925.09999999999991</v>
      </c>
      <c r="J50" s="36">
        <v>931.79999999999984</v>
      </c>
      <c r="K50" s="31">
        <v>918.4</v>
      </c>
      <c r="L50" s="31">
        <v>906.45</v>
      </c>
      <c r="M50" s="31">
        <v>35.083930000000002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117.65</v>
      </c>
      <c r="D51" s="36">
        <v>118.53333333333335</v>
      </c>
      <c r="E51" s="36">
        <v>116.51666666666669</v>
      </c>
      <c r="F51" s="36">
        <v>115.38333333333335</v>
      </c>
      <c r="G51" s="36">
        <v>113.3666666666667</v>
      </c>
      <c r="H51" s="36">
        <v>119.66666666666669</v>
      </c>
      <c r="I51" s="36">
        <v>121.68333333333334</v>
      </c>
      <c r="J51" s="36">
        <v>122.81666666666668</v>
      </c>
      <c r="K51" s="31">
        <v>120.55</v>
      </c>
      <c r="L51" s="31">
        <v>117.4</v>
      </c>
      <c r="M51" s="31">
        <v>139.64053999999999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222.7</v>
      </c>
      <c r="D52" s="36">
        <v>223.71666666666667</v>
      </c>
      <c r="E52" s="36">
        <v>221.43333333333334</v>
      </c>
      <c r="F52" s="36">
        <v>220.16666666666666</v>
      </c>
      <c r="G52" s="36">
        <v>217.88333333333333</v>
      </c>
      <c r="H52" s="36">
        <v>224.98333333333335</v>
      </c>
      <c r="I52" s="36">
        <v>227.26666666666671</v>
      </c>
      <c r="J52" s="36">
        <v>228.53333333333336</v>
      </c>
      <c r="K52" s="31">
        <v>226</v>
      </c>
      <c r="L52" s="31">
        <v>222.45</v>
      </c>
      <c r="M52" s="31">
        <v>27.66883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19742.650000000001</v>
      </c>
      <c r="D53" s="36">
        <v>19805.716666666664</v>
      </c>
      <c r="E53" s="36">
        <v>19646.633333333328</v>
      </c>
      <c r="F53" s="36">
        <v>19550.616666666665</v>
      </c>
      <c r="G53" s="36">
        <v>19391.533333333329</v>
      </c>
      <c r="H53" s="36">
        <v>19901.733333333326</v>
      </c>
      <c r="I53" s="36">
        <v>20060.816666666662</v>
      </c>
      <c r="J53" s="36">
        <v>20156.833333333325</v>
      </c>
      <c r="K53" s="31">
        <v>19964.8</v>
      </c>
      <c r="L53" s="31">
        <v>19709.7</v>
      </c>
      <c r="M53" s="31">
        <v>0.23336000000000001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334.95</v>
      </c>
      <c r="D54" s="36">
        <v>335.73333333333335</v>
      </c>
      <c r="E54" s="36">
        <v>333.2166666666667</v>
      </c>
      <c r="F54" s="36">
        <v>331.48333333333335</v>
      </c>
      <c r="G54" s="36">
        <v>328.9666666666667</v>
      </c>
      <c r="H54" s="36">
        <v>337.4666666666667</v>
      </c>
      <c r="I54" s="36">
        <v>339.98333333333335</v>
      </c>
      <c r="J54" s="36">
        <v>341.7166666666667</v>
      </c>
      <c r="K54" s="31">
        <v>338.25</v>
      </c>
      <c r="L54" s="31">
        <v>334</v>
      </c>
      <c r="M54" s="31">
        <v>14.98044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4514.3</v>
      </c>
      <c r="D55" s="36">
        <v>4516.4333333333334</v>
      </c>
      <c r="E55" s="36">
        <v>4488.8666666666668</v>
      </c>
      <c r="F55" s="36">
        <v>4463.4333333333334</v>
      </c>
      <c r="G55" s="36">
        <v>4435.8666666666668</v>
      </c>
      <c r="H55" s="36">
        <v>4541.8666666666668</v>
      </c>
      <c r="I55" s="36">
        <v>4569.4333333333343</v>
      </c>
      <c r="J55" s="36">
        <v>4594.8666666666668</v>
      </c>
      <c r="K55" s="31">
        <v>4544</v>
      </c>
      <c r="L55" s="31">
        <v>4491</v>
      </c>
      <c r="M55" s="31">
        <v>3.8279399999999999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380.8</v>
      </c>
      <c r="D56" s="36">
        <v>376.59999999999997</v>
      </c>
      <c r="E56" s="36">
        <v>365.39999999999992</v>
      </c>
      <c r="F56" s="36">
        <v>349.99999999999994</v>
      </c>
      <c r="G56" s="36">
        <v>338.7999999999999</v>
      </c>
      <c r="H56" s="36">
        <v>391.99999999999994</v>
      </c>
      <c r="I56" s="36">
        <v>403.2</v>
      </c>
      <c r="J56" s="36">
        <v>418.59999999999997</v>
      </c>
      <c r="K56" s="31">
        <v>387.8</v>
      </c>
      <c r="L56" s="31">
        <v>361.2</v>
      </c>
      <c r="M56" s="31">
        <v>272.01958000000002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384.4</v>
      </c>
      <c r="D57" s="36">
        <v>382.43333333333334</v>
      </c>
      <c r="E57" s="36">
        <v>376.9666666666667</v>
      </c>
      <c r="F57" s="36">
        <v>369.53333333333336</v>
      </c>
      <c r="G57" s="36">
        <v>364.06666666666672</v>
      </c>
      <c r="H57" s="36">
        <v>389.86666666666667</v>
      </c>
      <c r="I57" s="36">
        <v>395.33333333333326</v>
      </c>
      <c r="J57" s="36">
        <v>402.76666666666665</v>
      </c>
      <c r="K57" s="31">
        <v>387.9</v>
      </c>
      <c r="L57" s="31">
        <v>375</v>
      </c>
      <c r="M57" s="31">
        <v>18.277719999999999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1168.05</v>
      </c>
      <c r="D58" s="36">
        <v>1162.7833333333333</v>
      </c>
      <c r="E58" s="36">
        <v>1140.3666666666666</v>
      </c>
      <c r="F58" s="36">
        <v>1112.6833333333332</v>
      </c>
      <c r="G58" s="36">
        <v>1090.2666666666664</v>
      </c>
      <c r="H58" s="36">
        <v>1190.4666666666667</v>
      </c>
      <c r="I58" s="36">
        <v>1212.8833333333337</v>
      </c>
      <c r="J58" s="36">
        <v>1240.5666666666668</v>
      </c>
      <c r="K58" s="31">
        <v>1185.2</v>
      </c>
      <c r="L58" s="31">
        <v>1135.0999999999999</v>
      </c>
      <c r="M58" s="31">
        <v>21.41573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1174.25</v>
      </c>
      <c r="D59" s="36">
        <v>1173.8</v>
      </c>
      <c r="E59" s="36">
        <v>1149.6999999999998</v>
      </c>
      <c r="F59" s="36">
        <v>1125.1499999999999</v>
      </c>
      <c r="G59" s="36">
        <v>1101.0499999999997</v>
      </c>
      <c r="H59" s="36">
        <v>1198.3499999999999</v>
      </c>
      <c r="I59" s="36">
        <v>1222.4499999999998</v>
      </c>
      <c r="J59" s="36">
        <v>1247</v>
      </c>
      <c r="K59" s="31">
        <v>1197.9000000000001</v>
      </c>
      <c r="L59" s="31">
        <v>1149.25</v>
      </c>
      <c r="M59" s="31">
        <v>17.750109999999999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313.95</v>
      </c>
      <c r="D60" s="36">
        <v>312.36666666666662</v>
      </c>
      <c r="E60" s="36">
        <v>307.58333333333326</v>
      </c>
      <c r="F60" s="36">
        <v>301.21666666666664</v>
      </c>
      <c r="G60" s="36">
        <v>296.43333333333328</v>
      </c>
      <c r="H60" s="36">
        <v>318.73333333333323</v>
      </c>
      <c r="I60" s="36">
        <v>323.51666666666665</v>
      </c>
      <c r="J60" s="36">
        <v>329.88333333333321</v>
      </c>
      <c r="K60" s="31">
        <v>317.14999999999998</v>
      </c>
      <c r="L60" s="31">
        <v>306</v>
      </c>
      <c r="M60" s="31">
        <v>105.0307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5008.95</v>
      </c>
      <c r="D61" s="36">
        <v>4988.166666666667</v>
      </c>
      <c r="E61" s="36">
        <v>4946.3333333333339</v>
      </c>
      <c r="F61" s="36">
        <v>4883.7166666666672</v>
      </c>
      <c r="G61" s="36">
        <v>4841.8833333333341</v>
      </c>
      <c r="H61" s="36">
        <v>5050.7833333333338</v>
      </c>
      <c r="I61" s="36">
        <v>5092.6166666666677</v>
      </c>
      <c r="J61" s="36">
        <v>5155.2333333333336</v>
      </c>
      <c r="K61" s="31">
        <v>5030</v>
      </c>
      <c r="L61" s="31">
        <v>4925.55</v>
      </c>
      <c r="M61" s="31">
        <v>5.4026800000000001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2080.5</v>
      </c>
      <c r="D62" s="36">
        <v>2058.5166666666669</v>
      </c>
      <c r="E62" s="36">
        <v>2026.9833333333336</v>
      </c>
      <c r="F62" s="36">
        <v>1973.4666666666667</v>
      </c>
      <c r="G62" s="36">
        <v>1941.9333333333334</v>
      </c>
      <c r="H62" s="36">
        <v>2112.0333333333338</v>
      </c>
      <c r="I62" s="36">
        <v>2143.5666666666675</v>
      </c>
      <c r="J62" s="36">
        <v>2197.0833333333339</v>
      </c>
      <c r="K62" s="31">
        <v>2090.0500000000002</v>
      </c>
      <c r="L62" s="31">
        <v>2005</v>
      </c>
      <c r="M62" s="31">
        <v>10.003069999999999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689.2</v>
      </c>
      <c r="D63" s="36">
        <v>693</v>
      </c>
      <c r="E63" s="36">
        <v>682.5</v>
      </c>
      <c r="F63" s="36">
        <v>675.8</v>
      </c>
      <c r="G63" s="36">
        <v>665.3</v>
      </c>
      <c r="H63" s="36">
        <v>699.7</v>
      </c>
      <c r="I63" s="36">
        <v>710.2</v>
      </c>
      <c r="J63" s="36">
        <v>716.90000000000009</v>
      </c>
      <c r="K63" s="31">
        <v>703.5</v>
      </c>
      <c r="L63" s="31">
        <v>686.3</v>
      </c>
      <c r="M63" s="31">
        <v>8.9197500000000005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1074.6500000000001</v>
      </c>
      <c r="D64" s="36">
        <v>1077.45</v>
      </c>
      <c r="E64" s="36">
        <v>1062.2</v>
      </c>
      <c r="F64" s="36">
        <v>1049.75</v>
      </c>
      <c r="G64" s="36">
        <v>1034.5</v>
      </c>
      <c r="H64" s="36">
        <v>1089.9000000000001</v>
      </c>
      <c r="I64" s="36">
        <v>1105.1500000000001</v>
      </c>
      <c r="J64" s="36">
        <v>1117.6000000000001</v>
      </c>
      <c r="K64" s="31">
        <v>1092.7</v>
      </c>
      <c r="L64" s="31">
        <v>1065</v>
      </c>
      <c r="M64" s="31">
        <v>3.5591599999999999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284.8</v>
      </c>
      <c r="D65" s="36">
        <v>286.43333333333334</v>
      </c>
      <c r="E65" s="36">
        <v>282.36666666666667</v>
      </c>
      <c r="F65" s="36">
        <v>279.93333333333334</v>
      </c>
      <c r="G65" s="36">
        <v>275.86666666666667</v>
      </c>
      <c r="H65" s="36">
        <v>288.86666666666667</v>
      </c>
      <c r="I65" s="36">
        <v>292.93333333333339</v>
      </c>
      <c r="J65" s="36">
        <v>295.36666666666667</v>
      </c>
      <c r="K65" s="31">
        <v>290.5</v>
      </c>
      <c r="L65" s="31">
        <v>284</v>
      </c>
      <c r="M65" s="31">
        <v>25.131309999999999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1689.1</v>
      </c>
      <c r="D66" s="36">
        <v>1692.8333333333333</v>
      </c>
      <c r="E66" s="36">
        <v>1674.0666666666666</v>
      </c>
      <c r="F66" s="36">
        <v>1659.0333333333333</v>
      </c>
      <c r="G66" s="36">
        <v>1640.2666666666667</v>
      </c>
      <c r="H66" s="36">
        <v>1707.8666666666666</v>
      </c>
      <c r="I66" s="36">
        <v>1726.6333333333334</v>
      </c>
      <c r="J66" s="36">
        <v>1741.6666666666665</v>
      </c>
      <c r="K66" s="31">
        <v>1711.6</v>
      </c>
      <c r="L66" s="31">
        <v>1677.8</v>
      </c>
      <c r="M66" s="31">
        <v>3.6075400000000002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524.54999999999995</v>
      </c>
      <c r="D67" s="36">
        <v>519.81666666666672</v>
      </c>
      <c r="E67" s="36">
        <v>513.78333333333342</v>
      </c>
      <c r="F67" s="36">
        <v>503.01666666666671</v>
      </c>
      <c r="G67" s="36">
        <v>496.98333333333341</v>
      </c>
      <c r="H67" s="36">
        <v>530.58333333333348</v>
      </c>
      <c r="I67" s="36">
        <v>536.61666666666679</v>
      </c>
      <c r="J67" s="36">
        <v>547.38333333333344</v>
      </c>
      <c r="K67" s="31">
        <v>525.85</v>
      </c>
      <c r="L67" s="31">
        <v>509.05</v>
      </c>
      <c r="M67" s="31">
        <v>21.25985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2038.5</v>
      </c>
      <c r="D68" s="36">
        <v>2039.1833333333334</v>
      </c>
      <c r="E68" s="36">
        <v>2022.9666666666667</v>
      </c>
      <c r="F68" s="36">
        <v>2007.4333333333334</v>
      </c>
      <c r="G68" s="36">
        <v>1991.2166666666667</v>
      </c>
      <c r="H68" s="36">
        <v>2054.7166666666667</v>
      </c>
      <c r="I68" s="36">
        <v>2070.9333333333334</v>
      </c>
      <c r="J68" s="36">
        <v>2086.4666666666667</v>
      </c>
      <c r="K68" s="31">
        <v>2055.4</v>
      </c>
      <c r="L68" s="31">
        <v>2023.65</v>
      </c>
      <c r="M68" s="31">
        <v>1.5984100000000001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1988</v>
      </c>
      <c r="D69" s="36">
        <v>1983.05</v>
      </c>
      <c r="E69" s="36">
        <v>1962.1</v>
      </c>
      <c r="F69" s="36">
        <v>1936.2</v>
      </c>
      <c r="G69" s="36">
        <v>1915.25</v>
      </c>
      <c r="H69" s="36">
        <v>2008.9499999999998</v>
      </c>
      <c r="I69" s="36">
        <v>2029.9</v>
      </c>
      <c r="J69" s="36">
        <v>2055.7999999999997</v>
      </c>
      <c r="K69" s="31">
        <v>2004</v>
      </c>
      <c r="L69" s="31">
        <v>1957.15</v>
      </c>
      <c r="M69" s="31">
        <v>1.3881399999999999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421.15</v>
      </c>
      <c r="D70" s="36">
        <v>417.01666666666665</v>
      </c>
      <c r="E70" s="36">
        <v>411.13333333333333</v>
      </c>
      <c r="F70" s="36">
        <v>401.11666666666667</v>
      </c>
      <c r="G70" s="36">
        <v>395.23333333333335</v>
      </c>
      <c r="H70" s="36">
        <v>427.0333333333333</v>
      </c>
      <c r="I70" s="36">
        <v>432.91666666666663</v>
      </c>
      <c r="J70" s="36">
        <v>442.93333333333328</v>
      </c>
      <c r="K70" s="31">
        <v>422.9</v>
      </c>
      <c r="L70" s="31">
        <v>407</v>
      </c>
      <c r="M70" s="31">
        <v>3.9420000000000002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188.05</v>
      </c>
      <c r="D71" s="36">
        <v>187.33333333333334</v>
      </c>
      <c r="E71" s="36">
        <v>184.86666666666667</v>
      </c>
      <c r="F71" s="36">
        <v>181.68333333333334</v>
      </c>
      <c r="G71" s="36">
        <v>179.21666666666667</v>
      </c>
      <c r="H71" s="36">
        <v>190.51666666666668</v>
      </c>
      <c r="I71" s="36">
        <v>192.98333333333332</v>
      </c>
      <c r="J71" s="36">
        <v>196.16666666666669</v>
      </c>
      <c r="K71" s="31">
        <v>189.8</v>
      </c>
      <c r="L71" s="31">
        <v>184.15</v>
      </c>
      <c r="M71" s="31">
        <v>21.019030000000001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3411.95</v>
      </c>
      <c r="D72" s="36">
        <v>3415.2666666666664</v>
      </c>
      <c r="E72" s="36">
        <v>3393.1333333333328</v>
      </c>
      <c r="F72" s="36">
        <v>3374.3166666666662</v>
      </c>
      <c r="G72" s="36">
        <v>3352.1833333333325</v>
      </c>
      <c r="H72" s="36">
        <v>3434.083333333333</v>
      </c>
      <c r="I72" s="36">
        <v>3456.2166666666662</v>
      </c>
      <c r="J72" s="36">
        <v>3475.0333333333333</v>
      </c>
      <c r="K72" s="31">
        <v>3437.4</v>
      </c>
      <c r="L72" s="31">
        <v>3396.45</v>
      </c>
      <c r="M72" s="31">
        <v>2.8398300000000001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5374.75</v>
      </c>
      <c r="D73" s="36">
        <v>5399.0666666666666</v>
      </c>
      <c r="E73" s="36">
        <v>5283.333333333333</v>
      </c>
      <c r="F73" s="36">
        <v>5191.9166666666661</v>
      </c>
      <c r="G73" s="36">
        <v>5076.1833333333325</v>
      </c>
      <c r="H73" s="36">
        <v>5490.4833333333336</v>
      </c>
      <c r="I73" s="36">
        <v>5606.2166666666672</v>
      </c>
      <c r="J73" s="36">
        <v>5697.6333333333341</v>
      </c>
      <c r="K73" s="31">
        <v>5514.8</v>
      </c>
      <c r="L73" s="31">
        <v>5307.65</v>
      </c>
      <c r="M73" s="31">
        <v>11.8035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536.15</v>
      </c>
      <c r="D74" s="36">
        <v>533.0333333333333</v>
      </c>
      <c r="E74" s="36">
        <v>527.76666666666665</v>
      </c>
      <c r="F74" s="36">
        <v>519.38333333333333</v>
      </c>
      <c r="G74" s="36">
        <v>514.11666666666667</v>
      </c>
      <c r="H74" s="36">
        <v>541.41666666666663</v>
      </c>
      <c r="I74" s="36">
        <v>546.68333333333328</v>
      </c>
      <c r="J74" s="36">
        <v>555.06666666666661</v>
      </c>
      <c r="K74" s="31">
        <v>538.29999999999995</v>
      </c>
      <c r="L74" s="31">
        <v>524.65</v>
      </c>
      <c r="M74" s="31">
        <v>40.628459999999997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3665.45</v>
      </c>
      <c r="D75" s="36">
        <v>3691.4833333333336</v>
      </c>
      <c r="E75" s="36">
        <v>3624.9666666666672</v>
      </c>
      <c r="F75" s="36">
        <v>3584.4833333333336</v>
      </c>
      <c r="G75" s="36">
        <v>3517.9666666666672</v>
      </c>
      <c r="H75" s="36">
        <v>3731.9666666666672</v>
      </c>
      <c r="I75" s="36">
        <v>3798.4833333333336</v>
      </c>
      <c r="J75" s="36">
        <v>3838.9666666666672</v>
      </c>
      <c r="K75" s="31">
        <v>3758</v>
      </c>
      <c r="L75" s="31">
        <v>3651</v>
      </c>
      <c r="M75" s="31">
        <v>3.6547999999999998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5397.3</v>
      </c>
      <c r="D76" s="36">
        <v>5400.75</v>
      </c>
      <c r="E76" s="36">
        <v>5347.55</v>
      </c>
      <c r="F76" s="36">
        <v>5297.8</v>
      </c>
      <c r="G76" s="36">
        <v>5244.6</v>
      </c>
      <c r="H76" s="36">
        <v>5450.5</v>
      </c>
      <c r="I76" s="36">
        <v>5503.7000000000007</v>
      </c>
      <c r="J76" s="36">
        <v>5553.45</v>
      </c>
      <c r="K76" s="31">
        <v>5453.95</v>
      </c>
      <c r="L76" s="31">
        <v>5351</v>
      </c>
      <c r="M76" s="31">
        <v>4.3194499999999998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3394.85</v>
      </c>
      <c r="D77" s="36">
        <v>3377.2166666666672</v>
      </c>
      <c r="E77" s="36">
        <v>3344.4333333333343</v>
      </c>
      <c r="F77" s="36">
        <v>3294.0166666666673</v>
      </c>
      <c r="G77" s="36">
        <v>3261.2333333333345</v>
      </c>
      <c r="H77" s="36">
        <v>3427.6333333333341</v>
      </c>
      <c r="I77" s="36">
        <v>3460.416666666667</v>
      </c>
      <c r="J77" s="36">
        <v>3510.8333333333339</v>
      </c>
      <c r="K77" s="31">
        <v>3410</v>
      </c>
      <c r="L77" s="31">
        <v>3326.8</v>
      </c>
      <c r="M77" s="31">
        <v>2.9309699999999999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3146.3</v>
      </c>
      <c r="D78" s="36">
        <v>3154.7666666666664</v>
      </c>
      <c r="E78" s="36">
        <v>3126.5333333333328</v>
      </c>
      <c r="F78" s="36">
        <v>3106.7666666666664</v>
      </c>
      <c r="G78" s="36">
        <v>3078.5333333333328</v>
      </c>
      <c r="H78" s="36">
        <v>3174.5333333333328</v>
      </c>
      <c r="I78" s="36">
        <v>3202.7666666666664</v>
      </c>
      <c r="J78" s="36">
        <v>3222.5333333333328</v>
      </c>
      <c r="K78" s="31">
        <v>3183</v>
      </c>
      <c r="L78" s="31">
        <v>3135</v>
      </c>
      <c r="M78" s="31">
        <v>1.9720599999999999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139.55000000000001</v>
      </c>
      <c r="D79" s="36">
        <v>140.06666666666669</v>
      </c>
      <c r="E79" s="36">
        <v>138.23333333333338</v>
      </c>
      <c r="F79" s="36">
        <v>136.91666666666669</v>
      </c>
      <c r="G79" s="36">
        <v>135.08333333333337</v>
      </c>
      <c r="H79" s="36">
        <v>141.38333333333338</v>
      </c>
      <c r="I79" s="36">
        <v>143.2166666666667</v>
      </c>
      <c r="J79" s="36">
        <v>144.53333333333339</v>
      </c>
      <c r="K79" s="31">
        <v>141.9</v>
      </c>
      <c r="L79" s="31">
        <v>138.75</v>
      </c>
      <c r="M79" s="31">
        <v>116.27544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2799.9</v>
      </c>
      <c r="D80" s="36">
        <v>2797.9333333333329</v>
      </c>
      <c r="E80" s="36">
        <v>2755.8666666666659</v>
      </c>
      <c r="F80" s="36">
        <v>2711.833333333333</v>
      </c>
      <c r="G80" s="36">
        <v>2669.766666666666</v>
      </c>
      <c r="H80" s="36">
        <v>2841.9666666666658</v>
      </c>
      <c r="I80" s="36">
        <v>2884.0333333333324</v>
      </c>
      <c r="J80" s="36">
        <v>2928.0666666666657</v>
      </c>
      <c r="K80" s="31">
        <v>2840</v>
      </c>
      <c r="L80" s="31">
        <v>2753.9</v>
      </c>
      <c r="M80" s="31">
        <v>0.47238000000000002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325.05</v>
      </c>
      <c r="D81" s="36">
        <v>323.93333333333334</v>
      </c>
      <c r="E81" s="36">
        <v>321.16666666666669</v>
      </c>
      <c r="F81" s="36">
        <v>317.28333333333336</v>
      </c>
      <c r="G81" s="36">
        <v>314.51666666666671</v>
      </c>
      <c r="H81" s="36">
        <v>327.81666666666666</v>
      </c>
      <c r="I81" s="36">
        <v>330.58333333333331</v>
      </c>
      <c r="J81" s="36">
        <v>334.46666666666664</v>
      </c>
      <c r="K81" s="31">
        <v>326.7</v>
      </c>
      <c r="L81" s="31">
        <v>320.05</v>
      </c>
      <c r="M81" s="31">
        <v>7.7048399999999999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118.25</v>
      </c>
      <c r="D82" s="36">
        <v>118.85000000000001</v>
      </c>
      <c r="E82" s="36">
        <v>117.40000000000002</v>
      </c>
      <c r="F82" s="36">
        <v>116.55000000000001</v>
      </c>
      <c r="G82" s="36">
        <v>115.10000000000002</v>
      </c>
      <c r="H82" s="36">
        <v>119.70000000000002</v>
      </c>
      <c r="I82" s="36">
        <v>121.15</v>
      </c>
      <c r="J82" s="36">
        <v>122.00000000000001</v>
      </c>
      <c r="K82" s="31">
        <v>120.3</v>
      </c>
      <c r="L82" s="31">
        <v>118</v>
      </c>
      <c r="M82" s="31">
        <v>99.375640000000004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1550.95</v>
      </c>
      <c r="D83" s="36">
        <v>1553.05</v>
      </c>
      <c r="E83" s="36">
        <v>1536.1</v>
      </c>
      <c r="F83" s="36">
        <v>1521.25</v>
      </c>
      <c r="G83" s="36">
        <v>1504.3</v>
      </c>
      <c r="H83" s="36">
        <v>1567.8999999999999</v>
      </c>
      <c r="I83" s="36">
        <v>1584.8500000000001</v>
      </c>
      <c r="J83" s="36">
        <v>1599.6999999999998</v>
      </c>
      <c r="K83" s="31">
        <v>1570</v>
      </c>
      <c r="L83" s="31">
        <v>1538.2</v>
      </c>
      <c r="M83" s="31">
        <v>1.2503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987.25</v>
      </c>
      <c r="D84" s="36">
        <v>980.66666666666663</v>
      </c>
      <c r="E84" s="36">
        <v>969.93333333333328</v>
      </c>
      <c r="F84" s="36">
        <v>952.61666666666667</v>
      </c>
      <c r="G84" s="36">
        <v>941.88333333333333</v>
      </c>
      <c r="H84" s="36">
        <v>997.98333333333323</v>
      </c>
      <c r="I84" s="36">
        <v>1008.7166666666666</v>
      </c>
      <c r="J84" s="36">
        <v>1026.0333333333333</v>
      </c>
      <c r="K84" s="31">
        <v>991.4</v>
      </c>
      <c r="L84" s="31">
        <v>963.35</v>
      </c>
      <c r="M84" s="31">
        <v>7.8310500000000003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1602.2</v>
      </c>
      <c r="D85" s="36">
        <v>1598.5166666666667</v>
      </c>
      <c r="E85" s="36">
        <v>1580.6833333333334</v>
      </c>
      <c r="F85" s="36">
        <v>1559.1666666666667</v>
      </c>
      <c r="G85" s="36">
        <v>1541.3333333333335</v>
      </c>
      <c r="H85" s="36">
        <v>1620.0333333333333</v>
      </c>
      <c r="I85" s="36">
        <v>1637.8666666666668</v>
      </c>
      <c r="J85" s="36">
        <v>1659.3833333333332</v>
      </c>
      <c r="K85" s="31">
        <v>1616.35</v>
      </c>
      <c r="L85" s="31">
        <v>1577</v>
      </c>
      <c r="M85" s="31">
        <v>5.4855200000000002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1856</v>
      </c>
      <c r="D86" s="36">
        <v>1858.7</v>
      </c>
      <c r="E86" s="36">
        <v>1847.4</v>
      </c>
      <c r="F86" s="36">
        <v>1838.8</v>
      </c>
      <c r="G86" s="36">
        <v>1827.5</v>
      </c>
      <c r="H86" s="36">
        <v>1867.3000000000002</v>
      </c>
      <c r="I86" s="36">
        <v>1878.6</v>
      </c>
      <c r="J86" s="36">
        <v>1887.2000000000003</v>
      </c>
      <c r="K86" s="31">
        <v>1870</v>
      </c>
      <c r="L86" s="31">
        <v>1850.1</v>
      </c>
      <c r="M86" s="31">
        <v>2.8838400000000002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406.75</v>
      </c>
      <c r="D87" s="36">
        <v>406.11666666666662</v>
      </c>
      <c r="E87" s="36">
        <v>404.33333333333326</v>
      </c>
      <c r="F87" s="36">
        <v>401.91666666666663</v>
      </c>
      <c r="G87" s="36">
        <v>400.13333333333327</v>
      </c>
      <c r="H87" s="36">
        <v>408.53333333333325</v>
      </c>
      <c r="I87" s="36">
        <v>410.31666666666666</v>
      </c>
      <c r="J87" s="36">
        <v>412.73333333333323</v>
      </c>
      <c r="K87" s="31">
        <v>407.9</v>
      </c>
      <c r="L87" s="31">
        <v>403.7</v>
      </c>
      <c r="M87" s="31">
        <v>6.5665500000000003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1854.4</v>
      </c>
      <c r="D88" s="36">
        <v>1847.2333333333336</v>
      </c>
      <c r="E88" s="36">
        <v>1832.8166666666671</v>
      </c>
      <c r="F88" s="36">
        <v>1811.2333333333336</v>
      </c>
      <c r="G88" s="36">
        <v>1796.8166666666671</v>
      </c>
      <c r="H88" s="36">
        <v>1868.8166666666671</v>
      </c>
      <c r="I88" s="36">
        <v>1883.2333333333336</v>
      </c>
      <c r="J88" s="36">
        <v>1904.8166666666671</v>
      </c>
      <c r="K88" s="31">
        <v>1861.65</v>
      </c>
      <c r="L88" s="31">
        <v>1825.65</v>
      </c>
      <c r="M88" s="31">
        <v>11.406129999999999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1259.9000000000001</v>
      </c>
      <c r="D89" s="36">
        <v>1266.5166666666667</v>
      </c>
      <c r="E89" s="36">
        <v>1250.3333333333333</v>
      </c>
      <c r="F89" s="36">
        <v>1240.7666666666667</v>
      </c>
      <c r="G89" s="36">
        <v>1224.5833333333333</v>
      </c>
      <c r="H89" s="36">
        <v>1276.0833333333333</v>
      </c>
      <c r="I89" s="36">
        <v>1292.2666666666667</v>
      </c>
      <c r="J89" s="36">
        <v>1301.8333333333333</v>
      </c>
      <c r="K89" s="31">
        <v>1282.7</v>
      </c>
      <c r="L89" s="31">
        <v>1256.95</v>
      </c>
      <c r="M89" s="31">
        <v>5.6787999999999998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1268.7</v>
      </c>
      <c r="D90" s="36">
        <v>1257.3833333333332</v>
      </c>
      <c r="E90" s="36">
        <v>1244.7666666666664</v>
      </c>
      <c r="F90" s="36">
        <v>1220.8333333333333</v>
      </c>
      <c r="G90" s="36">
        <v>1208.2166666666665</v>
      </c>
      <c r="H90" s="36">
        <v>1281.3166666666664</v>
      </c>
      <c r="I90" s="36">
        <v>1293.9333333333332</v>
      </c>
      <c r="J90" s="36">
        <v>1317.8666666666663</v>
      </c>
      <c r="K90" s="31">
        <v>1270</v>
      </c>
      <c r="L90" s="31">
        <v>1233.45</v>
      </c>
      <c r="M90" s="31">
        <v>26.75348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2752.2</v>
      </c>
      <c r="D91" s="36">
        <v>2756.2999999999997</v>
      </c>
      <c r="E91" s="36">
        <v>2727.8999999999996</v>
      </c>
      <c r="F91" s="36">
        <v>2703.6</v>
      </c>
      <c r="G91" s="36">
        <v>2675.2</v>
      </c>
      <c r="H91" s="36">
        <v>2780.5999999999995</v>
      </c>
      <c r="I91" s="36">
        <v>2809</v>
      </c>
      <c r="J91" s="36">
        <v>2833.2999999999993</v>
      </c>
      <c r="K91" s="31">
        <v>2784.7</v>
      </c>
      <c r="L91" s="31">
        <v>2732</v>
      </c>
      <c r="M91" s="31">
        <v>3.2215699999999998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1469.15</v>
      </c>
      <c r="D92" s="36">
        <v>1471.3500000000001</v>
      </c>
      <c r="E92" s="36">
        <v>1464.7000000000003</v>
      </c>
      <c r="F92" s="36">
        <v>1460.2500000000002</v>
      </c>
      <c r="G92" s="36">
        <v>1453.6000000000004</v>
      </c>
      <c r="H92" s="36">
        <v>1475.8000000000002</v>
      </c>
      <c r="I92" s="36">
        <v>1482.4500000000003</v>
      </c>
      <c r="J92" s="36">
        <v>1486.9</v>
      </c>
      <c r="K92" s="31">
        <v>1478</v>
      </c>
      <c r="L92" s="31">
        <v>1466.9</v>
      </c>
      <c r="M92" s="31">
        <v>159.70266000000001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608.65</v>
      </c>
      <c r="D93" s="36">
        <v>610.1</v>
      </c>
      <c r="E93" s="36">
        <v>604.6</v>
      </c>
      <c r="F93" s="36">
        <v>600.54999999999995</v>
      </c>
      <c r="G93" s="36">
        <v>595.04999999999995</v>
      </c>
      <c r="H93" s="36">
        <v>614.15000000000009</v>
      </c>
      <c r="I93" s="36">
        <v>619.65000000000009</v>
      </c>
      <c r="J93" s="36">
        <v>623.70000000000016</v>
      </c>
      <c r="K93" s="31">
        <v>615.6</v>
      </c>
      <c r="L93" s="31">
        <v>606.04999999999995</v>
      </c>
      <c r="M93" s="31">
        <v>13.48147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3112.2</v>
      </c>
      <c r="D94" s="36">
        <v>3123.0500000000006</v>
      </c>
      <c r="E94" s="36">
        <v>3093.2000000000012</v>
      </c>
      <c r="F94" s="36">
        <v>3074.2000000000007</v>
      </c>
      <c r="G94" s="36">
        <v>3044.3500000000013</v>
      </c>
      <c r="H94" s="36">
        <v>3142.0500000000011</v>
      </c>
      <c r="I94" s="36">
        <v>3171.9000000000005</v>
      </c>
      <c r="J94" s="36">
        <v>3190.900000000001</v>
      </c>
      <c r="K94" s="31">
        <v>3152.9</v>
      </c>
      <c r="L94" s="31">
        <v>3104.05</v>
      </c>
      <c r="M94" s="31">
        <v>3.1442299999999999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456.15</v>
      </c>
      <c r="D95" s="36">
        <v>458.33333333333331</v>
      </c>
      <c r="E95" s="36">
        <v>452.26666666666665</v>
      </c>
      <c r="F95" s="36">
        <v>448.38333333333333</v>
      </c>
      <c r="G95" s="36">
        <v>442.31666666666666</v>
      </c>
      <c r="H95" s="36">
        <v>462.21666666666664</v>
      </c>
      <c r="I95" s="36">
        <v>468.28333333333336</v>
      </c>
      <c r="J95" s="36">
        <v>472.16666666666663</v>
      </c>
      <c r="K95" s="31">
        <v>464.4</v>
      </c>
      <c r="L95" s="31">
        <v>454.45</v>
      </c>
      <c r="M95" s="31">
        <v>61.937260000000002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243.55</v>
      </c>
      <c r="D96" s="36">
        <v>243.73333333333335</v>
      </c>
      <c r="E96" s="36">
        <v>241.31666666666669</v>
      </c>
      <c r="F96" s="36">
        <v>239.08333333333334</v>
      </c>
      <c r="G96" s="36">
        <v>236.66666666666669</v>
      </c>
      <c r="H96" s="36">
        <v>245.9666666666667</v>
      </c>
      <c r="I96" s="36">
        <v>248.38333333333333</v>
      </c>
      <c r="J96" s="36">
        <v>250.6166666666667</v>
      </c>
      <c r="K96" s="31">
        <v>246.15</v>
      </c>
      <c r="L96" s="31">
        <v>241.5</v>
      </c>
      <c r="M96" s="31">
        <v>15.970610000000001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2482.0500000000002</v>
      </c>
      <c r="D97" s="36">
        <v>2480.2999999999997</v>
      </c>
      <c r="E97" s="36">
        <v>2465.5999999999995</v>
      </c>
      <c r="F97" s="36">
        <v>2449.1499999999996</v>
      </c>
      <c r="G97" s="36">
        <v>2434.4499999999994</v>
      </c>
      <c r="H97" s="36">
        <v>2496.7499999999995</v>
      </c>
      <c r="I97" s="36">
        <v>2511.4499999999994</v>
      </c>
      <c r="J97" s="36">
        <v>2527.8999999999996</v>
      </c>
      <c r="K97" s="31">
        <v>2495</v>
      </c>
      <c r="L97" s="31">
        <v>2463.85</v>
      </c>
      <c r="M97" s="31">
        <v>17.848120000000002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295.8</v>
      </c>
      <c r="D98" s="36">
        <v>296.28333333333336</v>
      </c>
      <c r="E98" s="36">
        <v>292.86666666666673</v>
      </c>
      <c r="F98" s="36">
        <v>289.93333333333339</v>
      </c>
      <c r="G98" s="36">
        <v>286.51666666666677</v>
      </c>
      <c r="H98" s="36">
        <v>299.2166666666667</v>
      </c>
      <c r="I98" s="36">
        <v>302.63333333333333</v>
      </c>
      <c r="J98" s="36">
        <v>305.56666666666666</v>
      </c>
      <c r="K98" s="31">
        <v>299.7</v>
      </c>
      <c r="L98" s="31">
        <v>293.35000000000002</v>
      </c>
      <c r="M98" s="31">
        <v>3.46211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36218.1</v>
      </c>
      <c r="D99" s="36">
        <v>36266.366666666669</v>
      </c>
      <c r="E99" s="36">
        <v>36082.733333333337</v>
      </c>
      <c r="F99" s="36">
        <v>35947.366666666669</v>
      </c>
      <c r="G99" s="36">
        <v>35763.733333333337</v>
      </c>
      <c r="H99" s="36">
        <v>36401.733333333337</v>
      </c>
      <c r="I99" s="36">
        <v>36585.366666666669</v>
      </c>
      <c r="J99" s="36">
        <v>36720.733333333337</v>
      </c>
      <c r="K99" s="31">
        <v>36450</v>
      </c>
      <c r="L99" s="31">
        <v>36131</v>
      </c>
      <c r="M99" s="31">
        <v>4.1300000000000003E-2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912.75</v>
      </c>
      <c r="D100" s="36">
        <v>914.06666666666661</v>
      </c>
      <c r="E100" s="36">
        <v>909.98333333333323</v>
      </c>
      <c r="F100" s="36">
        <v>907.21666666666658</v>
      </c>
      <c r="G100" s="36">
        <v>903.13333333333321</v>
      </c>
      <c r="H100" s="36">
        <v>916.83333333333326</v>
      </c>
      <c r="I100" s="36">
        <v>920.91666666666674</v>
      </c>
      <c r="J100" s="36">
        <v>923.68333333333328</v>
      </c>
      <c r="K100" s="31">
        <v>918.15</v>
      </c>
      <c r="L100" s="31">
        <v>911.3</v>
      </c>
      <c r="M100" s="31">
        <v>86.45505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1357.35</v>
      </c>
      <c r="D101" s="36">
        <v>1358.3500000000001</v>
      </c>
      <c r="E101" s="36">
        <v>1349.2500000000002</v>
      </c>
      <c r="F101" s="36">
        <v>1341.15</v>
      </c>
      <c r="G101" s="36">
        <v>1332.0500000000002</v>
      </c>
      <c r="H101" s="36">
        <v>1366.4500000000003</v>
      </c>
      <c r="I101" s="36">
        <v>1375.5500000000002</v>
      </c>
      <c r="J101" s="36">
        <v>1383.6500000000003</v>
      </c>
      <c r="K101" s="31">
        <v>1367.45</v>
      </c>
      <c r="L101" s="31">
        <v>1350.25</v>
      </c>
      <c r="M101" s="31">
        <v>3.47173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519</v>
      </c>
      <c r="D102" s="36">
        <v>517.16666666666663</v>
      </c>
      <c r="E102" s="36">
        <v>511.83333333333326</v>
      </c>
      <c r="F102" s="36">
        <v>504.66666666666663</v>
      </c>
      <c r="G102" s="36">
        <v>499.33333333333326</v>
      </c>
      <c r="H102" s="36">
        <v>524.33333333333326</v>
      </c>
      <c r="I102" s="36">
        <v>529.66666666666652</v>
      </c>
      <c r="J102" s="36">
        <v>536.83333333333326</v>
      </c>
      <c r="K102" s="31">
        <v>522.5</v>
      </c>
      <c r="L102" s="31">
        <v>510</v>
      </c>
      <c r="M102" s="31">
        <v>4.9168399999999997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10.9</v>
      </c>
      <c r="D103" s="36">
        <v>10.866666666666667</v>
      </c>
      <c r="E103" s="36">
        <v>10.683333333333334</v>
      </c>
      <c r="F103" s="36">
        <v>10.466666666666667</v>
      </c>
      <c r="G103" s="36">
        <v>10.283333333333333</v>
      </c>
      <c r="H103" s="36">
        <v>11.083333333333334</v>
      </c>
      <c r="I103" s="36">
        <v>11.266666666666667</v>
      </c>
      <c r="J103" s="36">
        <v>11.483333333333334</v>
      </c>
      <c r="K103" s="31">
        <v>11.05</v>
      </c>
      <c r="L103" s="31">
        <v>10.65</v>
      </c>
      <c r="M103" s="31">
        <v>2071.9039200000002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86.05</v>
      </c>
      <c r="D104" s="36">
        <v>86.033333333333317</v>
      </c>
      <c r="E104" s="36">
        <v>85.21666666666664</v>
      </c>
      <c r="F104" s="36">
        <v>84.383333333333326</v>
      </c>
      <c r="G104" s="36">
        <v>83.566666666666649</v>
      </c>
      <c r="H104" s="36">
        <v>86.866666666666632</v>
      </c>
      <c r="I104" s="36">
        <v>87.683333333333323</v>
      </c>
      <c r="J104" s="36">
        <v>88.516666666666623</v>
      </c>
      <c r="K104" s="31">
        <v>86.85</v>
      </c>
      <c r="L104" s="31">
        <v>85.2</v>
      </c>
      <c r="M104" s="31">
        <v>296.41971000000001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382.2</v>
      </c>
      <c r="D105" s="36">
        <v>384.7833333333333</v>
      </c>
      <c r="E105" s="36">
        <v>378.56666666666661</v>
      </c>
      <c r="F105" s="36">
        <v>374.93333333333328</v>
      </c>
      <c r="G105" s="36">
        <v>368.71666666666658</v>
      </c>
      <c r="H105" s="36">
        <v>388.41666666666663</v>
      </c>
      <c r="I105" s="36">
        <v>394.63333333333333</v>
      </c>
      <c r="J105" s="36">
        <v>398.26666666666665</v>
      </c>
      <c r="K105" s="31">
        <v>391</v>
      </c>
      <c r="L105" s="31">
        <v>381.15</v>
      </c>
      <c r="M105" s="31">
        <v>22.19322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374.55</v>
      </c>
      <c r="D106" s="36">
        <v>377</v>
      </c>
      <c r="E106" s="36">
        <v>369.15</v>
      </c>
      <c r="F106" s="36">
        <v>363.75</v>
      </c>
      <c r="G106" s="36">
        <v>355.9</v>
      </c>
      <c r="H106" s="36">
        <v>382.4</v>
      </c>
      <c r="I106" s="36">
        <v>390.25</v>
      </c>
      <c r="J106" s="36">
        <v>395.65</v>
      </c>
      <c r="K106" s="31">
        <v>384.85</v>
      </c>
      <c r="L106" s="31">
        <v>371.6</v>
      </c>
      <c r="M106" s="31">
        <v>81.132689999999997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414.75</v>
      </c>
      <c r="D107" s="36">
        <v>412.11666666666662</v>
      </c>
      <c r="E107" s="36">
        <v>404.58333333333326</v>
      </c>
      <c r="F107" s="36">
        <v>394.41666666666663</v>
      </c>
      <c r="G107" s="36">
        <v>386.88333333333327</v>
      </c>
      <c r="H107" s="36">
        <v>422.28333333333325</v>
      </c>
      <c r="I107" s="36">
        <v>429.81666666666666</v>
      </c>
      <c r="J107" s="36">
        <v>439.98333333333323</v>
      </c>
      <c r="K107" s="31">
        <v>419.65</v>
      </c>
      <c r="L107" s="31">
        <v>401.95</v>
      </c>
      <c r="M107" s="31">
        <v>15.93993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2471.25</v>
      </c>
      <c r="D108" s="36">
        <v>2457.4</v>
      </c>
      <c r="E108" s="36">
        <v>2434.8500000000004</v>
      </c>
      <c r="F108" s="36">
        <v>2398.4500000000003</v>
      </c>
      <c r="G108" s="36">
        <v>2375.9000000000005</v>
      </c>
      <c r="H108" s="36">
        <v>2493.8000000000002</v>
      </c>
      <c r="I108" s="36">
        <v>2516.3500000000004</v>
      </c>
      <c r="J108" s="36">
        <v>2552.75</v>
      </c>
      <c r="K108" s="31">
        <v>2479.9499999999998</v>
      </c>
      <c r="L108" s="31">
        <v>2421</v>
      </c>
      <c r="M108" s="31">
        <v>3.7145700000000001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1441.3</v>
      </c>
      <c r="D109" s="36">
        <v>1432.8333333333333</v>
      </c>
      <c r="E109" s="36">
        <v>1421.1666666666665</v>
      </c>
      <c r="F109" s="36">
        <v>1401.0333333333333</v>
      </c>
      <c r="G109" s="36">
        <v>1389.3666666666666</v>
      </c>
      <c r="H109" s="36">
        <v>1452.9666666666665</v>
      </c>
      <c r="I109" s="36">
        <v>1464.633333333333</v>
      </c>
      <c r="J109" s="36">
        <v>1484.7666666666664</v>
      </c>
      <c r="K109" s="31">
        <v>1444.5</v>
      </c>
      <c r="L109" s="31">
        <v>1412.7</v>
      </c>
      <c r="M109" s="31">
        <v>24.246549999999999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168.6</v>
      </c>
      <c r="D110" s="36">
        <v>169.49999999999997</v>
      </c>
      <c r="E110" s="36">
        <v>165.79999999999995</v>
      </c>
      <c r="F110" s="36">
        <v>162.99999999999997</v>
      </c>
      <c r="G110" s="36">
        <v>159.29999999999995</v>
      </c>
      <c r="H110" s="36">
        <v>172.29999999999995</v>
      </c>
      <c r="I110" s="36">
        <v>175.99999999999994</v>
      </c>
      <c r="J110" s="36">
        <v>178.79999999999995</v>
      </c>
      <c r="K110" s="31">
        <v>173.2</v>
      </c>
      <c r="L110" s="31">
        <v>166.7</v>
      </c>
      <c r="M110" s="31">
        <v>78.112279999999998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1380.35</v>
      </c>
      <c r="D111" s="36">
        <v>1376.3333333333333</v>
      </c>
      <c r="E111" s="36">
        <v>1367.6666666666665</v>
      </c>
      <c r="F111" s="36">
        <v>1354.9833333333333</v>
      </c>
      <c r="G111" s="36">
        <v>1346.3166666666666</v>
      </c>
      <c r="H111" s="36">
        <v>1389.0166666666664</v>
      </c>
      <c r="I111" s="36">
        <v>1397.6833333333329</v>
      </c>
      <c r="J111" s="36">
        <v>1410.3666666666663</v>
      </c>
      <c r="K111" s="31">
        <v>1385</v>
      </c>
      <c r="L111" s="31">
        <v>1363.65</v>
      </c>
      <c r="M111" s="31">
        <v>46.343580000000003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86.9</v>
      </c>
      <c r="D112" s="36">
        <v>86.983333333333334</v>
      </c>
      <c r="E112" s="36">
        <v>86.466666666666669</v>
      </c>
      <c r="F112" s="36">
        <v>86.033333333333331</v>
      </c>
      <c r="G112" s="36">
        <v>85.516666666666666</v>
      </c>
      <c r="H112" s="36">
        <v>87.416666666666671</v>
      </c>
      <c r="I112" s="36">
        <v>87.933333333333351</v>
      </c>
      <c r="J112" s="36">
        <v>88.366666666666674</v>
      </c>
      <c r="K112" s="31">
        <v>87.5</v>
      </c>
      <c r="L112" s="31">
        <v>86.55</v>
      </c>
      <c r="M112" s="31">
        <v>64.540639999999996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983</v>
      </c>
      <c r="D113" s="36">
        <v>986.31666666666661</v>
      </c>
      <c r="E113" s="36">
        <v>976.63333333333321</v>
      </c>
      <c r="F113" s="36">
        <v>970.26666666666665</v>
      </c>
      <c r="G113" s="36">
        <v>960.58333333333326</v>
      </c>
      <c r="H113" s="36">
        <v>992.68333333333317</v>
      </c>
      <c r="I113" s="36">
        <v>1002.3666666666666</v>
      </c>
      <c r="J113" s="36">
        <v>1008.7333333333331</v>
      </c>
      <c r="K113" s="31">
        <v>996</v>
      </c>
      <c r="L113" s="31">
        <v>979.95</v>
      </c>
      <c r="M113" s="31">
        <v>2.3917799999999998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659.35</v>
      </c>
      <c r="D114" s="36">
        <v>656.44999999999993</v>
      </c>
      <c r="E114" s="36">
        <v>651.29999999999984</v>
      </c>
      <c r="F114" s="36">
        <v>643.24999999999989</v>
      </c>
      <c r="G114" s="36">
        <v>638.0999999999998</v>
      </c>
      <c r="H114" s="36">
        <v>664.49999999999989</v>
      </c>
      <c r="I114" s="36">
        <v>669.65</v>
      </c>
      <c r="J114" s="36">
        <v>677.69999999999993</v>
      </c>
      <c r="K114" s="31">
        <v>661.6</v>
      </c>
      <c r="L114" s="31">
        <v>648.4</v>
      </c>
      <c r="M114" s="31">
        <v>10.56784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71.95</v>
      </c>
      <c r="D115" s="36">
        <v>71.850000000000009</v>
      </c>
      <c r="E115" s="36">
        <v>70.550000000000011</v>
      </c>
      <c r="F115" s="36">
        <v>69.150000000000006</v>
      </c>
      <c r="G115" s="36">
        <v>67.850000000000009</v>
      </c>
      <c r="H115" s="36">
        <v>73.250000000000014</v>
      </c>
      <c r="I115" s="36">
        <v>74.55</v>
      </c>
      <c r="J115" s="36">
        <v>75.950000000000017</v>
      </c>
      <c r="K115" s="31">
        <v>73.150000000000006</v>
      </c>
      <c r="L115" s="31">
        <v>70.45</v>
      </c>
      <c r="M115" s="31">
        <v>711.17911000000004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433.75</v>
      </c>
      <c r="D116" s="36">
        <v>434.25</v>
      </c>
      <c r="E116" s="36">
        <v>431.7</v>
      </c>
      <c r="F116" s="36">
        <v>429.65</v>
      </c>
      <c r="G116" s="36">
        <v>427.09999999999997</v>
      </c>
      <c r="H116" s="36">
        <v>436.3</v>
      </c>
      <c r="I116" s="36">
        <v>438.84999999999997</v>
      </c>
      <c r="J116" s="36">
        <v>440.90000000000003</v>
      </c>
      <c r="K116" s="31">
        <v>436.8</v>
      </c>
      <c r="L116" s="31">
        <v>432.2</v>
      </c>
      <c r="M116" s="31">
        <v>131.32487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643.9</v>
      </c>
      <c r="D117" s="36">
        <v>646.48333333333335</v>
      </c>
      <c r="E117" s="36">
        <v>637.9666666666667</v>
      </c>
      <c r="F117" s="36">
        <v>632.0333333333333</v>
      </c>
      <c r="G117" s="36">
        <v>623.51666666666665</v>
      </c>
      <c r="H117" s="36">
        <v>652.41666666666674</v>
      </c>
      <c r="I117" s="36">
        <v>660.93333333333339</v>
      </c>
      <c r="J117" s="36">
        <v>666.86666666666679</v>
      </c>
      <c r="K117" s="31">
        <v>655</v>
      </c>
      <c r="L117" s="31">
        <v>640.54999999999995</v>
      </c>
      <c r="M117" s="31">
        <v>14.527749999999999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393.75</v>
      </c>
      <c r="D118" s="36">
        <v>392.2</v>
      </c>
      <c r="E118" s="36">
        <v>385.95</v>
      </c>
      <c r="F118" s="36">
        <v>378.15</v>
      </c>
      <c r="G118" s="36">
        <v>371.9</v>
      </c>
      <c r="H118" s="36">
        <v>400</v>
      </c>
      <c r="I118" s="36">
        <v>406.25</v>
      </c>
      <c r="J118" s="36">
        <v>414.05</v>
      </c>
      <c r="K118" s="31">
        <v>398.45</v>
      </c>
      <c r="L118" s="31">
        <v>384.4</v>
      </c>
      <c r="M118" s="31">
        <v>59.427599999999998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732</v>
      </c>
      <c r="D119" s="36">
        <v>730.9</v>
      </c>
      <c r="E119" s="36">
        <v>726.34999999999991</v>
      </c>
      <c r="F119" s="36">
        <v>720.69999999999993</v>
      </c>
      <c r="G119" s="36">
        <v>716.14999999999986</v>
      </c>
      <c r="H119" s="36">
        <v>736.55</v>
      </c>
      <c r="I119" s="36">
        <v>741.09999999999991</v>
      </c>
      <c r="J119" s="36">
        <v>746.75</v>
      </c>
      <c r="K119" s="31">
        <v>735.45</v>
      </c>
      <c r="L119" s="31">
        <v>725.25</v>
      </c>
      <c r="M119" s="31">
        <v>15.88987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505</v>
      </c>
      <c r="D120" s="36">
        <v>506.18333333333334</v>
      </c>
      <c r="E120" s="36">
        <v>500.76666666666665</v>
      </c>
      <c r="F120" s="36">
        <v>496.5333333333333</v>
      </c>
      <c r="G120" s="36">
        <v>491.11666666666662</v>
      </c>
      <c r="H120" s="36">
        <v>510.41666666666669</v>
      </c>
      <c r="I120" s="36">
        <v>515.83333333333326</v>
      </c>
      <c r="J120" s="36">
        <v>520.06666666666672</v>
      </c>
      <c r="K120" s="31">
        <v>511.6</v>
      </c>
      <c r="L120" s="31">
        <v>501.95</v>
      </c>
      <c r="M120" s="31">
        <v>15.118830000000001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1702.7</v>
      </c>
      <c r="D121" s="36">
        <v>1699.8999999999999</v>
      </c>
      <c r="E121" s="36">
        <v>1691.7999999999997</v>
      </c>
      <c r="F121" s="36">
        <v>1680.8999999999999</v>
      </c>
      <c r="G121" s="36">
        <v>1672.7999999999997</v>
      </c>
      <c r="H121" s="36">
        <v>1710.7999999999997</v>
      </c>
      <c r="I121" s="36">
        <v>1718.8999999999996</v>
      </c>
      <c r="J121" s="36">
        <v>1729.7999999999997</v>
      </c>
      <c r="K121" s="31">
        <v>1708</v>
      </c>
      <c r="L121" s="31">
        <v>1689</v>
      </c>
      <c r="M121" s="31">
        <v>29.7483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137</v>
      </c>
      <c r="D122" s="36">
        <v>135.81666666666666</v>
      </c>
      <c r="E122" s="36">
        <v>134.13333333333333</v>
      </c>
      <c r="F122" s="36">
        <v>131.26666666666665</v>
      </c>
      <c r="G122" s="36">
        <v>129.58333333333331</v>
      </c>
      <c r="H122" s="36">
        <v>138.68333333333334</v>
      </c>
      <c r="I122" s="36">
        <v>140.36666666666667</v>
      </c>
      <c r="J122" s="36">
        <v>143.23333333333335</v>
      </c>
      <c r="K122" s="31">
        <v>137.5</v>
      </c>
      <c r="L122" s="31">
        <v>132.94999999999999</v>
      </c>
      <c r="M122" s="31">
        <v>138.33457999999999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2362.9</v>
      </c>
      <c r="D123" s="36">
        <v>2366.3166666666666</v>
      </c>
      <c r="E123" s="36">
        <v>2338.1333333333332</v>
      </c>
      <c r="F123" s="36">
        <v>2313.3666666666668</v>
      </c>
      <c r="G123" s="36">
        <v>2285.1833333333334</v>
      </c>
      <c r="H123" s="36">
        <v>2391.083333333333</v>
      </c>
      <c r="I123" s="36">
        <v>2419.2666666666664</v>
      </c>
      <c r="J123" s="36">
        <v>2444.0333333333328</v>
      </c>
      <c r="K123" s="31">
        <v>2394.5</v>
      </c>
      <c r="L123" s="31">
        <v>2341.5500000000002</v>
      </c>
      <c r="M123" s="31">
        <v>0.85045999999999999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356.8</v>
      </c>
      <c r="D124" s="36">
        <v>358.7833333333333</v>
      </c>
      <c r="E124" s="36">
        <v>354.01666666666659</v>
      </c>
      <c r="F124" s="36">
        <v>351.23333333333329</v>
      </c>
      <c r="G124" s="36">
        <v>346.46666666666658</v>
      </c>
      <c r="H124" s="36">
        <v>361.56666666666661</v>
      </c>
      <c r="I124" s="36">
        <v>366.33333333333326</v>
      </c>
      <c r="J124" s="36">
        <v>369.11666666666662</v>
      </c>
      <c r="K124" s="31">
        <v>363.55</v>
      </c>
      <c r="L124" s="31">
        <v>356</v>
      </c>
      <c r="M124" s="31">
        <v>13.0596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440.05</v>
      </c>
      <c r="D125" s="36">
        <v>442.41666666666669</v>
      </c>
      <c r="E125" s="36">
        <v>435.83333333333337</v>
      </c>
      <c r="F125" s="36">
        <v>431.61666666666667</v>
      </c>
      <c r="G125" s="36">
        <v>425.03333333333336</v>
      </c>
      <c r="H125" s="36">
        <v>446.63333333333338</v>
      </c>
      <c r="I125" s="36">
        <v>453.21666666666675</v>
      </c>
      <c r="J125" s="36">
        <v>457.43333333333339</v>
      </c>
      <c r="K125" s="31">
        <v>449</v>
      </c>
      <c r="L125" s="31">
        <v>438.2</v>
      </c>
      <c r="M125" s="31">
        <v>23.52666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606.65</v>
      </c>
      <c r="D126" s="36">
        <v>608.5</v>
      </c>
      <c r="E126" s="36">
        <v>604.25</v>
      </c>
      <c r="F126" s="36">
        <v>601.85</v>
      </c>
      <c r="G126" s="36">
        <v>597.6</v>
      </c>
      <c r="H126" s="36">
        <v>610.9</v>
      </c>
      <c r="I126" s="36">
        <v>615.15</v>
      </c>
      <c r="J126" s="36">
        <v>617.54999999999995</v>
      </c>
      <c r="K126" s="31">
        <v>612.75</v>
      </c>
      <c r="L126" s="31">
        <v>606.1</v>
      </c>
      <c r="M126" s="31">
        <v>6.1752599999999997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2901.9</v>
      </c>
      <c r="D127" s="36">
        <v>2890.0333333333333</v>
      </c>
      <c r="E127" s="36">
        <v>2869.5166666666664</v>
      </c>
      <c r="F127" s="36">
        <v>2837.1333333333332</v>
      </c>
      <c r="G127" s="36">
        <v>2816.6166666666663</v>
      </c>
      <c r="H127" s="36">
        <v>2922.4166666666665</v>
      </c>
      <c r="I127" s="36">
        <v>2942.9333333333338</v>
      </c>
      <c r="J127" s="36">
        <v>2975.3166666666666</v>
      </c>
      <c r="K127" s="31">
        <v>2910.55</v>
      </c>
      <c r="L127" s="31">
        <v>2857.65</v>
      </c>
      <c r="M127" s="31">
        <v>23.995380000000001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5171</v>
      </c>
      <c r="D128" s="36">
        <v>5182</v>
      </c>
      <c r="E128" s="36">
        <v>5149</v>
      </c>
      <c r="F128" s="36">
        <v>5127</v>
      </c>
      <c r="G128" s="36">
        <v>5094</v>
      </c>
      <c r="H128" s="36">
        <v>5204</v>
      </c>
      <c r="I128" s="36">
        <v>5237</v>
      </c>
      <c r="J128" s="36">
        <v>5259</v>
      </c>
      <c r="K128" s="31">
        <v>5215</v>
      </c>
      <c r="L128" s="31">
        <v>5160</v>
      </c>
      <c r="M128" s="31">
        <v>1.83188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4176.25</v>
      </c>
      <c r="D129" s="36">
        <v>4164.5</v>
      </c>
      <c r="E129" s="36">
        <v>4144.05</v>
      </c>
      <c r="F129" s="36">
        <v>4111.8500000000004</v>
      </c>
      <c r="G129" s="36">
        <v>4091.4000000000005</v>
      </c>
      <c r="H129" s="36">
        <v>4196.7</v>
      </c>
      <c r="I129" s="36">
        <v>4217.1500000000005</v>
      </c>
      <c r="J129" s="36">
        <v>4249.3499999999995</v>
      </c>
      <c r="K129" s="31">
        <v>4184.95</v>
      </c>
      <c r="L129" s="31">
        <v>4132.3</v>
      </c>
      <c r="M129" s="31">
        <v>1.54989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1131.6500000000001</v>
      </c>
      <c r="D130" s="36">
        <v>1137.5</v>
      </c>
      <c r="E130" s="36">
        <v>1123.25</v>
      </c>
      <c r="F130" s="36">
        <v>1114.8499999999999</v>
      </c>
      <c r="G130" s="36">
        <v>1100.5999999999999</v>
      </c>
      <c r="H130" s="36">
        <v>1145.9000000000001</v>
      </c>
      <c r="I130" s="36">
        <v>1160.1500000000001</v>
      </c>
      <c r="J130" s="36">
        <v>1168.5500000000002</v>
      </c>
      <c r="K130" s="31">
        <v>1151.75</v>
      </c>
      <c r="L130" s="31">
        <v>1129.0999999999999</v>
      </c>
      <c r="M130" s="31">
        <v>4.5319500000000001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1510.8</v>
      </c>
      <c r="D131" s="36">
        <v>1517.3500000000001</v>
      </c>
      <c r="E131" s="36">
        <v>1500.7500000000002</v>
      </c>
      <c r="F131" s="36">
        <v>1490.7</v>
      </c>
      <c r="G131" s="36">
        <v>1474.1000000000001</v>
      </c>
      <c r="H131" s="36">
        <v>1527.4000000000003</v>
      </c>
      <c r="I131" s="36">
        <v>1544.0000000000002</v>
      </c>
      <c r="J131" s="36">
        <v>1554.0500000000004</v>
      </c>
      <c r="K131" s="31">
        <v>1533.95</v>
      </c>
      <c r="L131" s="31">
        <v>1507.3</v>
      </c>
      <c r="M131" s="31">
        <v>33.411110000000001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277.3</v>
      </c>
      <c r="D132" s="36">
        <v>277.28333333333336</v>
      </c>
      <c r="E132" s="36">
        <v>272.01666666666671</v>
      </c>
      <c r="F132" s="36">
        <v>266.73333333333335</v>
      </c>
      <c r="G132" s="36">
        <v>261.4666666666667</v>
      </c>
      <c r="H132" s="36">
        <v>282.56666666666672</v>
      </c>
      <c r="I132" s="36">
        <v>287.83333333333337</v>
      </c>
      <c r="J132" s="36">
        <v>293.11666666666673</v>
      </c>
      <c r="K132" s="31">
        <v>282.55</v>
      </c>
      <c r="L132" s="31">
        <v>272</v>
      </c>
      <c r="M132" s="31">
        <v>24.78528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1758.85</v>
      </c>
      <c r="D133" s="36">
        <v>1751.3833333333332</v>
      </c>
      <c r="E133" s="36">
        <v>1718.4166666666665</v>
      </c>
      <c r="F133" s="36">
        <v>1677.9833333333333</v>
      </c>
      <c r="G133" s="36">
        <v>1645.0166666666667</v>
      </c>
      <c r="H133" s="36">
        <v>1791.8166666666664</v>
      </c>
      <c r="I133" s="36">
        <v>1824.7833333333331</v>
      </c>
      <c r="J133" s="36">
        <v>1865.2166666666662</v>
      </c>
      <c r="K133" s="31">
        <v>1784.35</v>
      </c>
      <c r="L133" s="31">
        <v>1710.95</v>
      </c>
      <c r="M133" s="31">
        <v>1.1493800000000001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537.75</v>
      </c>
      <c r="D134" s="36">
        <v>538.85</v>
      </c>
      <c r="E134" s="36">
        <v>534.95000000000005</v>
      </c>
      <c r="F134" s="36">
        <v>532.15</v>
      </c>
      <c r="G134" s="36">
        <v>528.25</v>
      </c>
      <c r="H134" s="36">
        <v>541.65000000000009</v>
      </c>
      <c r="I134" s="36">
        <v>545.54999999999995</v>
      </c>
      <c r="J134" s="36">
        <v>548.35000000000014</v>
      </c>
      <c r="K134" s="31">
        <v>542.75</v>
      </c>
      <c r="L134" s="31">
        <v>536.04999999999995</v>
      </c>
      <c r="M134" s="31">
        <v>5.6525999999999996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10560.7</v>
      </c>
      <c r="D135" s="36">
        <v>10615.233333333334</v>
      </c>
      <c r="E135" s="36">
        <v>10385.466666666667</v>
      </c>
      <c r="F135" s="36">
        <v>10210.233333333334</v>
      </c>
      <c r="G135" s="36">
        <v>9980.4666666666672</v>
      </c>
      <c r="H135" s="36">
        <v>10790.466666666667</v>
      </c>
      <c r="I135" s="36">
        <v>11020.233333333334</v>
      </c>
      <c r="J135" s="36">
        <v>11195.466666666667</v>
      </c>
      <c r="K135" s="31">
        <v>10845</v>
      </c>
      <c r="L135" s="31">
        <v>10440</v>
      </c>
      <c r="M135" s="31">
        <v>11.16713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563.79999999999995</v>
      </c>
      <c r="D136" s="36">
        <v>559.5</v>
      </c>
      <c r="E136" s="36">
        <v>550.29999999999995</v>
      </c>
      <c r="F136" s="36">
        <v>536.79999999999995</v>
      </c>
      <c r="G136" s="36">
        <v>527.59999999999991</v>
      </c>
      <c r="H136" s="36">
        <v>573</v>
      </c>
      <c r="I136" s="36">
        <v>582.20000000000005</v>
      </c>
      <c r="J136" s="36">
        <v>595.70000000000005</v>
      </c>
      <c r="K136" s="31">
        <v>568.70000000000005</v>
      </c>
      <c r="L136" s="31">
        <v>546</v>
      </c>
      <c r="M136" s="31">
        <v>25.625229999999998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1021.95</v>
      </c>
      <c r="D137" s="36">
        <v>1025.7166666666667</v>
      </c>
      <c r="E137" s="36">
        <v>1013.0833333333335</v>
      </c>
      <c r="F137" s="36">
        <v>1004.2166666666668</v>
      </c>
      <c r="G137" s="36">
        <v>991.5833333333336</v>
      </c>
      <c r="H137" s="36">
        <v>1034.5833333333335</v>
      </c>
      <c r="I137" s="36">
        <v>1047.2166666666667</v>
      </c>
      <c r="J137" s="36">
        <v>1056.0833333333333</v>
      </c>
      <c r="K137" s="31">
        <v>1038.3499999999999</v>
      </c>
      <c r="L137" s="31">
        <v>1016.85</v>
      </c>
      <c r="M137" s="31">
        <v>7.0238699999999996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905</v>
      </c>
      <c r="D138" s="36">
        <v>903.06666666666661</v>
      </c>
      <c r="E138" s="36">
        <v>893.23333333333323</v>
      </c>
      <c r="F138" s="36">
        <v>881.46666666666658</v>
      </c>
      <c r="G138" s="36">
        <v>871.63333333333321</v>
      </c>
      <c r="H138" s="36">
        <v>914.83333333333326</v>
      </c>
      <c r="I138" s="36">
        <v>924.66666666666674</v>
      </c>
      <c r="J138" s="36">
        <v>936.43333333333328</v>
      </c>
      <c r="K138" s="31">
        <v>912.9</v>
      </c>
      <c r="L138" s="31">
        <v>891.3</v>
      </c>
      <c r="M138" s="31">
        <v>2.9052899999999999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92.5</v>
      </c>
      <c r="D139" s="36">
        <v>92.466666666666654</v>
      </c>
      <c r="E139" s="36">
        <v>91.733333333333306</v>
      </c>
      <c r="F139" s="36">
        <v>90.966666666666654</v>
      </c>
      <c r="G139" s="36">
        <v>90.233333333333306</v>
      </c>
      <c r="H139" s="36">
        <v>93.233333333333306</v>
      </c>
      <c r="I139" s="36">
        <v>93.966666666666654</v>
      </c>
      <c r="J139" s="36">
        <v>94.733333333333306</v>
      </c>
      <c r="K139" s="31">
        <v>93.2</v>
      </c>
      <c r="L139" s="31">
        <v>91.7</v>
      </c>
      <c r="M139" s="31">
        <v>37.456249999999997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2114.3000000000002</v>
      </c>
      <c r="D140" s="36">
        <v>2121.8833333333332</v>
      </c>
      <c r="E140" s="36">
        <v>2098.7666666666664</v>
      </c>
      <c r="F140" s="36">
        <v>2083.2333333333331</v>
      </c>
      <c r="G140" s="36">
        <v>2060.1166666666663</v>
      </c>
      <c r="H140" s="36">
        <v>2137.4166666666665</v>
      </c>
      <c r="I140" s="36">
        <v>2160.5333333333333</v>
      </c>
      <c r="J140" s="36">
        <v>2176.0666666666666</v>
      </c>
      <c r="K140" s="31">
        <v>2145</v>
      </c>
      <c r="L140" s="31">
        <v>2106.35</v>
      </c>
      <c r="M140" s="31">
        <v>3.48807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108190.8</v>
      </c>
      <c r="D141" s="36">
        <v>108232.05</v>
      </c>
      <c r="E141" s="36">
        <v>107588.1</v>
      </c>
      <c r="F141" s="36">
        <v>106985.40000000001</v>
      </c>
      <c r="G141" s="36">
        <v>106341.45000000001</v>
      </c>
      <c r="H141" s="36">
        <v>108834.75</v>
      </c>
      <c r="I141" s="36">
        <v>109478.69999999998</v>
      </c>
      <c r="J141" s="36">
        <v>110081.4</v>
      </c>
      <c r="K141" s="31">
        <v>108876</v>
      </c>
      <c r="L141" s="31">
        <v>107629.35</v>
      </c>
      <c r="M141" s="31">
        <v>3.807E-2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61.2</v>
      </c>
      <c r="D142" s="36">
        <v>61.183333333333337</v>
      </c>
      <c r="E142" s="36">
        <v>59.616666666666674</v>
      </c>
      <c r="F142" s="36">
        <v>58.033333333333339</v>
      </c>
      <c r="G142" s="36">
        <v>56.466666666666676</v>
      </c>
      <c r="H142" s="36">
        <v>62.766666666666673</v>
      </c>
      <c r="I142" s="36">
        <v>64.333333333333343</v>
      </c>
      <c r="J142" s="36">
        <v>65.916666666666671</v>
      </c>
      <c r="K142" s="31">
        <v>62.75</v>
      </c>
      <c r="L142" s="31">
        <v>59.6</v>
      </c>
      <c r="M142" s="31">
        <v>51.621130000000001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1290.6500000000001</v>
      </c>
      <c r="D143" s="36">
        <v>1284.0166666666667</v>
      </c>
      <c r="E143" s="36">
        <v>1270.0333333333333</v>
      </c>
      <c r="F143" s="36">
        <v>1249.4166666666667</v>
      </c>
      <c r="G143" s="36">
        <v>1235.4333333333334</v>
      </c>
      <c r="H143" s="36">
        <v>1304.6333333333332</v>
      </c>
      <c r="I143" s="36">
        <v>1318.6166666666663</v>
      </c>
      <c r="J143" s="36">
        <v>1339.2333333333331</v>
      </c>
      <c r="K143" s="31">
        <v>1298</v>
      </c>
      <c r="L143" s="31">
        <v>1263.4000000000001</v>
      </c>
      <c r="M143" s="31">
        <v>3.03443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4081.5</v>
      </c>
      <c r="D144" s="36">
        <v>4072.5</v>
      </c>
      <c r="E144" s="36">
        <v>4033</v>
      </c>
      <c r="F144" s="36">
        <v>3984.5</v>
      </c>
      <c r="G144" s="36">
        <v>3945</v>
      </c>
      <c r="H144" s="36">
        <v>4121</v>
      </c>
      <c r="I144" s="36">
        <v>4160.5</v>
      </c>
      <c r="J144" s="36">
        <v>4209</v>
      </c>
      <c r="K144" s="31">
        <v>4112</v>
      </c>
      <c r="L144" s="31">
        <v>4024</v>
      </c>
      <c r="M144" s="31">
        <v>0.98089000000000004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3431.95</v>
      </c>
      <c r="D145" s="36">
        <v>3430.1666666666665</v>
      </c>
      <c r="E145" s="36">
        <v>3405.333333333333</v>
      </c>
      <c r="F145" s="36">
        <v>3378.7166666666667</v>
      </c>
      <c r="G145" s="36">
        <v>3353.8833333333332</v>
      </c>
      <c r="H145" s="36">
        <v>3456.7833333333328</v>
      </c>
      <c r="I145" s="36">
        <v>3481.6166666666659</v>
      </c>
      <c r="J145" s="36">
        <v>3508.2333333333327</v>
      </c>
      <c r="K145" s="31">
        <v>3455</v>
      </c>
      <c r="L145" s="31">
        <v>3403.55</v>
      </c>
      <c r="M145" s="31">
        <v>2.6486100000000001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24056.95</v>
      </c>
      <c r="D146" s="36">
        <v>23908.433333333331</v>
      </c>
      <c r="E146" s="36">
        <v>23588.866666666661</v>
      </c>
      <c r="F146" s="36">
        <v>23120.783333333329</v>
      </c>
      <c r="G146" s="36">
        <v>22801.21666666666</v>
      </c>
      <c r="H146" s="36">
        <v>24376.516666666663</v>
      </c>
      <c r="I146" s="36">
        <v>24696.083333333336</v>
      </c>
      <c r="J146" s="36">
        <v>25164.166666666664</v>
      </c>
      <c r="K146" s="31">
        <v>24228</v>
      </c>
      <c r="L146" s="31">
        <v>23440.35</v>
      </c>
      <c r="M146" s="31">
        <v>1.30437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50.65</v>
      </c>
      <c r="D147" s="36">
        <v>50.75</v>
      </c>
      <c r="E147" s="36">
        <v>49.85</v>
      </c>
      <c r="F147" s="36">
        <v>49.050000000000004</v>
      </c>
      <c r="G147" s="36">
        <v>48.150000000000006</v>
      </c>
      <c r="H147" s="36">
        <v>51.55</v>
      </c>
      <c r="I147" s="36">
        <v>52.45</v>
      </c>
      <c r="J147" s="36">
        <v>53.249999999999993</v>
      </c>
      <c r="K147" s="31">
        <v>51.65</v>
      </c>
      <c r="L147" s="31">
        <v>49.95</v>
      </c>
      <c r="M147" s="31">
        <v>184.12381999999999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154.4</v>
      </c>
      <c r="D148" s="36">
        <v>154.21666666666667</v>
      </c>
      <c r="E148" s="36">
        <v>152.58333333333334</v>
      </c>
      <c r="F148" s="36">
        <v>150.76666666666668</v>
      </c>
      <c r="G148" s="36">
        <v>149.13333333333335</v>
      </c>
      <c r="H148" s="36">
        <v>156.03333333333333</v>
      </c>
      <c r="I148" s="36">
        <v>157.66666666666666</v>
      </c>
      <c r="J148" s="36">
        <v>159.48333333333332</v>
      </c>
      <c r="K148" s="31">
        <v>155.85</v>
      </c>
      <c r="L148" s="31">
        <v>152.4</v>
      </c>
      <c r="M148" s="31">
        <v>98.723150000000004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236.6</v>
      </c>
      <c r="D149" s="36">
        <v>235.68333333333331</v>
      </c>
      <c r="E149" s="36">
        <v>232.91666666666663</v>
      </c>
      <c r="F149" s="36">
        <v>229.23333333333332</v>
      </c>
      <c r="G149" s="36">
        <v>226.46666666666664</v>
      </c>
      <c r="H149" s="36">
        <v>239.36666666666662</v>
      </c>
      <c r="I149" s="36">
        <v>242.13333333333333</v>
      </c>
      <c r="J149" s="36">
        <v>245.81666666666661</v>
      </c>
      <c r="K149" s="31">
        <v>238.45</v>
      </c>
      <c r="L149" s="31">
        <v>232</v>
      </c>
      <c r="M149" s="31">
        <v>105.19462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140</v>
      </c>
      <c r="D150" s="36">
        <v>140.16666666666666</v>
      </c>
      <c r="E150" s="36">
        <v>137.83333333333331</v>
      </c>
      <c r="F150" s="36">
        <v>135.66666666666666</v>
      </c>
      <c r="G150" s="36">
        <v>133.33333333333331</v>
      </c>
      <c r="H150" s="36">
        <v>142.33333333333331</v>
      </c>
      <c r="I150" s="36">
        <v>144.66666666666663</v>
      </c>
      <c r="J150" s="36">
        <v>146.83333333333331</v>
      </c>
      <c r="K150" s="31">
        <v>142.5</v>
      </c>
      <c r="L150" s="31">
        <v>138</v>
      </c>
      <c r="M150" s="31">
        <v>33.926279999999998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1099</v>
      </c>
      <c r="D151" s="36">
        <v>1091.6666666666667</v>
      </c>
      <c r="E151" s="36">
        <v>1078.4333333333334</v>
      </c>
      <c r="F151" s="36">
        <v>1057.8666666666666</v>
      </c>
      <c r="G151" s="36">
        <v>1044.6333333333332</v>
      </c>
      <c r="H151" s="36">
        <v>1112.2333333333336</v>
      </c>
      <c r="I151" s="36">
        <v>1125.4666666666667</v>
      </c>
      <c r="J151" s="36">
        <v>1146.0333333333338</v>
      </c>
      <c r="K151" s="31">
        <v>1104.9000000000001</v>
      </c>
      <c r="L151" s="31">
        <v>1071.0999999999999</v>
      </c>
      <c r="M151" s="31">
        <v>4.8179699999999999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3932.55</v>
      </c>
      <c r="D152" s="36">
        <v>3928.2666666666664</v>
      </c>
      <c r="E152" s="36">
        <v>3901.5333333333328</v>
      </c>
      <c r="F152" s="36">
        <v>3870.5166666666664</v>
      </c>
      <c r="G152" s="36">
        <v>3843.7833333333328</v>
      </c>
      <c r="H152" s="36">
        <v>3959.2833333333328</v>
      </c>
      <c r="I152" s="36">
        <v>3986.0166666666664</v>
      </c>
      <c r="J152" s="36">
        <v>4017.0333333333328</v>
      </c>
      <c r="K152" s="31">
        <v>3955</v>
      </c>
      <c r="L152" s="31">
        <v>3897.25</v>
      </c>
      <c r="M152" s="31">
        <v>0.70372999999999997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301.89999999999998</v>
      </c>
      <c r="D153" s="36">
        <v>302.65000000000003</v>
      </c>
      <c r="E153" s="36">
        <v>299.30000000000007</v>
      </c>
      <c r="F153" s="36">
        <v>296.70000000000005</v>
      </c>
      <c r="G153" s="36">
        <v>293.35000000000008</v>
      </c>
      <c r="H153" s="36">
        <v>305.25000000000006</v>
      </c>
      <c r="I153" s="36">
        <v>308.60000000000008</v>
      </c>
      <c r="J153" s="36">
        <v>311.20000000000005</v>
      </c>
      <c r="K153" s="31">
        <v>306</v>
      </c>
      <c r="L153" s="31">
        <v>300.05</v>
      </c>
      <c r="M153" s="31">
        <v>13.260590000000001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184.75</v>
      </c>
      <c r="D154" s="36">
        <v>183.61666666666667</v>
      </c>
      <c r="E154" s="36">
        <v>181.43333333333334</v>
      </c>
      <c r="F154" s="36">
        <v>178.11666666666667</v>
      </c>
      <c r="G154" s="36">
        <v>175.93333333333334</v>
      </c>
      <c r="H154" s="36">
        <v>186.93333333333334</v>
      </c>
      <c r="I154" s="36">
        <v>189.11666666666667</v>
      </c>
      <c r="J154" s="36">
        <v>192.43333333333334</v>
      </c>
      <c r="K154" s="31">
        <v>185.8</v>
      </c>
      <c r="L154" s="31">
        <v>180.3</v>
      </c>
      <c r="M154" s="31">
        <v>64.221230000000006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37545.35</v>
      </c>
      <c r="D155" s="36">
        <v>37502.733333333337</v>
      </c>
      <c r="E155" s="36">
        <v>37355.466666666674</v>
      </c>
      <c r="F155" s="36">
        <v>37165.583333333336</v>
      </c>
      <c r="G155" s="36">
        <v>37018.316666666673</v>
      </c>
      <c r="H155" s="36">
        <v>37692.616666666676</v>
      </c>
      <c r="I155" s="36">
        <v>37839.883333333339</v>
      </c>
      <c r="J155" s="36">
        <v>38029.766666666677</v>
      </c>
      <c r="K155" s="31">
        <v>37650</v>
      </c>
      <c r="L155" s="31">
        <v>37312.85</v>
      </c>
      <c r="M155" s="31">
        <v>0.13896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1275.8</v>
      </c>
      <c r="D156" s="36">
        <v>1275.2</v>
      </c>
      <c r="E156" s="36">
        <v>1251.6000000000001</v>
      </c>
      <c r="F156" s="36">
        <v>1227.4000000000001</v>
      </c>
      <c r="G156" s="36">
        <v>1203.8000000000002</v>
      </c>
      <c r="H156" s="36">
        <v>1299.4000000000001</v>
      </c>
      <c r="I156" s="36">
        <v>1323</v>
      </c>
      <c r="J156" s="36">
        <v>1347.2</v>
      </c>
      <c r="K156" s="31">
        <v>1298.8</v>
      </c>
      <c r="L156" s="31">
        <v>1251</v>
      </c>
      <c r="M156" s="31">
        <v>3.53403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896.35</v>
      </c>
      <c r="D157" s="36">
        <v>898.7166666666667</v>
      </c>
      <c r="E157" s="36">
        <v>880.73333333333335</v>
      </c>
      <c r="F157" s="36">
        <v>865.11666666666667</v>
      </c>
      <c r="G157" s="36">
        <v>847.13333333333333</v>
      </c>
      <c r="H157" s="36">
        <v>914.33333333333337</v>
      </c>
      <c r="I157" s="36">
        <v>932.31666666666672</v>
      </c>
      <c r="J157" s="36">
        <v>947.93333333333339</v>
      </c>
      <c r="K157" s="31">
        <v>916.7</v>
      </c>
      <c r="L157" s="31">
        <v>883.1</v>
      </c>
      <c r="M157" s="31">
        <v>27.161269999999998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977.65</v>
      </c>
      <c r="D158" s="36">
        <v>974.56666666666661</v>
      </c>
      <c r="E158" s="36">
        <v>963.18333333333317</v>
      </c>
      <c r="F158" s="36">
        <v>948.71666666666658</v>
      </c>
      <c r="G158" s="36">
        <v>937.33333333333314</v>
      </c>
      <c r="H158" s="36">
        <v>989.03333333333319</v>
      </c>
      <c r="I158" s="36">
        <v>1000.4166666666666</v>
      </c>
      <c r="J158" s="36">
        <v>1014.8833333333332</v>
      </c>
      <c r="K158" s="31">
        <v>985.95</v>
      </c>
      <c r="L158" s="31">
        <v>960.1</v>
      </c>
      <c r="M158" s="31">
        <v>6.7891399999999997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6083.75</v>
      </c>
      <c r="D159" s="36">
        <v>6033.083333333333</v>
      </c>
      <c r="E159" s="36">
        <v>5920.6666666666661</v>
      </c>
      <c r="F159" s="36">
        <v>5757.583333333333</v>
      </c>
      <c r="G159" s="36">
        <v>5645.1666666666661</v>
      </c>
      <c r="H159" s="36">
        <v>6196.1666666666661</v>
      </c>
      <c r="I159" s="36">
        <v>6308.5833333333321</v>
      </c>
      <c r="J159" s="36">
        <v>6471.6666666666661</v>
      </c>
      <c r="K159" s="31">
        <v>6145.5</v>
      </c>
      <c r="L159" s="31">
        <v>5870</v>
      </c>
      <c r="M159" s="31">
        <v>9.4830500000000004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220.25</v>
      </c>
      <c r="D160" s="36">
        <v>220.30000000000004</v>
      </c>
      <c r="E160" s="36">
        <v>219.00000000000009</v>
      </c>
      <c r="F160" s="36">
        <v>217.75000000000006</v>
      </c>
      <c r="G160" s="36">
        <v>216.4500000000001</v>
      </c>
      <c r="H160" s="36">
        <v>221.55000000000007</v>
      </c>
      <c r="I160" s="36">
        <v>222.85000000000002</v>
      </c>
      <c r="J160" s="36">
        <v>224.10000000000005</v>
      </c>
      <c r="K160" s="31">
        <v>221.6</v>
      </c>
      <c r="L160" s="31">
        <v>219.05</v>
      </c>
      <c r="M160" s="31">
        <v>8.1749600000000004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237.55</v>
      </c>
      <c r="D161" s="36">
        <v>236.91666666666666</v>
      </c>
      <c r="E161" s="36">
        <v>232.83333333333331</v>
      </c>
      <c r="F161" s="36">
        <v>228.11666666666665</v>
      </c>
      <c r="G161" s="36">
        <v>224.0333333333333</v>
      </c>
      <c r="H161" s="36">
        <v>241.63333333333333</v>
      </c>
      <c r="I161" s="36">
        <v>245.71666666666664</v>
      </c>
      <c r="J161" s="36">
        <v>250.43333333333334</v>
      </c>
      <c r="K161" s="31">
        <v>241</v>
      </c>
      <c r="L161" s="31">
        <v>232.2</v>
      </c>
      <c r="M161" s="31">
        <v>86.337360000000004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17000.5</v>
      </c>
      <c r="D162" s="36">
        <v>16965.683333333334</v>
      </c>
      <c r="E162" s="36">
        <v>16854.966666666667</v>
      </c>
      <c r="F162" s="36">
        <v>16709.433333333334</v>
      </c>
      <c r="G162" s="36">
        <v>16598.716666666667</v>
      </c>
      <c r="H162" s="36">
        <v>17111.216666666667</v>
      </c>
      <c r="I162" s="36">
        <v>17221.933333333334</v>
      </c>
      <c r="J162" s="36">
        <v>17367.466666666667</v>
      </c>
      <c r="K162" s="31">
        <v>17076.400000000001</v>
      </c>
      <c r="L162" s="31">
        <v>16820.150000000001</v>
      </c>
      <c r="M162" s="31">
        <v>0.15845000000000001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2316.8000000000002</v>
      </c>
      <c r="D163" s="36">
        <v>2315.7666666666669</v>
      </c>
      <c r="E163" s="36">
        <v>2297.1333333333337</v>
      </c>
      <c r="F163" s="36">
        <v>2277.4666666666667</v>
      </c>
      <c r="G163" s="36">
        <v>2258.8333333333335</v>
      </c>
      <c r="H163" s="36">
        <v>2335.4333333333338</v>
      </c>
      <c r="I163" s="36">
        <v>2354.0666666666671</v>
      </c>
      <c r="J163" s="36">
        <v>2373.733333333334</v>
      </c>
      <c r="K163" s="31">
        <v>2334.4</v>
      </c>
      <c r="L163" s="31">
        <v>2296.1</v>
      </c>
      <c r="M163" s="31">
        <v>4.2226299999999997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3315.3</v>
      </c>
      <c r="D164" s="36">
        <v>3327.4500000000003</v>
      </c>
      <c r="E164" s="36">
        <v>3292.7000000000007</v>
      </c>
      <c r="F164" s="36">
        <v>3270.1000000000004</v>
      </c>
      <c r="G164" s="36">
        <v>3235.3500000000008</v>
      </c>
      <c r="H164" s="36">
        <v>3350.0500000000006</v>
      </c>
      <c r="I164" s="36">
        <v>3384.7999999999997</v>
      </c>
      <c r="J164" s="36">
        <v>3407.4000000000005</v>
      </c>
      <c r="K164" s="31">
        <v>3362.2</v>
      </c>
      <c r="L164" s="31">
        <v>3304.85</v>
      </c>
      <c r="M164" s="31">
        <v>1.6764300000000001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73.150000000000006</v>
      </c>
      <c r="D165" s="36">
        <v>72.733333333333334</v>
      </c>
      <c r="E165" s="36">
        <v>71.316666666666663</v>
      </c>
      <c r="F165" s="36">
        <v>69.483333333333334</v>
      </c>
      <c r="G165" s="36">
        <v>68.066666666666663</v>
      </c>
      <c r="H165" s="36">
        <v>74.566666666666663</v>
      </c>
      <c r="I165" s="36">
        <v>75.98333333333332</v>
      </c>
      <c r="J165" s="36">
        <v>77.816666666666663</v>
      </c>
      <c r="K165" s="31">
        <v>74.150000000000006</v>
      </c>
      <c r="L165" s="31">
        <v>70.900000000000006</v>
      </c>
      <c r="M165" s="31">
        <v>975.82650999999998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668.55</v>
      </c>
      <c r="D166" s="36">
        <v>676.9</v>
      </c>
      <c r="E166" s="36">
        <v>654.44999999999993</v>
      </c>
      <c r="F166" s="36">
        <v>640.34999999999991</v>
      </c>
      <c r="G166" s="36">
        <v>617.89999999999986</v>
      </c>
      <c r="H166" s="36">
        <v>691</v>
      </c>
      <c r="I166" s="36">
        <v>713.45</v>
      </c>
      <c r="J166" s="36">
        <v>727.55000000000007</v>
      </c>
      <c r="K166" s="31">
        <v>699.35</v>
      </c>
      <c r="L166" s="31">
        <v>662.8</v>
      </c>
      <c r="M166" s="31">
        <v>8.2517200000000006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4976.7</v>
      </c>
      <c r="D167" s="36">
        <v>4954</v>
      </c>
      <c r="E167" s="36">
        <v>4899.05</v>
      </c>
      <c r="F167" s="36">
        <v>4821.4000000000005</v>
      </c>
      <c r="G167" s="36">
        <v>4766.4500000000007</v>
      </c>
      <c r="H167" s="36">
        <v>5031.6499999999996</v>
      </c>
      <c r="I167" s="36">
        <v>5086.6000000000004</v>
      </c>
      <c r="J167" s="36">
        <v>5164.2499999999991</v>
      </c>
      <c r="K167" s="31">
        <v>5008.95</v>
      </c>
      <c r="L167" s="31">
        <v>4876.3500000000004</v>
      </c>
      <c r="M167" s="31">
        <v>6.5273199999999996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359.9</v>
      </c>
      <c r="D168" s="36">
        <v>359.59999999999997</v>
      </c>
      <c r="E168" s="36">
        <v>355.99999999999994</v>
      </c>
      <c r="F168" s="36">
        <v>352.09999999999997</v>
      </c>
      <c r="G168" s="36">
        <v>348.49999999999994</v>
      </c>
      <c r="H168" s="36">
        <v>363.49999999999994</v>
      </c>
      <c r="I168" s="36">
        <v>367.09999999999997</v>
      </c>
      <c r="J168" s="36">
        <v>370.99999999999994</v>
      </c>
      <c r="K168" s="31">
        <v>363.2</v>
      </c>
      <c r="L168" s="31">
        <v>355.7</v>
      </c>
      <c r="M168" s="31">
        <v>18.559889999999999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200.95</v>
      </c>
      <c r="D169" s="36">
        <v>200.63333333333333</v>
      </c>
      <c r="E169" s="36">
        <v>199.46666666666664</v>
      </c>
      <c r="F169" s="36">
        <v>197.98333333333332</v>
      </c>
      <c r="G169" s="36">
        <v>196.81666666666663</v>
      </c>
      <c r="H169" s="36">
        <v>202.11666666666665</v>
      </c>
      <c r="I169" s="36">
        <v>203.28333333333333</v>
      </c>
      <c r="J169" s="36">
        <v>204.76666666666665</v>
      </c>
      <c r="K169" s="31">
        <v>201.8</v>
      </c>
      <c r="L169" s="31">
        <v>199.15</v>
      </c>
      <c r="M169" s="31">
        <v>99.95487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748.1</v>
      </c>
      <c r="D170" s="36">
        <v>757.33333333333337</v>
      </c>
      <c r="E170" s="36">
        <v>726.81666666666672</v>
      </c>
      <c r="F170" s="36">
        <v>705.5333333333333</v>
      </c>
      <c r="G170" s="36">
        <v>675.01666666666665</v>
      </c>
      <c r="H170" s="36">
        <v>778.61666666666679</v>
      </c>
      <c r="I170" s="36">
        <v>809.13333333333344</v>
      </c>
      <c r="J170" s="36">
        <v>830.41666666666686</v>
      </c>
      <c r="K170" s="31">
        <v>787.85</v>
      </c>
      <c r="L170" s="31">
        <v>736.05</v>
      </c>
      <c r="M170" s="31">
        <v>18.7239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972.65</v>
      </c>
      <c r="D171" s="36">
        <v>977.48333333333323</v>
      </c>
      <c r="E171" s="36">
        <v>964.96666666666647</v>
      </c>
      <c r="F171" s="36">
        <v>957.28333333333319</v>
      </c>
      <c r="G171" s="36">
        <v>944.76666666666642</v>
      </c>
      <c r="H171" s="36">
        <v>985.16666666666652</v>
      </c>
      <c r="I171" s="36">
        <v>997.68333333333317</v>
      </c>
      <c r="J171" s="36">
        <v>1005.3666666666666</v>
      </c>
      <c r="K171" s="31">
        <v>990</v>
      </c>
      <c r="L171" s="31">
        <v>969.8</v>
      </c>
      <c r="M171" s="31">
        <v>2.0327999999999999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273.05</v>
      </c>
      <c r="D172" s="36">
        <v>272.51666666666671</v>
      </c>
      <c r="E172" s="36">
        <v>267.43333333333339</v>
      </c>
      <c r="F172" s="36">
        <v>261.81666666666666</v>
      </c>
      <c r="G172" s="36">
        <v>256.73333333333335</v>
      </c>
      <c r="H172" s="36">
        <v>278.13333333333344</v>
      </c>
      <c r="I172" s="36">
        <v>283.21666666666681</v>
      </c>
      <c r="J172" s="36">
        <v>288.83333333333348</v>
      </c>
      <c r="K172" s="31">
        <v>277.60000000000002</v>
      </c>
      <c r="L172" s="31">
        <v>266.89999999999998</v>
      </c>
      <c r="M172" s="31">
        <v>94.033789999999996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2265.8000000000002</v>
      </c>
      <c r="D173" s="36">
        <v>2258.4166666666665</v>
      </c>
      <c r="E173" s="36">
        <v>2243.333333333333</v>
      </c>
      <c r="F173" s="36">
        <v>2220.8666666666663</v>
      </c>
      <c r="G173" s="36">
        <v>2205.7833333333328</v>
      </c>
      <c r="H173" s="36">
        <v>2280.8833333333332</v>
      </c>
      <c r="I173" s="36">
        <v>2295.9666666666662</v>
      </c>
      <c r="J173" s="36">
        <v>2318.4333333333334</v>
      </c>
      <c r="K173" s="31">
        <v>2273.5</v>
      </c>
      <c r="L173" s="31">
        <v>2235.9499999999998</v>
      </c>
      <c r="M173" s="31">
        <v>58.855420000000002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83.95</v>
      </c>
      <c r="D174" s="36">
        <v>83.95</v>
      </c>
      <c r="E174" s="36">
        <v>83.4</v>
      </c>
      <c r="F174" s="36">
        <v>82.850000000000009</v>
      </c>
      <c r="G174" s="36">
        <v>82.300000000000011</v>
      </c>
      <c r="H174" s="36">
        <v>84.5</v>
      </c>
      <c r="I174" s="36">
        <v>85.049999999999983</v>
      </c>
      <c r="J174" s="36">
        <v>85.6</v>
      </c>
      <c r="K174" s="31">
        <v>84.5</v>
      </c>
      <c r="L174" s="31">
        <v>83.4</v>
      </c>
      <c r="M174" s="31">
        <v>78.234229999999997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790.4</v>
      </c>
      <c r="D175" s="36">
        <v>786.73333333333323</v>
      </c>
      <c r="E175" s="36">
        <v>776.96666666666647</v>
      </c>
      <c r="F175" s="36">
        <v>763.53333333333319</v>
      </c>
      <c r="G175" s="36">
        <v>753.76666666666642</v>
      </c>
      <c r="H175" s="36">
        <v>800.16666666666652</v>
      </c>
      <c r="I175" s="36">
        <v>809.93333333333317</v>
      </c>
      <c r="J175" s="36">
        <v>823.36666666666656</v>
      </c>
      <c r="K175" s="31">
        <v>796.5</v>
      </c>
      <c r="L175" s="31">
        <v>773.3</v>
      </c>
      <c r="M175" s="31">
        <v>6.0410399999999997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1302.9000000000001</v>
      </c>
      <c r="D176" s="36">
        <v>1305.7500000000002</v>
      </c>
      <c r="E176" s="36">
        <v>1290.8000000000004</v>
      </c>
      <c r="F176" s="36">
        <v>1278.7000000000003</v>
      </c>
      <c r="G176" s="36">
        <v>1263.7500000000005</v>
      </c>
      <c r="H176" s="36">
        <v>1317.8500000000004</v>
      </c>
      <c r="I176" s="36">
        <v>1332.8000000000002</v>
      </c>
      <c r="J176" s="36">
        <v>1344.9000000000003</v>
      </c>
      <c r="K176" s="31">
        <v>1320.7</v>
      </c>
      <c r="L176" s="31">
        <v>1293.6500000000001</v>
      </c>
      <c r="M176" s="31">
        <v>6.5453099999999997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561.15</v>
      </c>
      <c r="D177" s="36">
        <v>557.88333333333333</v>
      </c>
      <c r="E177" s="36">
        <v>553.26666666666665</v>
      </c>
      <c r="F177" s="36">
        <v>545.38333333333333</v>
      </c>
      <c r="G177" s="36">
        <v>540.76666666666665</v>
      </c>
      <c r="H177" s="36">
        <v>565.76666666666665</v>
      </c>
      <c r="I177" s="36">
        <v>570.38333333333321</v>
      </c>
      <c r="J177" s="36">
        <v>578.26666666666665</v>
      </c>
      <c r="K177" s="31">
        <v>562.5</v>
      </c>
      <c r="L177" s="31">
        <v>550</v>
      </c>
      <c r="M177" s="31">
        <v>104.15295999999999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25514.5</v>
      </c>
      <c r="D178" s="36">
        <v>25501.916666666668</v>
      </c>
      <c r="E178" s="36">
        <v>25321.583333333336</v>
      </c>
      <c r="F178" s="36">
        <v>25128.666666666668</v>
      </c>
      <c r="G178" s="36">
        <v>24948.333333333336</v>
      </c>
      <c r="H178" s="36">
        <v>25694.833333333336</v>
      </c>
      <c r="I178" s="36">
        <v>25875.166666666672</v>
      </c>
      <c r="J178" s="36">
        <v>26068.083333333336</v>
      </c>
      <c r="K178" s="31">
        <v>25682.25</v>
      </c>
      <c r="L178" s="31">
        <v>25309</v>
      </c>
      <c r="M178" s="31">
        <v>0.19095999999999999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1935.2</v>
      </c>
      <c r="D179" s="36">
        <v>1938.6333333333332</v>
      </c>
      <c r="E179" s="36">
        <v>1847.5666666666664</v>
      </c>
      <c r="F179" s="36">
        <v>1759.9333333333332</v>
      </c>
      <c r="G179" s="36">
        <v>1668.8666666666663</v>
      </c>
      <c r="H179" s="36">
        <v>2026.2666666666664</v>
      </c>
      <c r="I179" s="36">
        <v>2117.333333333333</v>
      </c>
      <c r="J179" s="36">
        <v>2204.9666666666662</v>
      </c>
      <c r="K179" s="31">
        <v>2029.7</v>
      </c>
      <c r="L179" s="31">
        <v>1851</v>
      </c>
      <c r="M179" s="31">
        <v>50.113329999999998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3427</v>
      </c>
      <c r="D180" s="36">
        <v>3420.2333333333336</v>
      </c>
      <c r="E180" s="36">
        <v>3391.5166666666673</v>
      </c>
      <c r="F180" s="36">
        <v>3356.0333333333338</v>
      </c>
      <c r="G180" s="36">
        <v>3327.3166666666675</v>
      </c>
      <c r="H180" s="36">
        <v>3455.7166666666672</v>
      </c>
      <c r="I180" s="36">
        <v>3484.4333333333334</v>
      </c>
      <c r="J180" s="36">
        <v>3519.916666666667</v>
      </c>
      <c r="K180" s="31">
        <v>3448.95</v>
      </c>
      <c r="L180" s="31">
        <v>3384.75</v>
      </c>
      <c r="M180" s="31">
        <v>1.5562499999999999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551.20000000000005</v>
      </c>
      <c r="D181" s="36">
        <v>553.19999999999993</v>
      </c>
      <c r="E181" s="36">
        <v>542.99999999999989</v>
      </c>
      <c r="F181" s="36">
        <v>534.79999999999995</v>
      </c>
      <c r="G181" s="36">
        <v>524.59999999999991</v>
      </c>
      <c r="H181" s="36">
        <v>561.39999999999986</v>
      </c>
      <c r="I181" s="36">
        <v>571.59999999999991</v>
      </c>
      <c r="J181" s="36">
        <v>579.79999999999984</v>
      </c>
      <c r="K181" s="31">
        <v>563.4</v>
      </c>
      <c r="L181" s="31">
        <v>545</v>
      </c>
      <c r="M181" s="31">
        <v>18.16563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2175.1</v>
      </c>
      <c r="D182" s="36">
        <v>2154.0333333333333</v>
      </c>
      <c r="E182" s="36">
        <v>2117.0666666666666</v>
      </c>
      <c r="F182" s="36">
        <v>2059.0333333333333</v>
      </c>
      <c r="G182" s="36">
        <v>2022.0666666666666</v>
      </c>
      <c r="H182" s="36">
        <v>2212.0666666666666</v>
      </c>
      <c r="I182" s="36">
        <v>2249.0333333333328</v>
      </c>
      <c r="J182" s="36">
        <v>2307.0666666666666</v>
      </c>
      <c r="K182" s="31">
        <v>2191</v>
      </c>
      <c r="L182" s="31">
        <v>2096</v>
      </c>
      <c r="M182" s="31">
        <v>8.6951900000000002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1111.3</v>
      </c>
      <c r="D183" s="36">
        <v>1112.9166666666667</v>
      </c>
      <c r="E183" s="36">
        <v>1106.0333333333335</v>
      </c>
      <c r="F183" s="36">
        <v>1100.7666666666669</v>
      </c>
      <c r="G183" s="36">
        <v>1093.8833333333337</v>
      </c>
      <c r="H183" s="36">
        <v>1118.1833333333334</v>
      </c>
      <c r="I183" s="36">
        <v>1125.0666666666666</v>
      </c>
      <c r="J183" s="36">
        <v>1130.3333333333333</v>
      </c>
      <c r="K183" s="31">
        <v>1119.8</v>
      </c>
      <c r="L183" s="31">
        <v>1107.6500000000001</v>
      </c>
      <c r="M183" s="31">
        <v>12.509650000000001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633.4</v>
      </c>
      <c r="D184" s="36">
        <v>630.78333333333342</v>
      </c>
      <c r="E184" s="36">
        <v>626.56666666666683</v>
      </c>
      <c r="F184" s="36">
        <v>619.73333333333346</v>
      </c>
      <c r="G184" s="36">
        <v>615.51666666666688</v>
      </c>
      <c r="H184" s="36">
        <v>637.61666666666679</v>
      </c>
      <c r="I184" s="36">
        <v>641.83333333333326</v>
      </c>
      <c r="J184" s="36">
        <v>648.66666666666674</v>
      </c>
      <c r="K184" s="31">
        <v>635</v>
      </c>
      <c r="L184" s="31">
        <v>623.95000000000005</v>
      </c>
      <c r="M184" s="31">
        <v>5.1672200000000004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682.35</v>
      </c>
      <c r="D185" s="36">
        <v>682.66666666666663</v>
      </c>
      <c r="E185" s="36">
        <v>677.7833333333333</v>
      </c>
      <c r="F185" s="36">
        <v>673.2166666666667</v>
      </c>
      <c r="G185" s="36">
        <v>668.33333333333337</v>
      </c>
      <c r="H185" s="36">
        <v>687.23333333333323</v>
      </c>
      <c r="I185" s="36">
        <v>692.11666666666667</v>
      </c>
      <c r="J185" s="36">
        <v>696.68333333333317</v>
      </c>
      <c r="K185" s="31">
        <v>687.55</v>
      </c>
      <c r="L185" s="31">
        <v>678.1</v>
      </c>
      <c r="M185" s="31">
        <v>12.77547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955.75</v>
      </c>
      <c r="D186" s="36">
        <v>954.18333333333339</v>
      </c>
      <c r="E186" s="36">
        <v>948.61666666666679</v>
      </c>
      <c r="F186" s="36">
        <v>941.48333333333335</v>
      </c>
      <c r="G186" s="36">
        <v>935.91666666666674</v>
      </c>
      <c r="H186" s="36">
        <v>961.31666666666683</v>
      </c>
      <c r="I186" s="36">
        <v>966.88333333333344</v>
      </c>
      <c r="J186" s="36">
        <v>974.01666666666688</v>
      </c>
      <c r="K186" s="31">
        <v>959.75</v>
      </c>
      <c r="L186" s="31">
        <v>947.05</v>
      </c>
      <c r="M186" s="31">
        <v>4.0441599999999998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1607.95</v>
      </c>
      <c r="D187" s="36">
        <v>1595.8333333333333</v>
      </c>
      <c r="E187" s="36">
        <v>1577.4166666666665</v>
      </c>
      <c r="F187" s="36">
        <v>1546.8833333333332</v>
      </c>
      <c r="G187" s="36">
        <v>1528.4666666666665</v>
      </c>
      <c r="H187" s="36">
        <v>1626.3666666666666</v>
      </c>
      <c r="I187" s="36">
        <v>1644.7833333333331</v>
      </c>
      <c r="J187" s="36">
        <v>1675.3166666666666</v>
      </c>
      <c r="K187" s="31">
        <v>1614.25</v>
      </c>
      <c r="L187" s="31">
        <v>1565.3</v>
      </c>
      <c r="M187" s="31">
        <v>20.361190000000001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891.1</v>
      </c>
      <c r="D188" s="36">
        <v>887.19999999999993</v>
      </c>
      <c r="E188" s="36">
        <v>879.89999999999986</v>
      </c>
      <c r="F188" s="36">
        <v>868.69999999999993</v>
      </c>
      <c r="G188" s="36">
        <v>861.39999999999986</v>
      </c>
      <c r="H188" s="36">
        <v>898.39999999999986</v>
      </c>
      <c r="I188" s="36">
        <v>905.69999999999982</v>
      </c>
      <c r="J188" s="36">
        <v>916.89999999999986</v>
      </c>
      <c r="K188" s="31">
        <v>894.5</v>
      </c>
      <c r="L188" s="31">
        <v>876</v>
      </c>
      <c r="M188" s="31">
        <v>7.9750699999999997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7601.6</v>
      </c>
      <c r="D189" s="36">
        <v>7585.5333333333328</v>
      </c>
      <c r="E189" s="36">
        <v>7516.0666666666657</v>
      </c>
      <c r="F189" s="36">
        <v>7430.5333333333328</v>
      </c>
      <c r="G189" s="36">
        <v>7361.0666666666657</v>
      </c>
      <c r="H189" s="36">
        <v>7671.0666666666657</v>
      </c>
      <c r="I189" s="36">
        <v>7740.5333333333328</v>
      </c>
      <c r="J189" s="36">
        <v>7826.0666666666657</v>
      </c>
      <c r="K189" s="31">
        <v>7655</v>
      </c>
      <c r="L189" s="31">
        <v>7500</v>
      </c>
      <c r="M189" s="31">
        <v>1.1098699999999999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641.04999999999995</v>
      </c>
      <c r="D190" s="36">
        <v>637.81666666666672</v>
      </c>
      <c r="E190" s="36">
        <v>631.68333333333339</v>
      </c>
      <c r="F190" s="36">
        <v>622.31666666666672</v>
      </c>
      <c r="G190" s="36">
        <v>616.18333333333339</v>
      </c>
      <c r="H190" s="36">
        <v>647.18333333333339</v>
      </c>
      <c r="I190" s="36">
        <v>653.31666666666683</v>
      </c>
      <c r="J190" s="36">
        <v>662.68333333333339</v>
      </c>
      <c r="K190" s="31">
        <v>643.95000000000005</v>
      </c>
      <c r="L190" s="31">
        <v>628.45000000000005</v>
      </c>
      <c r="M190" s="31">
        <v>102.32856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238.15</v>
      </c>
      <c r="D191" s="36">
        <v>237.54999999999998</v>
      </c>
      <c r="E191" s="36">
        <v>236.09999999999997</v>
      </c>
      <c r="F191" s="36">
        <v>234.04999999999998</v>
      </c>
      <c r="G191" s="36">
        <v>232.59999999999997</v>
      </c>
      <c r="H191" s="36">
        <v>239.59999999999997</v>
      </c>
      <c r="I191" s="36">
        <v>241.04999999999995</v>
      </c>
      <c r="J191" s="36">
        <v>243.09999999999997</v>
      </c>
      <c r="K191" s="31">
        <v>239</v>
      </c>
      <c r="L191" s="31">
        <v>235.5</v>
      </c>
      <c r="M191" s="31">
        <v>70.31353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119.9</v>
      </c>
      <c r="D192" s="36">
        <v>120.39999999999999</v>
      </c>
      <c r="E192" s="36">
        <v>118.99999999999999</v>
      </c>
      <c r="F192" s="36">
        <v>118.1</v>
      </c>
      <c r="G192" s="36">
        <v>116.69999999999999</v>
      </c>
      <c r="H192" s="36">
        <v>121.29999999999998</v>
      </c>
      <c r="I192" s="36">
        <v>122.69999999999999</v>
      </c>
      <c r="J192" s="36">
        <v>123.59999999999998</v>
      </c>
      <c r="K192" s="31">
        <v>121.8</v>
      </c>
      <c r="L192" s="31">
        <v>119.5</v>
      </c>
      <c r="M192" s="31">
        <v>284.24007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3350.95</v>
      </c>
      <c r="D193" s="36">
        <v>3349.9833333333336</v>
      </c>
      <c r="E193" s="36">
        <v>3337.9666666666672</v>
      </c>
      <c r="F193" s="36">
        <v>3324.9833333333336</v>
      </c>
      <c r="G193" s="36">
        <v>3312.9666666666672</v>
      </c>
      <c r="H193" s="36">
        <v>3362.9666666666672</v>
      </c>
      <c r="I193" s="36">
        <v>3374.9833333333336</v>
      </c>
      <c r="J193" s="36">
        <v>3387.9666666666672</v>
      </c>
      <c r="K193" s="31">
        <v>3362</v>
      </c>
      <c r="L193" s="31">
        <v>3337</v>
      </c>
      <c r="M193" s="31">
        <v>11.088509999999999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1120.55</v>
      </c>
      <c r="D194" s="36">
        <v>1120.1833333333334</v>
      </c>
      <c r="E194" s="36">
        <v>1114.4166666666667</v>
      </c>
      <c r="F194" s="36">
        <v>1108.2833333333333</v>
      </c>
      <c r="G194" s="36">
        <v>1102.5166666666667</v>
      </c>
      <c r="H194" s="36">
        <v>1126.3166666666668</v>
      </c>
      <c r="I194" s="36">
        <v>1132.0833333333333</v>
      </c>
      <c r="J194" s="36">
        <v>1138.2166666666669</v>
      </c>
      <c r="K194" s="31">
        <v>1125.95</v>
      </c>
      <c r="L194" s="31">
        <v>1114.05</v>
      </c>
      <c r="M194" s="31">
        <v>13.82498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3063.4</v>
      </c>
      <c r="D195" s="36">
        <v>3024.6666666666665</v>
      </c>
      <c r="E195" s="36">
        <v>2973.7833333333328</v>
      </c>
      <c r="F195" s="36">
        <v>2884.1666666666665</v>
      </c>
      <c r="G195" s="36">
        <v>2833.2833333333328</v>
      </c>
      <c r="H195" s="36">
        <v>3114.2833333333328</v>
      </c>
      <c r="I195" s="36">
        <v>3165.166666666667</v>
      </c>
      <c r="J195" s="36">
        <v>3254.7833333333328</v>
      </c>
      <c r="K195" s="31">
        <v>3075.55</v>
      </c>
      <c r="L195" s="31">
        <v>2935.05</v>
      </c>
      <c r="M195" s="31">
        <v>2.34429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3120.7</v>
      </c>
      <c r="D196" s="36">
        <v>3115.5666666666671</v>
      </c>
      <c r="E196" s="36">
        <v>3092.3833333333341</v>
      </c>
      <c r="F196" s="36">
        <v>3064.0666666666671</v>
      </c>
      <c r="G196" s="36">
        <v>3040.8833333333341</v>
      </c>
      <c r="H196" s="36">
        <v>3143.8833333333341</v>
      </c>
      <c r="I196" s="36">
        <v>3167.0666666666675</v>
      </c>
      <c r="J196" s="36">
        <v>3195.3833333333341</v>
      </c>
      <c r="K196" s="31">
        <v>3138.75</v>
      </c>
      <c r="L196" s="31">
        <v>3087.25</v>
      </c>
      <c r="M196" s="31">
        <v>10.506080000000001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1920.65</v>
      </c>
      <c r="D197" s="36">
        <v>1922.2833333333335</v>
      </c>
      <c r="E197" s="36">
        <v>1893.7666666666671</v>
      </c>
      <c r="F197" s="36">
        <v>1866.8833333333337</v>
      </c>
      <c r="G197" s="36">
        <v>1838.3666666666672</v>
      </c>
      <c r="H197" s="36">
        <v>1949.166666666667</v>
      </c>
      <c r="I197" s="36">
        <v>1977.6833333333334</v>
      </c>
      <c r="J197" s="36">
        <v>2004.5666666666668</v>
      </c>
      <c r="K197" s="31">
        <v>1950.8</v>
      </c>
      <c r="L197" s="31">
        <v>1895.4</v>
      </c>
      <c r="M197" s="31">
        <v>6.9521499999999996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719.95</v>
      </c>
      <c r="D198" s="36">
        <v>724.23333333333323</v>
      </c>
      <c r="E198" s="36">
        <v>711.46666666666647</v>
      </c>
      <c r="F198" s="36">
        <v>702.98333333333323</v>
      </c>
      <c r="G198" s="36">
        <v>690.21666666666647</v>
      </c>
      <c r="H198" s="36">
        <v>732.71666666666647</v>
      </c>
      <c r="I198" s="36">
        <v>745.48333333333312</v>
      </c>
      <c r="J198" s="36">
        <v>753.96666666666647</v>
      </c>
      <c r="K198" s="31">
        <v>737</v>
      </c>
      <c r="L198" s="31">
        <v>715.75</v>
      </c>
      <c r="M198" s="31">
        <v>9.3676300000000001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2122.1</v>
      </c>
      <c r="D199" s="36">
        <v>2098.7333333333331</v>
      </c>
      <c r="E199" s="36">
        <v>2054.5166666666664</v>
      </c>
      <c r="F199" s="36">
        <v>1986.9333333333334</v>
      </c>
      <c r="G199" s="36">
        <v>1942.7166666666667</v>
      </c>
      <c r="H199" s="36">
        <v>2166.3166666666662</v>
      </c>
      <c r="I199" s="36">
        <v>2210.5333333333324</v>
      </c>
      <c r="J199" s="36">
        <v>2278.1166666666659</v>
      </c>
      <c r="K199" s="31">
        <v>2142.9499999999998</v>
      </c>
      <c r="L199" s="31">
        <v>2031.15</v>
      </c>
      <c r="M199" s="31">
        <v>9.9944500000000005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34.700000000000003</v>
      </c>
      <c r="D200" s="36">
        <v>34.500000000000007</v>
      </c>
      <c r="E200" s="36">
        <v>34.150000000000013</v>
      </c>
      <c r="F200" s="36">
        <v>33.600000000000009</v>
      </c>
      <c r="G200" s="36">
        <v>33.250000000000014</v>
      </c>
      <c r="H200" s="36">
        <v>35.050000000000011</v>
      </c>
      <c r="I200" s="36">
        <v>35.400000000000006</v>
      </c>
      <c r="J200" s="36">
        <v>35.95000000000001</v>
      </c>
      <c r="K200" s="31">
        <v>34.85</v>
      </c>
      <c r="L200" s="31">
        <v>33.950000000000003</v>
      </c>
      <c r="M200" s="31">
        <v>70.305359999999993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86.75</v>
      </c>
      <c r="D201" s="36">
        <v>87.216666666666654</v>
      </c>
      <c r="E201" s="36">
        <v>85.683333333333309</v>
      </c>
      <c r="F201" s="36">
        <v>84.61666666666666</v>
      </c>
      <c r="G201" s="36">
        <v>83.083333333333314</v>
      </c>
      <c r="H201" s="36">
        <v>88.283333333333303</v>
      </c>
      <c r="I201" s="36">
        <v>89.816666666666634</v>
      </c>
      <c r="J201" s="36">
        <v>90.883333333333297</v>
      </c>
      <c r="K201" s="31">
        <v>88.75</v>
      </c>
      <c r="L201" s="31">
        <v>86.15</v>
      </c>
      <c r="M201" s="31">
        <v>30.008209999999998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1591.85</v>
      </c>
      <c r="D202" s="36">
        <v>1590.2833333333335</v>
      </c>
      <c r="E202" s="36">
        <v>1580.5666666666671</v>
      </c>
      <c r="F202" s="36">
        <v>1569.2833333333335</v>
      </c>
      <c r="G202" s="36">
        <v>1559.5666666666671</v>
      </c>
      <c r="H202" s="36">
        <v>1601.5666666666671</v>
      </c>
      <c r="I202" s="36">
        <v>1611.2833333333338</v>
      </c>
      <c r="J202" s="36">
        <v>1622.5666666666671</v>
      </c>
      <c r="K202" s="31">
        <v>1600</v>
      </c>
      <c r="L202" s="31">
        <v>1579</v>
      </c>
      <c r="M202" s="31">
        <v>7.3746600000000004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1611.55</v>
      </c>
      <c r="D203" s="36">
        <v>1601.8333333333333</v>
      </c>
      <c r="E203" s="36">
        <v>1588.6666666666665</v>
      </c>
      <c r="F203" s="36">
        <v>1565.7833333333333</v>
      </c>
      <c r="G203" s="36">
        <v>1552.6166666666666</v>
      </c>
      <c r="H203" s="36">
        <v>1624.7166666666665</v>
      </c>
      <c r="I203" s="36">
        <v>1637.883333333333</v>
      </c>
      <c r="J203" s="36">
        <v>1660.7666666666664</v>
      </c>
      <c r="K203" s="31">
        <v>1615</v>
      </c>
      <c r="L203" s="31">
        <v>1578.95</v>
      </c>
      <c r="M203" s="31">
        <v>1.5211399999999999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8210.15</v>
      </c>
      <c r="D204" s="36">
        <v>8220.0500000000011</v>
      </c>
      <c r="E204" s="36">
        <v>8170.1000000000022</v>
      </c>
      <c r="F204" s="36">
        <v>8130.0500000000011</v>
      </c>
      <c r="G204" s="36">
        <v>8080.1000000000022</v>
      </c>
      <c r="H204" s="36">
        <v>8260.1000000000022</v>
      </c>
      <c r="I204" s="36">
        <v>8310.0500000000029</v>
      </c>
      <c r="J204" s="36">
        <v>8350.1000000000022</v>
      </c>
      <c r="K204" s="31">
        <v>8270</v>
      </c>
      <c r="L204" s="31">
        <v>8180</v>
      </c>
      <c r="M204" s="31">
        <v>2.2768199999999998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99.9</v>
      </c>
      <c r="D205" s="36">
        <v>99.183333333333337</v>
      </c>
      <c r="E205" s="36">
        <v>96.716666666666669</v>
      </c>
      <c r="F205" s="36">
        <v>93.533333333333331</v>
      </c>
      <c r="G205" s="36">
        <v>91.066666666666663</v>
      </c>
      <c r="H205" s="36">
        <v>102.36666666666667</v>
      </c>
      <c r="I205" s="36">
        <v>104.83333333333334</v>
      </c>
      <c r="J205" s="36">
        <v>108.01666666666668</v>
      </c>
      <c r="K205" s="31">
        <v>101.65</v>
      </c>
      <c r="L205" s="31">
        <v>96</v>
      </c>
      <c r="M205" s="31">
        <v>323.10057999999998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558.65</v>
      </c>
      <c r="D206" s="36">
        <v>560.56666666666672</v>
      </c>
      <c r="E206" s="36">
        <v>554.38333333333344</v>
      </c>
      <c r="F206" s="36">
        <v>550.11666666666667</v>
      </c>
      <c r="G206" s="36">
        <v>543.93333333333339</v>
      </c>
      <c r="H206" s="36">
        <v>564.83333333333348</v>
      </c>
      <c r="I206" s="36">
        <v>571.01666666666665</v>
      </c>
      <c r="J206" s="36">
        <v>575.28333333333353</v>
      </c>
      <c r="K206" s="31">
        <v>566.75</v>
      </c>
      <c r="L206" s="31">
        <v>556.29999999999995</v>
      </c>
      <c r="M206" s="31">
        <v>24.253579999999999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921.45</v>
      </c>
      <c r="D207" s="36">
        <v>908.15</v>
      </c>
      <c r="E207" s="36">
        <v>890.3</v>
      </c>
      <c r="F207" s="36">
        <v>859.15</v>
      </c>
      <c r="G207" s="36">
        <v>841.3</v>
      </c>
      <c r="H207" s="36">
        <v>939.3</v>
      </c>
      <c r="I207" s="36">
        <v>957.15000000000009</v>
      </c>
      <c r="J207" s="36">
        <v>988.3</v>
      </c>
      <c r="K207" s="31">
        <v>926</v>
      </c>
      <c r="L207" s="31">
        <v>877</v>
      </c>
      <c r="M207" s="31">
        <v>24.106629999999999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215.8</v>
      </c>
      <c r="D208" s="36">
        <v>215.45000000000002</v>
      </c>
      <c r="E208" s="36">
        <v>213.60000000000002</v>
      </c>
      <c r="F208" s="36">
        <v>211.4</v>
      </c>
      <c r="G208" s="36">
        <v>209.55</v>
      </c>
      <c r="H208" s="36">
        <v>217.65000000000003</v>
      </c>
      <c r="I208" s="36">
        <v>219.5</v>
      </c>
      <c r="J208" s="36">
        <v>221.70000000000005</v>
      </c>
      <c r="K208" s="31">
        <v>217.3</v>
      </c>
      <c r="L208" s="31">
        <v>213.25</v>
      </c>
      <c r="M208" s="31">
        <v>46.233989999999999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834.9</v>
      </c>
      <c r="D209" s="36">
        <v>832.76666666666677</v>
      </c>
      <c r="E209" s="36">
        <v>828.53333333333353</v>
      </c>
      <c r="F209" s="36">
        <v>822.16666666666674</v>
      </c>
      <c r="G209" s="36">
        <v>817.93333333333351</v>
      </c>
      <c r="H209" s="36">
        <v>839.13333333333355</v>
      </c>
      <c r="I209" s="36">
        <v>843.3666666666669</v>
      </c>
      <c r="J209" s="36">
        <v>849.73333333333358</v>
      </c>
      <c r="K209" s="31">
        <v>837</v>
      </c>
      <c r="L209" s="31">
        <v>826.4</v>
      </c>
      <c r="M209" s="31">
        <v>6.8984300000000003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1649.85</v>
      </c>
      <c r="D210" s="36">
        <v>1640.3833333333332</v>
      </c>
      <c r="E210" s="36">
        <v>1627.7666666666664</v>
      </c>
      <c r="F210" s="36">
        <v>1605.6833333333332</v>
      </c>
      <c r="G210" s="36">
        <v>1593.0666666666664</v>
      </c>
      <c r="H210" s="36">
        <v>1662.4666666666665</v>
      </c>
      <c r="I210" s="36">
        <v>1675.0833333333333</v>
      </c>
      <c r="J210" s="36">
        <v>1697.1666666666665</v>
      </c>
      <c r="K210" s="31">
        <v>1653</v>
      </c>
      <c r="L210" s="31">
        <v>1618.3</v>
      </c>
      <c r="M210" s="31">
        <v>0.40322999999999998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382.35</v>
      </c>
      <c r="D211" s="36">
        <v>381.91666666666669</v>
      </c>
      <c r="E211" s="36">
        <v>379.48333333333335</v>
      </c>
      <c r="F211" s="36">
        <v>376.61666666666667</v>
      </c>
      <c r="G211" s="36">
        <v>374.18333333333334</v>
      </c>
      <c r="H211" s="36">
        <v>384.78333333333336</v>
      </c>
      <c r="I211" s="36">
        <v>387.21666666666664</v>
      </c>
      <c r="J211" s="36">
        <v>390.08333333333337</v>
      </c>
      <c r="K211" s="31">
        <v>384.35</v>
      </c>
      <c r="L211" s="31">
        <v>379.05</v>
      </c>
      <c r="M211" s="31">
        <v>31.014060000000001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15.95</v>
      </c>
      <c r="D212" s="36">
        <v>15.999999999999998</v>
      </c>
      <c r="E212" s="36">
        <v>15.849999999999998</v>
      </c>
      <c r="F212" s="36">
        <v>15.75</v>
      </c>
      <c r="G212" s="36">
        <v>15.6</v>
      </c>
      <c r="H212" s="36">
        <v>16.099999999999994</v>
      </c>
      <c r="I212" s="36">
        <v>16.25</v>
      </c>
      <c r="J212" s="36">
        <v>16.349999999999994</v>
      </c>
      <c r="K212" s="31">
        <v>16.149999999999999</v>
      </c>
      <c r="L212" s="31">
        <v>15.9</v>
      </c>
      <c r="M212" s="31">
        <v>743.36446000000001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249.15</v>
      </c>
      <c r="D213" s="36">
        <v>246.88333333333333</v>
      </c>
      <c r="E213" s="36">
        <v>242.26666666666665</v>
      </c>
      <c r="F213" s="36">
        <v>235.38333333333333</v>
      </c>
      <c r="G213" s="36">
        <v>230.76666666666665</v>
      </c>
      <c r="H213" s="36">
        <v>253.76666666666665</v>
      </c>
      <c r="I213" s="36">
        <v>258.38333333333333</v>
      </c>
      <c r="J213" s="36">
        <v>265.26666666666665</v>
      </c>
      <c r="K213" s="31">
        <v>251.5</v>
      </c>
      <c r="L213" s="31">
        <v>240</v>
      </c>
      <c r="M213" s="31">
        <v>79.456580000000002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105.65</v>
      </c>
      <c r="D214" s="36">
        <v>106.64999999999999</v>
      </c>
      <c r="E214" s="36">
        <v>104.04999999999998</v>
      </c>
      <c r="F214" s="36">
        <v>102.44999999999999</v>
      </c>
      <c r="G214" s="36">
        <v>99.84999999999998</v>
      </c>
      <c r="H214" s="36">
        <v>108.24999999999999</v>
      </c>
      <c r="I214" s="36">
        <v>110.84999999999998</v>
      </c>
      <c r="J214" s="36">
        <v>112.44999999999999</v>
      </c>
      <c r="K214" s="31">
        <v>109.25</v>
      </c>
      <c r="L214" s="31">
        <v>105.05</v>
      </c>
      <c r="M214" s="31">
        <v>437.38547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575.04999999999995</v>
      </c>
      <c r="D215" s="36">
        <v>575.80000000000007</v>
      </c>
      <c r="E215" s="36">
        <v>571.75000000000011</v>
      </c>
      <c r="F215" s="36">
        <v>568.45000000000005</v>
      </c>
      <c r="G215" s="36">
        <v>564.40000000000009</v>
      </c>
      <c r="H215" s="36">
        <v>579.10000000000014</v>
      </c>
      <c r="I215" s="36">
        <v>583.15000000000009</v>
      </c>
      <c r="J215" s="36">
        <v>586.45000000000016</v>
      </c>
      <c r="K215" s="31">
        <v>579.85</v>
      </c>
      <c r="L215" s="31">
        <v>572.5</v>
      </c>
      <c r="M215" s="31">
        <v>5.4418899999999999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9"/>
      <c r="B1" s="400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45229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3" t="s">
        <v>16</v>
      </c>
      <c r="B9" s="395" t="s">
        <v>18</v>
      </c>
      <c r="C9" s="398" t="s">
        <v>20</v>
      </c>
      <c r="D9" s="398" t="s">
        <v>21</v>
      </c>
      <c r="E9" s="390" t="s">
        <v>22</v>
      </c>
      <c r="F9" s="391"/>
      <c r="G9" s="392"/>
      <c r="H9" s="390" t="s">
        <v>23</v>
      </c>
      <c r="I9" s="391"/>
      <c r="J9" s="392"/>
      <c r="K9" s="26"/>
      <c r="L9" s="27"/>
      <c r="M9" s="48"/>
      <c r="N9" s="1"/>
      <c r="O9" s="1"/>
    </row>
    <row r="10" spans="1:15" ht="42.75" customHeight="1">
      <c r="A10" s="394"/>
      <c r="B10" s="397"/>
      <c r="C10" s="397"/>
      <c r="D10" s="39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524.20000000000005</v>
      </c>
      <c r="D11" s="36">
        <v>523.81666666666672</v>
      </c>
      <c r="E11" s="36">
        <v>519.93333333333339</v>
      </c>
      <c r="F11" s="36">
        <v>515.66666666666663</v>
      </c>
      <c r="G11" s="36">
        <v>511.7833333333333</v>
      </c>
      <c r="H11" s="36">
        <v>528.08333333333348</v>
      </c>
      <c r="I11" s="36">
        <v>531.96666666666692</v>
      </c>
      <c r="J11" s="36">
        <v>536.23333333333358</v>
      </c>
      <c r="K11" s="31">
        <v>527.70000000000005</v>
      </c>
      <c r="L11" s="31">
        <v>519.54999999999995</v>
      </c>
      <c r="M11" s="31">
        <v>0.81762000000000001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29775.4</v>
      </c>
      <c r="D12" s="36">
        <v>29625.266666666666</v>
      </c>
      <c r="E12" s="36">
        <v>29251.583333333332</v>
      </c>
      <c r="F12" s="36">
        <v>28727.766666666666</v>
      </c>
      <c r="G12" s="36">
        <v>28354.083333333332</v>
      </c>
      <c r="H12" s="36">
        <v>30149.083333333332</v>
      </c>
      <c r="I12" s="36">
        <v>30522.766666666666</v>
      </c>
      <c r="J12" s="36">
        <v>31046.583333333332</v>
      </c>
      <c r="K12" s="31">
        <v>29998.95</v>
      </c>
      <c r="L12" s="31">
        <v>29101.45</v>
      </c>
      <c r="M12" s="31">
        <v>2.9049999999999999E-2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471.05</v>
      </c>
      <c r="D13" s="36">
        <v>473.68333333333334</v>
      </c>
      <c r="E13" s="36">
        <v>464.36666666666667</v>
      </c>
      <c r="F13" s="36">
        <v>457.68333333333334</v>
      </c>
      <c r="G13" s="36">
        <v>448.36666666666667</v>
      </c>
      <c r="H13" s="36">
        <v>480.36666666666667</v>
      </c>
      <c r="I13" s="36">
        <v>489.68333333333339</v>
      </c>
      <c r="J13" s="36">
        <v>496.36666666666667</v>
      </c>
      <c r="K13" s="31">
        <v>483</v>
      </c>
      <c r="L13" s="31">
        <v>467</v>
      </c>
      <c r="M13" s="31">
        <v>3.3853599999999999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453.3</v>
      </c>
      <c r="D14" s="36">
        <v>451.11666666666662</v>
      </c>
      <c r="E14" s="36">
        <v>447.33333333333326</v>
      </c>
      <c r="F14" s="36">
        <v>441.36666666666662</v>
      </c>
      <c r="G14" s="36">
        <v>437.58333333333326</v>
      </c>
      <c r="H14" s="36">
        <v>457.08333333333326</v>
      </c>
      <c r="I14" s="36">
        <v>460.86666666666667</v>
      </c>
      <c r="J14" s="36">
        <v>466.83333333333326</v>
      </c>
      <c r="K14" s="31">
        <v>454.9</v>
      </c>
      <c r="L14" s="31">
        <v>445.15</v>
      </c>
      <c r="M14" s="31">
        <v>7.4710700000000001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1547.35</v>
      </c>
      <c r="D15" s="36">
        <v>1564.25</v>
      </c>
      <c r="E15" s="36">
        <v>1523.15</v>
      </c>
      <c r="F15" s="36">
        <v>1498.95</v>
      </c>
      <c r="G15" s="36">
        <v>1457.8500000000001</v>
      </c>
      <c r="H15" s="36">
        <v>1588.45</v>
      </c>
      <c r="I15" s="36">
        <v>1629.55</v>
      </c>
      <c r="J15" s="36">
        <v>1653.75</v>
      </c>
      <c r="K15" s="31">
        <v>1605.35</v>
      </c>
      <c r="L15" s="31">
        <v>1540.05</v>
      </c>
      <c r="M15" s="31">
        <v>4.1792699999999998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4008.5</v>
      </c>
      <c r="D16" s="36">
        <v>4021.0166666666664</v>
      </c>
      <c r="E16" s="36">
        <v>3956.5333333333328</v>
      </c>
      <c r="F16" s="36">
        <v>3904.5666666666666</v>
      </c>
      <c r="G16" s="36">
        <v>3840.083333333333</v>
      </c>
      <c r="H16" s="36">
        <v>4072.9833333333327</v>
      </c>
      <c r="I16" s="36">
        <v>4137.4666666666662</v>
      </c>
      <c r="J16" s="36">
        <v>4189.4333333333325</v>
      </c>
      <c r="K16" s="31">
        <v>4085.5</v>
      </c>
      <c r="L16" s="31">
        <v>3969.05</v>
      </c>
      <c r="M16" s="31">
        <v>2.6281599999999998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22670.7</v>
      </c>
      <c r="D17" s="36">
        <v>22600.266666666663</v>
      </c>
      <c r="E17" s="36">
        <v>22400.533333333326</v>
      </c>
      <c r="F17" s="36">
        <v>22130.366666666661</v>
      </c>
      <c r="G17" s="36">
        <v>21930.633333333324</v>
      </c>
      <c r="H17" s="36">
        <v>22870.433333333327</v>
      </c>
      <c r="I17" s="36">
        <v>23070.166666666664</v>
      </c>
      <c r="J17" s="36">
        <v>23340.333333333328</v>
      </c>
      <c r="K17" s="31">
        <v>22800</v>
      </c>
      <c r="L17" s="31">
        <v>22330.1</v>
      </c>
      <c r="M17" s="31">
        <v>6.0720000000000003E-2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1878</v>
      </c>
      <c r="D18" s="36">
        <v>1895.05</v>
      </c>
      <c r="E18" s="36">
        <v>1854.1</v>
      </c>
      <c r="F18" s="36">
        <v>1830.2</v>
      </c>
      <c r="G18" s="36">
        <v>1789.25</v>
      </c>
      <c r="H18" s="36">
        <v>1918.9499999999998</v>
      </c>
      <c r="I18" s="36">
        <v>1959.9</v>
      </c>
      <c r="J18" s="36">
        <v>1983.7999999999997</v>
      </c>
      <c r="K18" s="31">
        <v>1936</v>
      </c>
      <c r="L18" s="31">
        <v>1871.15</v>
      </c>
      <c r="M18" s="31">
        <v>4.4939600000000004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2261.6999999999998</v>
      </c>
      <c r="D19" s="36">
        <v>2249.5666666666666</v>
      </c>
      <c r="E19" s="36">
        <v>2224.1333333333332</v>
      </c>
      <c r="F19" s="36">
        <v>2186.5666666666666</v>
      </c>
      <c r="G19" s="36">
        <v>2161.1333333333332</v>
      </c>
      <c r="H19" s="36">
        <v>2287.1333333333332</v>
      </c>
      <c r="I19" s="36">
        <v>2312.5666666666666</v>
      </c>
      <c r="J19" s="36">
        <v>2350.1333333333332</v>
      </c>
      <c r="K19" s="31">
        <v>2275</v>
      </c>
      <c r="L19" s="31">
        <v>2212</v>
      </c>
      <c r="M19" s="31">
        <v>12.44293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870.9</v>
      </c>
      <c r="D20" s="36">
        <v>873.44999999999993</v>
      </c>
      <c r="E20" s="36">
        <v>850.29999999999984</v>
      </c>
      <c r="F20" s="36">
        <v>829.69999999999993</v>
      </c>
      <c r="G20" s="36">
        <v>806.54999999999984</v>
      </c>
      <c r="H20" s="36">
        <v>894.04999999999984</v>
      </c>
      <c r="I20" s="36">
        <v>917.19999999999993</v>
      </c>
      <c r="J20" s="36">
        <v>937.79999999999984</v>
      </c>
      <c r="K20" s="31">
        <v>896.6</v>
      </c>
      <c r="L20" s="31">
        <v>852.85</v>
      </c>
      <c r="M20" s="31">
        <v>9.0241600000000002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782.4</v>
      </c>
      <c r="D21" s="36">
        <v>780.61666666666667</v>
      </c>
      <c r="E21" s="36">
        <v>774.83333333333337</v>
      </c>
      <c r="F21" s="36">
        <v>767.26666666666665</v>
      </c>
      <c r="G21" s="36">
        <v>761.48333333333335</v>
      </c>
      <c r="H21" s="36">
        <v>788.18333333333339</v>
      </c>
      <c r="I21" s="36">
        <v>793.9666666666667</v>
      </c>
      <c r="J21" s="36">
        <v>801.53333333333342</v>
      </c>
      <c r="K21" s="31">
        <v>786.4</v>
      </c>
      <c r="L21" s="31">
        <v>773.05</v>
      </c>
      <c r="M21" s="31">
        <v>29.954039999999999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354.15</v>
      </c>
      <c r="D22" s="36">
        <v>350.18333333333334</v>
      </c>
      <c r="E22" s="36">
        <v>335.51666666666665</v>
      </c>
      <c r="F22" s="36">
        <v>316.88333333333333</v>
      </c>
      <c r="G22" s="36">
        <v>302.21666666666664</v>
      </c>
      <c r="H22" s="36">
        <v>368.81666666666666</v>
      </c>
      <c r="I22" s="36">
        <v>383.48333333333329</v>
      </c>
      <c r="J22" s="36">
        <v>402.11666666666667</v>
      </c>
      <c r="K22" s="31">
        <v>364.85</v>
      </c>
      <c r="L22" s="31">
        <v>331.55</v>
      </c>
      <c r="M22" s="31">
        <v>148.77588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560.25</v>
      </c>
      <c r="D23" s="36">
        <v>555.08333333333337</v>
      </c>
      <c r="E23" s="36">
        <v>545.16666666666674</v>
      </c>
      <c r="F23" s="36">
        <v>530.08333333333337</v>
      </c>
      <c r="G23" s="36">
        <v>520.16666666666674</v>
      </c>
      <c r="H23" s="36">
        <v>570.16666666666674</v>
      </c>
      <c r="I23" s="36">
        <v>580.08333333333348</v>
      </c>
      <c r="J23" s="36">
        <v>595.16666666666674</v>
      </c>
      <c r="K23" s="31">
        <v>565</v>
      </c>
      <c r="L23" s="31">
        <v>540</v>
      </c>
      <c r="M23" s="31">
        <v>23.545570000000001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331.4</v>
      </c>
      <c r="D24" s="36">
        <v>329.15000000000003</v>
      </c>
      <c r="E24" s="36">
        <v>322.55000000000007</v>
      </c>
      <c r="F24" s="36">
        <v>313.70000000000005</v>
      </c>
      <c r="G24" s="36">
        <v>307.10000000000008</v>
      </c>
      <c r="H24" s="36">
        <v>338.00000000000006</v>
      </c>
      <c r="I24" s="36">
        <v>344.60000000000008</v>
      </c>
      <c r="J24" s="36">
        <v>353.45000000000005</v>
      </c>
      <c r="K24" s="31">
        <v>335.75</v>
      </c>
      <c r="L24" s="31">
        <v>320.3</v>
      </c>
      <c r="M24" s="31">
        <v>12.72301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172.25</v>
      </c>
      <c r="D25" s="36">
        <v>172.01666666666665</v>
      </c>
      <c r="E25" s="36">
        <v>170.2833333333333</v>
      </c>
      <c r="F25" s="36">
        <v>168.31666666666666</v>
      </c>
      <c r="G25" s="36">
        <v>166.58333333333331</v>
      </c>
      <c r="H25" s="36">
        <v>173.98333333333329</v>
      </c>
      <c r="I25" s="36">
        <v>175.71666666666664</v>
      </c>
      <c r="J25" s="36">
        <v>177.68333333333328</v>
      </c>
      <c r="K25" s="31">
        <v>173.75</v>
      </c>
      <c r="L25" s="31">
        <v>170.05</v>
      </c>
      <c r="M25" s="31">
        <v>16.14433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216</v>
      </c>
      <c r="D26" s="36">
        <v>216.01666666666665</v>
      </c>
      <c r="E26" s="36">
        <v>214.18333333333331</v>
      </c>
      <c r="F26" s="36">
        <v>212.36666666666665</v>
      </c>
      <c r="G26" s="36">
        <v>210.5333333333333</v>
      </c>
      <c r="H26" s="36">
        <v>217.83333333333331</v>
      </c>
      <c r="I26" s="36">
        <v>219.66666666666669</v>
      </c>
      <c r="J26" s="36">
        <v>221.48333333333332</v>
      </c>
      <c r="K26" s="31">
        <v>217.85</v>
      </c>
      <c r="L26" s="31">
        <v>214.2</v>
      </c>
      <c r="M26" s="31">
        <v>15.822319999999999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299.7</v>
      </c>
      <c r="D27" s="36">
        <v>296.98333333333335</v>
      </c>
      <c r="E27" s="36">
        <v>291.7166666666667</v>
      </c>
      <c r="F27" s="36">
        <v>283.73333333333335</v>
      </c>
      <c r="G27" s="36">
        <v>278.4666666666667</v>
      </c>
      <c r="H27" s="36">
        <v>304.9666666666667</v>
      </c>
      <c r="I27" s="36">
        <v>310.23333333333335</v>
      </c>
      <c r="J27" s="36">
        <v>318.2166666666667</v>
      </c>
      <c r="K27" s="31">
        <v>302.25</v>
      </c>
      <c r="L27" s="31">
        <v>289</v>
      </c>
      <c r="M27" s="31">
        <v>5.7801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868.6</v>
      </c>
      <c r="D28" s="36">
        <v>872.41666666666663</v>
      </c>
      <c r="E28" s="36">
        <v>856.33333333333326</v>
      </c>
      <c r="F28" s="36">
        <v>844.06666666666661</v>
      </c>
      <c r="G28" s="36">
        <v>827.98333333333323</v>
      </c>
      <c r="H28" s="36">
        <v>884.68333333333328</v>
      </c>
      <c r="I28" s="36">
        <v>900.76666666666654</v>
      </c>
      <c r="J28" s="36">
        <v>913.0333333333333</v>
      </c>
      <c r="K28" s="31">
        <v>888.5</v>
      </c>
      <c r="L28" s="31">
        <v>860.15</v>
      </c>
      <c r="M28" s="31">
        <v>1.07352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1043.3</v>
      </c>
      <c r="D29" s="36">
        <v>1039.3999999999999</v>
      </c>
      <c r="E29" s="36">
        <v>1023.8999999999996</v>
      </c>
      <c r="F29" s="36">
        <v>1004.4999999999998</v>
      </c>
      <c r="G29" s="36">
        <v>988.99999999999955</v>
      </c>
      <c r="H29" s="36">
        <v>1058.7999999999997</v>
      </c>
      <c r="I29" s="36">
        <v>1074.3000000000002</v>
      </c>
      <c r="J29" s="36">
        <v>1093.6999999999998</v>
      </c>
      <c r="K29" s="31">
        <v>1054.9000000000001</v>
      </c>
      <c r="L29" s="31">
        <v>1020</v>
      </c>
      <c r="M29" s="31">
        <v>0.80935999999999997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3535</v>
      </c>
      <c r="D30" s="36">
        <v>3500.9500000000003</v>
      </c>
      <c r="E30" s="36">
        <v>3449.0500000000006</v>
      </c>
      <c r="F30" s="36">
        <v>3363.1000000000004</v>
      </c>
      <c r="G30" s="36">
        <v>3311.2000000000007</v>
      </c>
      <c r="H30" s="36">
        <v>3586.9000000000005</v>
      </c>
      <c r="I30" s="36">
        <v>3638.8</v>
      </c>
      <c r="J30" s="36">
        <v>3724.7500000000005</v>
      </c>
      <c r="K30" s="31">
        <v>3552.85</v>
      </c>
      <c r="L30" s="31">
        <v>3415</v>
      </c>
      <c r="M30" s="31">
        <v>0.33862999999999999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1755.9</v>
      </c>
      <c r="D31" s="36">
        <v>1747.7333333333333</v>
      </c>
      <c r="E31" s="36">
        <v>1712.4666666666667</v>
      </c>
      <c r="F31" s="36">
        <v>1669.0333333333333</v>
      </c>
      <c r="G31" s="36">
        <v>1633.7666666666667</v>
      </c>
      <c r="H31" s="36">
        <v>1791.1666666666667</v>
      </c>
      <c r="I31" s="36">
        <v>1826.4333333333336</v>
      </c>
      <c r="J31" s="36">
        <v>1869.8666666666668</v>
      </c>
      <c r="K31" s="31">
        <v>1783</v>
      </c>
      <c r="L31" s="31">
        <v>1704.3</v>
      </c>
      <c r="M31" s="31">
        <v>1.8211999999999999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747.25</v>
      </c>
      <c r="D32" s="36">
        <v>753.9666666666667</v>
      </c>
      <c r="E32" s="36">
        <v>738.63333333333344</v>
      </c>
      <c r="F32" s="36">
        <v>730.01666666666677</v>
      </c>
      <c r="G32" s="36">
        <v>714.68333333333351</v>
      </c>
      <c r="H32" s="36">
        <v>762.58333333333337</v>
      </c>
      <c r="I32" s="36">
        <v>777.91666666666663</v>
      </c>
      <c r="J32" s="36">
        <v>786.5333333333333</v>
      </c>
      <c r="K32" s="31">
        <v>769.3</v>
      </c>
      <c r="L32" s="31">
        <v>745.35</v>
      </c>
      <c r="M32" s="31">
        <v>0.81105000000000005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3675.15</v>
      </c>
      <c r="D33" s="36">
        <v>3640.0499999999997</v>
      </c>
      <c r="E33" s="36">
        <v>3593.0999999999995</v>
      </c>
      <c r="F33" s="36">
        <v>3511.0499999999997</v>
      </c>
      <c r="G33" s="36">
        <v>3464.0999999999995</v>
      </c>
      <c r="H33" s="36">
        <v>3722.0999999999995</v>
      </c>
      <c r="I33" s="36">
        <v>3769.0499999999993</v>
      </c>
      <c r="J33" s="36">
        <v>3851.0999999999995</v>
      </c>
      <c r="K33" s="31">
        <v>3687</v>
      </c>
      <c r="L33" s="31">
        <v>3558</v>
      </c>
      <c r="M33" s="31">
        <v>1.0194300000000001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2180</v>
      </c>
      <c r="D34" s="36">
        <v>2176.5</v>
      </c>
      <c r="E34" s="36">
        <v>2153.5</v>
      </c>
      <c r="F34" s="36">
        <v>2127</v>
      </c>
      <c r="G34" s="36">
        <v>2104</v>
      </c>
      <c r="H34" s="36">
        <v>2203</v>
      </c>
      <c r="I34" s="36">
        <v>2226</v>
      </c>
      <c r="J34" s="36">
        <v>2252.5</v>
      </c>
      <c r="K34" s="31">
        <v>2199.5</v>
      </c>
      <c r="L34" s="31">
        <v>2150</v>
      </c>
      <c r="M34" s="31">
        <v>0.29165000000000002</v>
      </c>
      <c r="N34" s="1"/>
      <c r="O34" s="1"/>
    </row>
    <row r="35" spans="1:15" ht="12.75" customHeight="1">
      <c r="A35" s="33">
        <v>25</v>
      </c>
      <c r="B35" s="53" t="s">
        <v>1108</v>
      </c>
      <c r="C35" s="31">
        <v>621</v>
      </c>
      <c r="D35" s="36">
        <v>617.85</v>
      </c>
      <c r="E35" s="36">
        <v>612.20000000000005</v>
      </c>
      <c r="F35" s="36">
        <v>603.4</v>
      </c>
      <c r="G35" s="36">
        <v>597.75</v>
      </c>
      <c r="H35" s="36">
        <v>626.65000000000009</v>
      </c>
      <c r="I35" s="36">
        <v>632.29999999999995</v>
      </c>
      <c r="J35" s="36">
        <v>641.10000000000014</v>
      </c>
      <c r="K35" s="31">
        <v>623.5</v>
      </c>
      <c r="L35" s="31">
        <v>609.04999999999995</v>
      </c>
      <c r="M35" s="31">
        <v>1.91571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2907.3</v>
      </c>
      <c r="D36" s="36">
        <v>2914.5666666666671</v>
      </c>
      <c r="E36" s="36">
        <v>2852.983333333334</v>
      </c>
      <c r="F36" s="36">
        <v>2798.666666666667</v>
      </c>
      <c r="G36" s="36">
        <v>2737.0833333333339</v>
      </c>
      <c r="H36" s="36">
        <v>2968.8833333333341</v>
      </c>
      <c r="I36" s="36">
        <v>3030.4666666666672</v>
      </c>
      <c r="J36" s="36">
        <v>3084.7833333333342</v>
      </c>
      <c r="K36" s="31">
        <v>2976.15</v>
      </c>
      <c r="L36" s="31">
        <v>2860.25</v>
      </c>
      <c r="M36" s="31">
        <v>1.0951299999999999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417.25</v>
      </c>
      <c r="D37" s="36">
        <v>418.76666666666671</v>
      </c>
      <c r="E37" s="36">
        <v>413.58333333333343</v>
      </c>
      <c r="F37" s="36">
        <v>409.91666666666674</v>
      </c>
      <c r="G37" s="36">
        <v>404.73333333333346</v>
      </c>
      <c r="H37" s="36">
        <v>422.43333333333339</v>
      </c>
      <c r="I37" s="36">
        <v>427.61666666666667</v>
      </c>
      <c r="J37" s="36">
        <v>431.28333333333336</v>
      </c>
      <c r="K37" s="31">
        <v>423.95</v>
      </c>
      <c r="L37" s="31">
        <v>415.1</v>
      </c>
      <c r="M37" s="31">
        <v>16.93364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2535.8000000000002</v>
      </c>
      <c r="D38" s="36">
        <v>2501.65</v>
      </c>
      <c r="E38" s="36">
        <v>2454.15</v>
      </c>
      <c r="F38" s="36">
        <v>2372.5</v>
      </c>
      <c r="G38" s="36">
        <v>2325</v>
      </c>
      <c r="H38" s="36">
        <v>2583.3000000000002</v>
      </c>
      <c r="I38" s="36">
        <v>2630.8</v>
      </c>
      <c r="J38" s="36">
        <v>2712.4500000000003</v>
      </c>
      <c r="K38" s="31">
        <v>2549.15</v>
      </c>
      <c r="L38" s="31">
        <v>2420</v>
      </c>
      <c r="M38" s="31">
        <v>17.23752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851.8</v>
      </c>
      <c r="D39" s="36">
        <v>849.63333333333333</v>
      </c>
      <c r="E39" s="36">
        <v>844.26666666666665</v>
      </c>
      <c r="F39" s="36">
        <v>836.73333333333335</v>
      </c>
      <c r="G39" s="36">
        <v>831.36666666666667</v>
      </c>
      <c r="H39" s="36">
        <v>857.16666666666663</v>
      </c>
      <c r="I39" s="36">
        <v>862.53333333333319</v>
      </c>
      <c r="J39" s="36">
        <v>870.06666666666661</v>
      </c>
      <c r="K39" s="31">
        <v>855</v>
      </c>
      <c r="L39" s="31">
        <v>842.1</v>
      </c>
      <c r="M39" s="31">
        <v>2.3187500000000001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5020.3</v>
      </c>
      <c r="D40" s="36">
        <v>5110.0999999999995</v>
      </c>
      <c r="E40" s="36">
        <v>4891.1999999999989</v>
      </c>
      <c r="F40" s="36">
        <v>4762.0999999999995</v>
      </c>
      <c r="G40" s="36">
        <v>4543.1999999999989</v>
      </c>
      <c r="H40" s="36">
        <v>5239.1999999999989</v>
      </c>
      <c r="I40" s="36">
        <v>5458.0999999999985</v>
      </c>
      <c r="J40" s="36">
        <v>5587.1999999999989</v>
      </c>
      <c r="K40" s="31">
        <v>5329</v>
      </c>
      <c r="L40" s="31">
        <v>4981</v>
      </c>
      <c r="M40" s="31">
        <v>1.7024699999999999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1623.9</v>
      </c>
      <c r="D41" s="36">
        <v>1627.7333333333333</v>
      </c>
      <c r="E41" s="36">
        <v>1611.1666666666667</v>
      </c>
      <c r="F41" s="36">
        <v>1598.4333333333334</v>
      </c>
      <c r="G41" s="36">
        <v>1581.8666666666668</v>
      </c>
      <c r="H41" s="36">
        <v>1640.4666666666667</v>
      </c>
      <c r="I41" s="36">
        <v>1657.0333333333333</v>
      </c>
      <c r="J41" s="36">
        <v>1669.7666666666667</v>
      </c>
      <c r="K41" s="31">
        <v>1644.3</v>
      </c>
      <c r="L41" s="31">
        <v>1615</v>
      </c>
      <c r="M41" s="31">
        <v>5.1934199999999997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4830.2</v>
      </c>
      <c r="D42" s="36">
        <v>4822.5166666666664</v>
      </c>
      <c r="E42" s="36">
        <v>4784.4833333333327</v>
      </c>
      <c r="F42" s="36">
        <v>4738.7666666666664</v>
      </c>
      <c r="G42" s="36">
        <v>4700.7333333333327</v>
      </c>
      <c r="H42" s="36">
        <v>4868.2333333333327</v>
      </c>
      <c r="I42" s="36">
        <v>4906.2666666666655</v>
      </c>
      <c r="J42" s="36">
        <v>4951.9833333333327</v>
      </c>
      <c r="K42" s="31">
        <v>4860.55</v>
      </c>
      <c r="L42" s="31">
        <v>4776.8</v>
      </c>
      <c r="M42" s="31">
        <v>3.3372700000000002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375.6</v>
      </c>
      <c r="D43" s="36">
        <v>374.9666666666667</v>
      </c>
      <c r="E43" s="36">
        <v>372.38333333333338</v>
      </c>
      <c r="F43" s="36">
        <v>369.16666666666669</v>
      </c>
      <c r="G43" s="36">
        <v>366.58333333333337</v>
      </c>
      <c r="H43" s="36">
        <v>378.18333333333339</v>
      </c>
      <c r="I43" s="36">
        <v>380.76666666666665</v>
      </c>
      <c r="J43" s="36">
        <v>383.98333333333341</v>
      </c>
      <c r="K43" s="31">
        <v>377.55</v>
      </c>
      <c r="L43" s="31">
        <v>371.75</v>
      </c>
      <c r="M43" s="31">
        <v>7.7923799999999996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290.64999999999998</v>
      </c>
      <c r="D44" s="36">
        <v>288.31666666666666</v>
      </c>
      <c r="E44" s="36">
        <v>284.38333333333333</v>
      </c>
      <c r="F44" s="36">
        <v>278.11666666666667</v>
      </c>
      <c r="G44" s="36">
        <v>274.18333333333334</v>
      </c>
      <c r="H44" s="36">
        <v>294.58333333333331</v>
      </c>
      <c r="I44" s="36">
        <v>298.51666666666659</v>
      </c>
      <c r="J44" s="36">
        <v>304.7833333333333</v>
      </c>
      <c r="K44" s="31">
        <v>292.25</v>
      </c>
      <c r="L44" s="31">
        <v>282.05</v>
      </c>
      <c r="M44" s="31">
        <v>2.9312499999999999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607.4</v>
      </c>
      <c r="D45" s="36">
        <v>603.86666666666667</v>
      </c>
      <c r="E45" s="36">
        <v>596.5333333333333</v>
      </c>
      <c r="F45" s="36">
        <v>585.66666666666663</v>
      </c>
      <c r="G45" s="36">
        <v>578.33333333333326</v>
      </c>
      <c r="H45" s="36">
        <v>614.73333333333335</v>
      </c>
      <c r="I45" s="36">
        <v>622.06666666666661</v>
      </c>
      <c r="J45" s="36">
        <v>632.93333333333339</v>
      </c>
      <c r="K45" s="31">
        <v>611.20000000000005</v>
      </c>
      <c r="L45" s="31">
        <v>593</v>
      </c>
      <c r="M45" s="31">
        <v>1.0428299999999999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561.45000000000005</v>
      </c>
      <c r="D46" s="36">
        <v>556.83333333333337</v>
      </c>
      <c r="E46" s="36">
        <v>549.76666666666677</v>
      </c>
      <c r="F46" s="36">
        <v>538.08333333333337</v>
      </c>
      <c r="G46" s="36">
        <v>531.01666666666677</v>
      </c>
      <c r="H46" s="36">
        <v>568.51666666666677</v>
      </c>
      <c r="I46" s="36">
        <v>575.58333333333337</v>
      </c>
      <c r="J46" s="36">
        <v>587.26666666666677</v>
      </c>
      <c r="K46" s="31">
        <v>563.9</v>
      </c>
      <c r="L46" s="31">
        <v>545.15</v>
      </c>
      <c r="M46" s="31">
        <v>0.47591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168.15</v>
      </c>
      <c r="D47" s="36">
        <v>167.58333333333334</v>
      </c>
      <c r="E47" s="36">
        <v>166.26666666666668</v>
      </c>
      <c r="F47" s="36">
        <v>164.38333333333333</v>
      </c>
      <c r="G47" s="36">
        <v>163.06666666666666</v>
      </c>
      <c r="H47" s="36">
        <v>169.4666666666667</v>
      </c>
      <c r="I47" s="36">
        <v>170.78333333333336</v>
      </c>
      <c r="J47" s="36">
        <v>172.66666666666671</v>
      </c>
      <c r="K47" s="31">
        <v>168.9</v>
      </c>
      <c r="L47" s="31">
        <v>165.7</v>
      </c>
      <c r="M47" s="31">
        <v>51.663240000000002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2955.15</v>
      </c>
      <c r="D48" s="36">
        <v>2953.6</v>
      </c>
      <c r="E48" s="36">
        <v>2932.5499999999997</v>
      </c>
      <c r="F48" s="36">
        <v>2909.95</v>
      </c>
      <c r="G48" s="36">
        <v>2888.8999999999996</v>
      </c>
      <c r="H48" s="36">
        <v>2976.2</v>
      </c>
      <c r="I48" s="36">
        <v>2997.25</v>
      </c>
      <c r="J48" s="36">
        <v>3019.85</v>
      </c>
      <c r="K48" s="31">
        <v>2974.65</v>
      </c>
      <c r="L48" s="31">
        <v>2931</v>
      </c>
      <c r="M48" s="31">
        <v>17.081849999999999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332.1</v>
      </c>
      <c r="D49" s="36">
        <v>334.90000000000003</v>
      </c>
      <c r="E49" s="36">
        <v>327.55000000000007</v>
      </c>
      <c r="F49" s="36">
        <v>323.00000000000006</v>
      </c>
      <c r="G49" s="36">
        <v>315.65000000000009</v>
      </c>
      <c r="H49" s="36">
        <v>339.45000000000005</v>
      </c>
      <c r="I49" s="36">
        <v>346.80000000000007</v>
      </c>
      <c r="J49" s="36">
        <v>351.35</v>
      </c>
      <c r="K49" s="31">
        <v>342.25</v>
      </c>
      <c r="L49" s="31">
        <v>330.35</v>
      </c>
      <c r="M49" s="31">
        <v>2.4662299999999999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1826.95</v>
      </c>
      <c r="D50" s="36">
        <v>1819.1833333333332</v>
      </c>
      <c r="E50" s="36">
        <v>1803.3666666666663</v>
      </c>
      <c r="F50" s="36">
        <v>1779.7833333333331</v>
      </c>
      <c r="G50" s="36">
        <v>1763.9666666666662</v>
      </c>
      <c r="H50" s="36">
        <v>1842.7666666666664</v>
      </c>
      <c r="I50" s="36">
        <v>1858.5833333333335</v>
      </c>
      <c r="J50" s="36">
        <v>1882.1666666666665</v>
      </c>
      <c r="K50" s="31">
        <v>1835</v>
      </c>
      <c r="L50" s="31">
        <v>1795.6</v>
      </c>
      <c r="M50" s="31">
        <v>2.5228700000000002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6249.1</v>
      </c>
      <c r="D51" s="36">
        <v>6246.2000000000007</v>
      </c>
      <c r="E51" s="36">
        <v>6175.1000000000013</v>
      </c>
      <c r="F51" s="36">
        <v>6101.1</v>
      </c>
      <c r="G51" s="36">
        <v>6030.0000000000009</v>
      </c>
      <c r="H51" s="36">
        <v>6320.2000000000016</v>
      </c>
      <c r="I51" s="36">
        <v>6391.3</v>
      </c>
      <c r="J51" s="36">
        <v>6465.300000000002</v>
      </c>
      <c r="K51" s="31">
        <v>6317.3</v>
      </c>
      <c r="L51" s="31">
        <v>6172.2</v>
      </c>
      <c r="M51" s="31">
        <v>1.57839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690.1</v>
      </c>
      <c r="D52" s="36">
        <v>691.08333333333337</v>
      </c>
      <c r="E52" s="36">
        <v>682.56666666666672</v>
      </c>
      <c r="F52" s="36">
        <v>675.0333333333333</v>
      </c>
      <c r="G52" s="36">
        <v>666.51666666666665</v>
      </c>
      <c r="H52" s="36">
        <v>698.61666666666679</v>
      </c>
      <c r="I52" s="36">
        <v>707.13333333333344</v>
      </c>
      <c r="J52" s="36">
        <v>714.66666666666686</v>
      </c>
      <c r="K52" s="31">
        <v>699.6</v>
      </c>
      <c r="L52" s="31">
        <v>683.55</v>
      </c>
      <c r="M52" s="31">
        <v>12.510350000000001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854.45</v>
      </c>
      <c r="D53" s="36">
        <v>856.98333333333323</v>
      </c>
      <c r="E53" s="36">
        <v>849.01666666666642</v>
      </c>
      <c r="F53" s="36">
        <v>843.58333333333314</v>
      </c>
      <c r="G53" s="36">
        <v>835.61666666666633</v>
      </c>
      <c r="H53" s="36">
        <v>862.41666666666652</v>
      </c>
      <c r="I53" s="36">
        <v>870.38333333333344</v>
      </c>
      <c r="J53" s="36">
        <v>875.81666666666661</v>
      </c>
      <c r="K53" s="31">
        <v>864.95</v>
      </c>
      <c r="L53" s="31">
        <v>851.55</v>
      </c>
      <c r="M53" s="31">
        <v>10.257110000000001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407.35</v>
      </c>
      <c r="D54" s="36">
        <v>405.73333333333335</v>
      </c>
      <c r="E54" s="36">
        <v>402.61666666666667</v>
      </c>
      <c r="F54" s="36">
        <v>397.88333333333333</v>
      </c>
      <c r="G54" s="36">
        <v>394.76666666666665</v>
      </c>
      <c r="H54" s="36">
        <v>410.4666666666667</v>
      </c>
      <c r="I54" s="36">
        <v>413.58333333333337</v>
      </c>
      <c r="J54" s="36">
        <v>418.31666666666672</v>
      </c>
      <c r="K54" s="31">
        <v>408.85</v>
      </c>
      <c r="L54" s="31">
        <v>401</v>
      </c>
      <c r="M54" s="31">
        <v>0.88902999999999999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3665.45</v>
      </c>
      <c r="D55" s="36">
        <v>3691.4833333333336</v>
      </c>
      <c r="E55" s="36">
        <v>3624.9666666666672</v>
      </c>
      <c r="F55" s="36">
        <v>3584.4833333333336</v>
      </c>
      <c r="G55" s="36">
        <v>3517.9666666666672</v>
      </c>
      <c r="H55" s="36">
        <v>3731.9666666666672</v>
      </c>
      <c r="I55" s="36">
        <v>3798.4833333333336</v>
      </c>
      <c r="J55" s="36">
        <v>3838.9666666666672</v>
      </c>
      <c r="K55" s="31">
        <v>3758</v>
      </c>
      <c r="L55" s="31">
        <v>3651</v>
      </c>
      <c r="M55" s="31">
        <v>3.6547999999999998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1002.75</v>
      </c>
      <c r="D56" s="36">
        <v>993.6</v>
      </c>
      <c r="E56" s="36">
        <v>982.45</v>
      </c>
      <c r="F56" s="36">
        <v>962.15</v>
      </c>
      <c r="G56" s="36">
        <v>951</v>
      </c>
      <c r="H56" s="36">
        <v>1013.9000000000001</v>
      </c>
      <c r="I56" s="36">
        <v>1025.05</v>
      </c>
      <c r="J56" s="36">
        <v>1045.3500000000001</v>
      </c>
      <c r="K56" s="31">
        <v>1004.75</v>
      </c>
      <c r="L56" s="31">
        <v>973.3</v>
      </c>
      <c r="M56" s="31">
        <v>134.43016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5373.55</v>
      </c>
      <c r="D57" s="36">
        <v>5354.083333333333</v>
      </c>
      <c r="E57" s="36">
        <v>5284.4666666666662</v>
      </c>
      <c r="F57" s="36">
        <v>5195.3833333333332</v>
      </c>
      <c r="G57" s="36">
        <v>5125.7666666666664</v>
      </c>
      <c r="H57" s="36">
        <v>5443.1666666666661</v>
      </c>
      <c r="I57" s="36">
        <v>5512.7833333333328</v>
      </c>
      <c r="J57" s="36">
        <v>5601.8666666666659</v>
      </c>
      <c r="K57" s="31">
        <v>5423.7</v>
      </c>
      <c r="L57" s="31">
        <v>5265</v>
      </c>
      <c r="M57" s="31">
        <v>8.4346499999999995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7507.2</v>
      </c>
      <c r="D58" s="36">
        <v>7490.9333333333343</v>
      </c>
      <c r="E58" s="36">
        <v>7432.8666666666686</v>
      </c>
      <c r="F58" s="36">
        <v>7358.5333333333347</v>
      </c>
      <c r="G58" s="36">
        <v>7300.466666666669</v>
      </c>
      <c r="H58" s="36">
        <v>7565.2666666666682</v>
      </c>
      <c r="I58" s="36">
        <v>7623.3333333333339</v>
      </c>
      <c r="J58" s="36">
        <v>7697.6666666666679</v>
      </c>
      <c r="K58" s="31">
        <v>7549</v>
      </c>
      <c r="L58" s="31">
        <v>7416.6</v>
      </c>
      <c r="M58" s="31">
        <v>9.1194400000000009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1566.4</v>
      </c>
      <c r="D59" s="36">
        <v>1570.3333333333333</v>
      </c>
      <c r="E59" s="36">
        <v>1547.4166666666665</v>
      </c>
      <c r="F59" s="36">
        <v>1528.4333333333332</v>
      </c>
      <c r="G59" s="36">
        <v>1505.5166666666664</v>
      </c>
      <c r="H59" s="36">
        <v>1589.3166666666666</v>
      </c>
      <c r="I59" s="36">
        <v>1612.2333333333331</v>
      </c>
      <c r="J59" s="36">
        <v>1631.2166666666667</v>
      </c>
      <c r="K59" s="31">
        <v>1593.25</v>
      </c>
      <c r="L59" s="31">
        <v>1551.35</v>
      </c>
      <c r="M59" s="31">
        <v>20.035789999999999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6729</v>
      </c>
      <c r="D60" s="36">
        <v>6746.05</v>
      </c>
      <c r="E60" s="36">
        <v>6653.1</v>
      </c>
      <c r="F60" s="36">
        <v>6577.2</v>
      </c>
      <c r="G60" s="36">
        <v>6484.25</v>
      </c>
      <c r="H60" s="36">
        <v>6821.9500000000007</v>
      </c>
      <c r="I60" s="36">
        <v>6914.9</v>
      </c>
      <c r="J60" s="36">
        <v>6990.8000000000011</v>
      </c>
      <c r="K60" s="31">
        <v>6839</v>
      </c>
      <c r="L60" s="31">
        <v>6670.15</v>
      </c>
      <c r="M60" s="31">
        <v>0.13991000000000001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2093.0500000000002</v>
      </c>
      <c r="D61" s="36">
        <v>2076.35</v>
      </c>
      <c r="E61" s="36">
        <v>2047.6999999999998</v>
      </c>
      <c r="F61" s="36">
        <v>2002.35</v>
      </c>
      <c r="G61" s="36">
        <v>1973.6999999999998</v>
      </c>
      <c r="H61" s="36">
        <v>2121.6999999999998</v>
      </c>
      <c r="I61" s="36">
        <v>2150.3500000000004</v>
      </c>
      <c r="J61" s="36">
        <v>2195.6999999999998</v>
      </c>
      <c r="K61" s="31">
        <v>2105</v>
      </c>
      <c r="L61" s="31">
        <v>2031</v>
      </c>
      <c r="M61" s="31">
        <v>0.22781000000000001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2599.6</v>
      </c>
      <c r="D62" s="36">
        <v>2591.3666666666663</v>
      </c>
      <c r="E62" s="36">
        <v>2565.2833333333328</v>
      </c>
      <c r="F62" s="36">
        <v>2530.9666666666667</v>
      </c>
      <c r="G62" s="36">
        <v>2504.8833333333332</v>
      </c>
      <c r="H62" s="36">
        <v>2625.6833333333325</v>
      </c>
      <c r="I62" s="36">
        <v>2651.7666666666655</v>
      </c>
      <c r="J62" s="36">
        <v>2686.0833333333321</v>
      </c>
      <c r="K62" s="31">
        <v>2617.4499999999998</v>
      </c>
      <c r="L62" s="31">
        <v>2557.0500000000002</v>
      </c>
      <c r="M62" s="31">
        <v>2.0755300000000001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413.5</v>
      </c>
      <c r="D63" s="36">
        <v>410.66666666666669</v>
      </c>
      <c r="E63" s="36">
        <v>405.13333333333338</v>
      </c>
      <c r="F63" s="36">
        <v>396.76666666666671</v>
      </c>
      <c r="G63" s="36">
        <v>391.23333333333341</v>
      </c>
      <c r="H63" s="36">
        <v>419.03333333333336</v>
      </c>
      <c r="I63" s="36">
        <v>424.56666666666666</v>
      </c>
      <c r="J63" s="36">
        <v>432.93333333333334</v>
      </c>
      <c r="K63" s="31">
        <v>416.2</v>
      </c>
      <c r="L63" s="31">
        <v>402.3</v>
      </c>
      <c r="M63" s="31">
        <v>13.12589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214.4</v>
      </c>
      <c r="D64" s="36">
        <v>214.66666666666666</v>
      </c>
      <c r="E64" s="36">
        <v>212.7833333333333</v>
      </c>
      <c r="F64" s="36">
        <v>211.16666666666666</v>
      </c>
      <c r="G64" s="36">
        <v>209.2833333333333</v>
      </c>
      <c r="H64" s="36">
        <v>216.2833333333333</v>
      </c>
      <c r="I64" s="36">
        <v>218.16666666666669</v>
      </c>
      <c r="J64" s="36">
        <v>219.7833333333333</v>
      </c>
      <c r="K64" s="31">
        <v>216.55</v>
      </c>
      <c r="L64" s="31">
        <v>213.05</v>
      </c>
      <c r="M64" s="31">
        <v>50.057070000000003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196.85</v>
      </c>
      <c r="D65" s="36">
        <v>194.95000000000002</v>
      </c>
      <c r="E65" s="36">
        <v>192.40000000000003</v>
      </c>
      <c r="F65" s="36">
        <v>187.95000000000002</v>
      </c>
      <c r="G65" s="36">
        <v>185.40000000000003</v>
      </c>
      <c r="H65" s="36">
        <v>199.40000000000003</v>
      </c>
      <c r="I65" s="36">
        <v>201.95000000000005</v>
      </c>
      <c r="J65" s="36">
        <v>206.40000000000003</v>
      </c>
      <c r="K65" s="31">
        <v>197.5</v>
      </c>
      <c r="L65" s="31">
        <v>190.5</v>
      </c>
      <c r="M65" s="31">
        <v>148.85363000000001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96.8</v>
      </c>
      <c r="D66" s="36">
        <v>95.2</v>
      </c>
      <c r="E66" s="36">
        <v>92.850000000000009</v>
      </c>
      <c r="F66" s="36">
        <v>88.9</v>
      </c>
      <c r="G66" s="36">
        <v>86.550000000000011</v>
      </c>
      <c r="H66" s="36">
        <v>99.15</v>
      </c>
      <c r="I66" s="36">
        <v>101.5</v>
      </c>
      <c r="J66" s="36">
        <v>105.45</v>
      </c>
      <c r="K66" s="31">
        <v>97.55</v>
      </c>
      <c r="L66" s="31">
        <v>91.25</v>
      </c>
      <c r="M66" s="31">
        <v>278.67752999999999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42.4</v>
      </c>
      <c r="D67" s="36">
        <v>42.416666666666664</v>
      </c>
      <c r="E67" s="36">
        <v>41.233333333333327</v>
      </c>
      <c r="F67" s="36">
        <v>40.066666666666663</v>
      </c>
      <c r="G67" s="36">
        <v>38.883333333333326</v>
      </c>
      <c r="H67" s="36">
        <v>43.583333333333329</v>
      </c>
      <c r="I67" s="36">
        <v>44.766666666666666</v>
      </c>
      <c r="J67" s="36">
        <v>45.93333333333333</v>
      </c>
      <c r="K67" s="31">
        <v>43.6</v>
      </c>
      <c r="L67" s="31">
        <v>41.25</v>
      </c>
      <c r="M67" s="31">
        <v>576.53831000000002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2507.4499999999998</v>
      </c>
      <c r="D68" s="36">
        <v>2506.4833333333331</v>
      </c>
      <c r="E68" s="36">
        <v>2476.9666666666662</v>
      </c>
      <c r="F68" s="36">
        <v>2446.4833333333331</v>
      </c>
      <c r="G68" s="36">
        <v>2416.9666666666662</v>
      </c>
      <c r="H68" s="36">
        <v>2536.9666666666662</v>
      </c>
      <c r="I68" s="36">
        <v>2566.4833333333336</v>
      </c>
      <c r="J68" s="36">
        <v>2596.9666666666662</v>
      </c>
      <c r="K68" s="31">
        <v>2536</v>
      </c>
      <c r="L68" s="31">
        <v>2476</v>
      </c>
      <c r="M68" s="31">
        <v>8.6629999999999999E-2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1553</v>
      </c>
      <c r="D69" s="36">
        <v>1558.6499999999999</v>
      </c>
      <c r="E69" s="36">
        <v>1544.5999999999997</v>
      </c>
      <c r="F69" s="36">
        <v>1536.1999999999998</v>
      </c>
      <c r="G69" s="36">
        <v>1522.1499999999996</v>
      </c>
      <c r="H69" s="36">
        <v>1567.0499999999997</v>
      </c>
      <c r="I69" s="36">
        <v>1581.1</v>
      </c>
      <c r="J69" s="36">
        <v>1589.4999999999998</v>
      </c>
      <c r="K69" s="31">
        <v>1572.7</v>
      </c>
      <c r="L69" s="31">
        <v>1550.25</v>
      </c>
      <c r="M69" s="31">
        <v>0.77824000000000004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4857.1000000000004</v>
      </c>
      <c r="D70" s="36">
        <v>4868.6166666666668</v>
      </c>
      <c r="E70" s="36">
        <v>4818.4833333333336</v>
      </c>
      <c r="F70" s="36">
        <v>4779.8666666666668</v>
      </c>
      <c r="G70" s="36">
        <v>4729.7333333333336</v>
      </c>
      <c r="H70" s="36">
        <v>4907.2333333333336</v>
      </c>
      <c r="I70" s="36">
        <v>4957.3666666666668</v>
      </c>
      <c r="J70" s="36">
        <v>4995.9833333333336</v>
      </c>
      <c r="K70" s="31">
        <v>4918.75</v>
      </c>
      <c r="L70" s="31">
        <v>4830</v>
      </c>
      <c r="M70" s="31">
        <v>0.1062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2010.55</v>
      </c>
      <c r="D71" s="36">
        <v>2012.7</v>
      </c>
      <c r="E71" s="36">
        <v>1979.4</v>
      </c>
      <c r="F71" s="36">
        <v>1948.25</v>
      </c>
      <c r="G71" s="36">
        <v>1914.95</v>
      </c>
      <c r="H71" s="36">
        <v>2043.8500000000001</v>
      </c>
      <c r="I71" s="36">
        <v>2077.1499999999996</v>
      </c>
      <c r="J71" s="36">
        <v>2108.3000000000002</v>
      </c>
      <c r="K71" s="31">
        <v>2046</v>
      </c>
      <c r="L71" s="31">
        <v>1981.55</v>
      </c>
      <c r="M71" s="31">
        <v>1.72218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537.54999999999995</v>
      </c>
      <c r="D72" s="36">
        <v>540.13333333333333</v>
      </c>
      <c r="E72" s="36">
        <v>533.36666666666667</v>
      </c>
      <c r="F72" s="36">
        <v>529.18333333333339</v>
      </c>
      <c r="G72" s="36">
        <v>522.41666666666674</v>
      </c>
      <c r="H72" s="36">
        <v>544.31666666666661</v>
      </c>
      <c r="I72" s="36">
        <v>551.08333333333326</v>
      </c>
      <c r="J72" s="36">
        <v>555.26666666666654</v>
      </c>
      <c r="K72" s="31">
        <v>546.9</v>
      </c>
      <c r="L72" s="31">
        <v>535.95000000000005</v>
      </c>
      <c r="M72" s="31">
        <v>22.506869999999999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965.15</v>
      </c>
      <c r="D73" s="36">
        <v>967.13333333333333</v>
      </c>
      <c r="E73" s="36">
        <v>949.26666666666665</v>
      </c>
      <c r="F73" s="36">
        <v>933.38333333333333</v>
      </c>
      <c r="G73" s="36">
        <v>915.51666666666665</v>
      </c>
      <c r="H73" s="36">
        <v>983.01666666666665</v>
      </c>
      <c r="I73" s="36">
        <v>1000.8833333333332</v>
      </c>
      <c r="J73" s="36">
        <v>1016.7666666666667</v>
      </c>
      <c r="K73" s="31">
        <v>985</v>
      </c>
      <c r="L73" s="31">
        <v>951.25</v>
      </c>
      <c r="M73" s="31">
        <v>3.76172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132.19999999999999</v>
      </c>
      <c r="D74" s="36">
        <v>131.43333333333331</v>
      </c>
      <c r="E74" s="36">
        <v>130.01666666666662</v>
      </c>
      <c r="F74" s="36">
        <v>127.83333333333331</v>
      </c>
      <c r="G74" s="36">
        <v>126.41666666666663</v>
      </c>
      <c r="H74" s="36">
        <v>133.61666666666662</v>
      </c>
      <c r="I74" s="36">
        <v>135.0333333333333</v>
      </c>
      <c r="J74" s="36">
        <v>137.21666666666661</v>
      </c>
      <c r="K74" s="31">
        <v>132.85</v>
      </c>
      <c r="L74" s="31">
        <v>129.25</v>
      </c>
      <c r="M74" s="31">
        <v>87.619309999999999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1025</v>
      </c>
      <c r="D75" s="36">
        <v>1028.4000000000001</v>
      </c>
      <c r="E75" s="36">
        <v>1019.2500000000002</v>
      </c>
      <c r="F75" s="36">
        <v>1013.5000000000001</v>
      </c>
      <c r="G75" s="36">
        <v>1004.3500000000003</v>
      </c>
      <c r="H75" s="36">
        <v>1034.1500000000001</v>
      </c>
      <c r="I75" s="36">
        <v>1043.2999999999997</v>
      </c>
      <c r="J75" s="36">
        <v>1049.0500000000002</v>
      </c>
      <c r="K75" s="31">
        <v>1037.55</v>
      </c>
      <c r="L75" s="31">
        <v>1022.65</v>
      </c>
      <c r="M75" s="31">
        <v>6.1561899999999996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117.65</v>
      </c>
      <c r="D76" s="36">
        <v>118.53333333333335</v>
      </c>
      <c r="E76" s="36">
        <v>116.51666666666669</v>
      </c>
      <c r="F76" s="36">
        <v>115.38333333333335</v>
      </c>
      <c r="G76" s="36">
        <v>113.3666666666667</v>
      </c>
      <c r="H76" s="36">
        <v>119.66666666666669</v>
      </c>
      <c r="I76" s="36">
        <v>121.68333333333334</v>
      </c>
      <c r="J76" s="36">
        <v>122.81666666666668</v>
      </c>
      <c r="K76" s="31">
        <v>120.55</v>
      </c>
      <c r="L76" s="31">
        <v>117.4</v>
      </c>
      <c r="M76" s="31">
        <v>139.64053999999999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334.95</v>
      </c>
      <c r="D77" s="36">
        <v>335.73333333333335</v>
      </c>
      <c r="E77" s="36">
        <v>333.2166666666667</v>
      </c>
      <c r="F77" s="36">
        <v>331.48333333333335</v>
      </c>
      <c r="G77" s="36">
        <v>328.9666666666667</v>
      </c>
      <c r="H77" s="36">
        <v>337.4666666666667</v>
      </c>
      <c r="I77" s="36">
        <v>339.98333333333335</v>
      </c>
      <c r="J77" s="36">
        <v>341.7166666666667</v>
      </c>
      <c r="K77" s="31">
        <v>338.25</v>
      </c>
      <c r="L77" s="31">
        <v>334</v>
      </c>
      <c r="M77" s="31">
        <v>14.98044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914.6</v>
      </c>
      <c r="D78" s="36">
        <v>913.15</v>
      </c>
      <c r="E78" s="36">
        <v>907.9</v>
      </c>
      <c r="F78" s="36">
        <v>901.2</v>
      </c>
      <c r="G78" s="36">
        <v>895.95</v>
      </c>
      <c r="H78" s="36">
        <v>919.84999999999991</v>
      </c>
      <c r="I78" s="36">
        <v>925.09999999999991</v>
      </c>
      <c r="J78" s="36">
        <v>931.79999999999984</v>
      </c>
      <c r="K78" s="31">
        <v>918.4</v>
      </c>
      <c r="L78" s="31">
        <v>906.45</v>
      </c>
      <c r="M78" s="31">
        <v>35.083930000000002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467.5</v>
      </c>
      <c r="D79" s="36">
        <v>466.18333333333334</v>
      </c>
      <c r="E79" s="36">
        <v>460.36666666666667</v>
      </c>
      <c r="F79" s="36">
        <v>453.23333333333335</v>
      </c>
      <c r="G79" s="36">
        <v>447.41666666666669</v>
      </c>
      <c r="H79" s="36">
        <v>473.31666666666666</v>
      </c>
      <c r="I79" s="36">
        <v>479.13333333333338</v>
      </c>
      <c r="J79" s="36">
        <v>486.26666666666665</v>
      </c>
      <c r="K79" s="31">
        <v>472</v>
      </c>
      <c r="L79" s="31">
        <v>459.05</v>
      </c>
      <c r="M79" s="31">
        <v>3.38035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222.7</v>
      </c>
      <c r="D80" s="36">
        <v>223.71666666666667</v>
      </c>
      <c r="E80" s="36">
        <v>221.43333333333334</v>
      </c>
      <c r="F80" s="36">
        <v>220.16666666666666</v>
      </c>
      <c r="G80" s="36">
        <v>217.88333333333333</v>
      </c>
      <c r="H80" s="36">
        <v>224.98333333333335</v>
      </c>
      <c r="I80" s="36">
        <v>227.26666666666671</v>
      </c>
      <c r="J80" s="36">
        <v>228.53333333333336</v>
      </c>
      <c r="K80" s="31">
        <v>226</v>
      </c>
      <c r="L80" s="31">
        <v>222.45</v>
      </c>
      <c r="M80" s="31">
        <v>27.66883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1178.4000000000001</v>
      </c>
      <c r="D81" s="36">
        <v>1189.45</v>
      </c>
      <c r="E81" s="36">
        <v>1148.95</v>
      </c>
      <c r="F81" s="36">
        <v>1119.5</v>
      </c>
      <c r="G81" s="36">
        <v>1079</v>
      </c>
      <c r="H81" s="36">
        <v>1218.9000000000001</v>
      </c>
      <c r="I81" s="36">
        <v>1259.4000000000001</v>
      </c>
      <c r="J81" s="36">
        <v>1288.8500000000001</v>
      </c>
      <c r="K81" s="31">
        <v>1229.95</v>
      </c>
      <c r="L81" s="31">
        <v>1160</v>
      </c>
      <c r="M81" s="31">
        <v>0.94211999999999996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542.4</v>
      </c>
      <c r="D82" s="36">
        <v>538.2833333333333</v>
      </c>
      <c r="E82" s="36">
        <v>533.11666666666656</v>
      </c>
      <c r="F82" s="36">
        <v>523.83333333333326</v>
      </c>
      <c r="G82" s="36">
        <v>518.66666666666652</v>
      </c>
      <c r="H82" s="36">
        <v>547.56666666666661</v>
      </c>
      <c r="I82" s="36">
        <v>552.73333333333335</v>
      </c>
      <c r="J82" s="36">
        <v>562.01666666666665</v>
      </c>
      <c r="K82" s="31">
        <v>543.45000000000005</v>
      </c>
      <c r="L82" s="31">
        <v>529</v>
      </c>
      <c r="M82" s="31">
        <v>14.365679999999999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246.45</v>
      </c>
      <c r="D83" s="36">
        <v>245.28333333333333</v>
      </c>
      <c r="E83" s="36">
        <v>238.16666666666666</v>
      </c>
      <c r="F83" s="36">
        <v>229.88333333333333</v>
      </c>
      <c r="G83" s="36">
        <v>222.76666666666665</v>
      </c>
      <c r="H83" s="36">
        <v>253.56666666666666</v>
      </c>
      <c r="I83" s="36">
        <v>260.68333333333334</v>
      </c>
      <c r="J83" s="36">
        <v>268.9666666666667</v>
      </c>
      <c r="K83" s="31">
        <v>252.4</v>
      </c>
      <c r="L83" s="31">
        <v>237</v>
      </c>
      <c r="M83" s="31">
        <v>52.23659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6376.4</v>
      </c>
      <c r="D84" s="36">
        <v>6405</v>
      </c>
      <c r="E84" s="36">
        <v>6314.05</v>
      </c>
      <c r="F84" s="36">
        <v>6251.7</v>
      </c>
      <c r="G84" s="36">
        <v>6160.75</v>
      </c>
      <c r="H84" s="36">
        <v>6467.35</v>
      </c>
      <c r="I84" s="36">
        <v>6558.3000000000011</v>
      </c>
      <c r="J84" s="36">
        <v>6620.6500000000005</v>
      </c>
      <c r="K84" s="31">
        <v>6495.95</v>
      </c>
      <c r="L84" s="31">
        <v>6342.65</v>
      </c>
      <c r="M84" s="31">
        <v>0.65130999999999994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863.35</v>
      </c>
      <c r="D85" s="36">
        <v>866.46666666666658</v>
      </c>
      <c r="E85" s="36">
        <v>854.93333333333317</v>
      </c>
      <c r="F85" s="36">
        <v>846.51666666666654</v>
      </c>
      <c r="G85" s="36">
        <v>834.98333333333312</v>
      </c>
      <c r="H85" s="36">
        <v>874.88333333333321</v>
      </c>
      <c r="I85" s="36">
        <v>886.41666666666674</v>
      </c>
      <c r="J85" s="36">
        <v>894.83333333333326</v>
      </c>
      <c r="K85" s="31">
        <v>878</v>
      </c>
      <c r="L85" s="31">
        <v>858.05</v>
      </c>
      <c r="M85" s="31">
        <v>1.2227600000000001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1458.55</v>
      </c>
      <c r="D86" s="36">
        <v>1445.7</v>
      </c>
      <c r="E86" s="36">
        <v>1416.4</v>
      </c>
      <c r="F86" s="36">
        <v>1374.25</v>
      </c>
      <c r="G86" s="36">
        <v>1344.95</v>
      </c>
      <c r="H86" s="36">
        <v>1487.8500000000001</v>
      </c>
      <c r="I86" s="36">
        <v>1517.1499999999999</v>
      </c>
      <c r="J86" s="36">
        <v>1559.3000000000002</v>
      </c>
      <c r="K86" s="31">
        <v>1475</v>
      </c>
      <c r="L86" s="31">
        <v>1403.55</v>
      </c>
      <c r="M86" s="31">
        <v>4.1442699999999997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406.85</v>
      </c>
      <c r="D87" s="36">
        <v>406.8</v>
      </c>
      <c r="E87" s="36">
        <v>400.05</v>
      </c>
      <c r="F87" s="36">
        <v>393.25</v>
      </c>
      <c r="G87" s="36">
        <v>386.5</v>
      </c>
      <c r="H87" s="36">
        <v>413.6</v>
      </c>
      <c r="I87" s="36">
        <v>420.35</v>
      </c>
      <c r="J87" s="36">
        <v>427.15000000000003</v>
      </c>
      <c r="K87" s="31">
        <v>413.55</v>
      </c>
      <c r="L87" s="31">
        <v>400</v>
      </c>
      <c r="M87" s="31">
        <v>1.67161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19742.650000000001</v>
      </c>
      <c r="D88" s="36">
        <v>19805.716666666664</v>
      </c>
      <c r="E88" s="36">
        <v>19646.633333333328</v>
      </c>
      <c r="F88" s="36">
        <v>19550.616666666665</v>
      </c>
      <c r="G88" s="36">
        <v>19391.533333333329</v>
      </c>
      <c r="H88" s="36">
        <v>19901.733333333326</v>
      </c>
      <c r="I88" s="36">
        <v>20060.816666666662</v>
      </c>
      <c r="J88" s="36">
        <v>20156.833333333325</v>
      </c>
      <c r="K88" s="31">
        <v>19964.8</v>
      </c>
      <c r="L88" s="31">
        <v>19709.7</v>
      </c>
      <c r="M88" s="31">
        <v>0.23336000000000001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620.15</v>
      </c>
      <c r="D89" s="36">
        <v>613.9</v>
      </c>
      <c r="E89" s="36">
        <v>602.79999999999995</v>
      </c>
      <c r="F89" s="36">
        <v>585.44999999999993</v>
      </c>
      <c r="G89" s="36">
        <v>574.34999999999991</v>
      </c>
      <c r="H89" s="36">
        <v>631.25</v>
      </c>
      <c r="I89" s="36">
        <v>642.35000000000014</v>
      </c>
      <c r="J89" s="36">
        <v>659.7</v>
      </c>
      <c r="K89" s="31">
        <v>625</v>
      </c>
      <c r="L89" s="31">
        <v>596.54999999999995</v>
      </c>
      <c r="M89" s="31">
        <v>1.2821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16.8</v>
      </c>
      <c r="D90" s="36">
        <v>16.716666666666669</v>
      </c>
      <c r="E90" s="36">
        <v>16.633333333333336</v>
      </c>
      <c r="F90" s="36">
        <v>16.466666666666669</v>
      </c>
      <c r="G90" s="36">
        <v>16.383333333333336</v>
      </c>
      <c r="H90" s="36">
        <v>16.883333333333336</v>
      </c>
      <c r="I90" s="36">
        <v>16.966666666666665</v>
      </c>
      <c r="J90" s="36">
        <v>17.133333333333336</v>
      </c>
      <c r="K90" s="31">
        <v>16.8</v>
      </c>
      <c r="L90" s="31">
        <v>16.55</v>
      </c>
      <c r="M90" s="31">
        <v>127.83656999999999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4514.3</v>
      </c>
      <c r="D91" s="36">
        <v>4516.4333333333334</v>
      </c>
      <c r="E91" s="36">
        <v>4488.8666666666668</v>
      </c>
      <c r="F91" s="36">
        <v>4463.4333333333334</v>
      </c>
      <c r="G91" s="36">
        <v>4435.8666666666668</v>
      </c>
      <c r="H91" s="36">
        <v>4541.8666666666668</v>
      </c>
      <c r="I91" s="36">
        <v>4569.4333333333343</v>
      </c>
      <c r="J91" s="36">
        <v>4594.8666666666668</v>
      </c>
      <c r="K91" s="31">
        <v>4544</v>
      </c>
      <c r="L91" s="31">
        <v>4491</v>
      </c>
      <c r="M91" s="31">
        <v>3.8279399999999999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1862.95</v>
      </c>
      <c r="D92" s="36">
        <v>1872.2666666666667</v>
      </c>
      <c r="E92" s="36">
        <v>1831.7333333333333</v>
      </c>
      <c r="F92" s="36">
        <v>1800.5166666666667</v>
      </c>
      <c r="G92" s="36">
        <v>1759.9833333333333</v>
      </c>
      <c r="H92" s="36">
        <v>1903.4833333333333</v>
      </c>
      <c r="I92" s="36">
        <v>1944.0166666666667</v>
      </c>
      <c r="J92" s="36">
        <v>1975.2333333333333</v>
      </c>
      <c r="K92" s="31">
        <v>1912.8</v>
      </c>
      <c r="L92" s="31">
        <v>1841.05</v>
      </c>
      <c r="M92" s="31">
        <v>29.912880000000001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2012.85</v>
      </c>
      <c r="D93" s="36">
        <v>2010.95</v>
      </c>
      <c r="E93" s="36">
        <v>1992.45</v>
      </c>
      <c r="F93" s="36">
        <v>1972.05</v>
      </c>
      <c r="G93" s="36">
        <v>1953.55</v>
      </c>
      <c r="H93" s="36">
        <v>2031.3500000000001</v>
      </c>
      <c r="I93" s="36">
        <v>2049.8500000000004</v>
      </c>
      <c r="J93" s="36">
        <v>2070.25</v>
      </c>
      <c r="K93" s="31">
        <v>2029.45</v>
      </c>
      <c r="L93" s="31">
        <v>1990.55</v>
      </c>
      <c r="M93" s="31">
        <v>1.4326700000000001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268.8</v>
      </c>
      <c r="D94" s="36">
        <v>269.59999999999997</v>
      </c>
      <c r="E94" s="36">
        <v>266.19999999999993</v>
      </c>
      <c r="F94" s="36">
        <v>263.59999999999997</v>
      </c>
      <c r="G94" s="36">
        <v>260.19999999999993</v>
      </c>
      <c r="H94" s="36">
        <v>272.19999999999993</v>
      </c>
      <c r="I94" s="36">
        <v>275.59999999999991</v>
      </c>
      <c r="J94" s="36">
        <v>278.19999999999993</v>
      </c>
      <c r="K94" s="31">
        <v>273</v>
      </c>
      <c r="L94" s="31">
        <v>267</v>
      </c>
      <c r="M94" s="31">
        <v>9.4154099999999996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740.7</v>
      </c>
      <c r="D95" s="36">
        <v>735.68333333333339</v>
      </c>
      <c r="E95" s="36">
        <v>726.36666666666679</v>
      </c>
      <c r="F95" s="36">
        <v>712.03333333333342</v>
      </c>
      <c r="G95" s="36">
        <v>702.71666666666681</v>
      </c>
      <c r="H95" s="36">
        <v>750.01666666666677</v>
      </c>
      <c r="I95" s="36">
        <v>759.33333333333337</v>
      </c>
      <c r="J95" s="36">
        <v>773.66666666666674</v>
      </c>
      <c r="K95" s="31">
        <v>745</v>
      </c>
      <c r="L95" s="31">
        <v>721.35</v>
      </c>
      <c r="M95" s="31">
        <v>5.7533500000000002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380.8</v>
      </c>
      <c r="D96" s="36">
        <v>376.59999999999997</v>
      </c>
      <c r="E96" s="36">
        <v>365.39999999999992</v>
      </c>
      <c r="F96" s="36">
        <v>349.99999999999994</v>
      </c>
      <c r="G96" s="36">
        <v>338.7999999999999</v>
      </c>
      <c r="H96" s="36">
        <v>391.99999999999994</v>
      </c>
      <c r="I96" s="36">
        <v>403.2</v>
      </c>
      <c r="J96" s="36">
        <v>418.59999999999997</v>
      </c>
      <c r="K96" s="31">
        <v>387.8</v>
      </c>
      <c r="L96" s="31">
        <v>361.2</v>
      </c>
      <c r="M96" s="31">
        <v>272.01958000000002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766.8</v>
      </c>
      <c r="D97" s="36">
        <v>768.4666666666667</v>
      </c>
      <c r="E97" s="36">
        <v>759.93333333333339</v>
      </c>
      <c r="F97" s="36">
        <v>753.06666666666672</v>
      </c>
      <c r="G97" s="36">
        <v>744.53333333333342</v>
      </c>
      <c r="H97" s="36">
        <v>775.33333333333337</v>
      </c>
      <c r="I97" s="36">
        <v>783.86666666666667</v>
      </c>
      <c r="J97" s="36">
        <v>790.73333333333335</v>
      </c>
      <c r="K97" s="31">
        <v>777</v>
      </c>
      <c r="L97" s="31">
        <v>761.6</v>
      </c>
      <c r="M97" s="31">
        <v>1.0038800000000001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1087.95</v>
      </c>
      <c r="D98" s="36">
        <v>1105.9166666666667</v>
      </c>
      <c r="E98" s="36">
        <v>1060.8333333333335</v>
      </c>
      <c r="F98" s="36">
        <v>1033.7166666666667</v>
      </c>
      <c r="G98" s="36">
        <v>988.63333333333344</v>
      </c>
      <c r="H98" s="36">
        <v>1133.0333333333335</v>
      </c>
      <c r="I98" s="36">
        <v>1178.116666666667</v>
      </c>
      <c r="J98" s="36">
        <v>1205.2333333333336</v>
      </c>
      <c r="K98" s="31">
        <v>1151</v>
      </c>
      <c r="L98" s="31">
        <v>1078.8</v>
      </c>
      <c r="M98" s="31">
        <v>3.9077099999999998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137.25</v>
      </c>
      <c r="D99" s="36">
        <v>137.04999999999998</v>
      </c>
      <c r="E99" s="36">
        <v>135.94999999999996</v>
      </c>
      <c r="F99" s="36">
        <v>134.64999999999998</v>
      </c>
      <c r="G99" s="36">
        <v>133.54999999999995</v>
      </c>
      <c r="H99" s="36">
        <v>138.34999999999997</v>
      </c>
      <c r="I99" s="36">
        <v>139.44999999999999</v>
      </c>
      <c r="J99" s="36">
        <v>140.74999999999997</v>
      </c>
      <c r="K99" s="31">
        <v>138.15</v>
      </c>
      <c r="L99" s="31">
        <v>135.75</v>
      </c>
      <c r="M99" s="31">
        <v>4.6158799999999998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623.29999999999995</v>
      </c>
      <c r="D100" s="36">
        <v>622.31666666666672</v>
      </c>
      <c r="E100" s="36">
        <v>616.68333333333339</v>
      </c>
      <c r="F100" s="36">
        <v>610.06666666666672</v>
      </c>
      <c r="G100" s="36">
        <v>604.43333333333339</v>
      </c>
      <c r="H100" s="36">
        <v>628.93333333333339</v>
      </c>
      <c r="I100" s="36">
        <v>634.56666666666683</v>
      </c>
      <c r="J100" s="36">
        <v>641.18333333333339</v>
      </c>
      <c r="K100" s="31">
        <v>627.95000000000005</v>
      </c>
      <c r="L100" s="31">
        <v>615.70000000000005</v>
      </c>
      <c r="M100" s="31">
        <v>0.45005000000000001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2111.35</v>
      </c>
      <c r="D101" s="36">
        <v>2117.8000000000002</v>
      </c>
      <c r="E101" s="36">
        <v>2095.6000000000004</v>
      </c>
      <c r="F101" s="36">
        <v>2079.8500000000004</v>
      </c>
      <c r="G101" s="36">
        <v>2057.6500000000005</v>
      </c>
      <c r="H101" s="36">
        <v>2133.5500000000002</v>
      </c>
      <c r="I101" s="36">
        <v>2155.75</v>
      </c>
      <c r="J101" s="36">
        <v>2171.5</v>
      </c>
      <c r="K101" s="31">
        <v>2140</v>
      </c>
      <c r="L101" s="31">
        <v>2102.0500000000002</v>
      </c>
      <c r="M101" s="31">
        <v>1.8327100000000001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44.45</v>
      </c>
      <c r="D102" s="36">
        <v>44.400000000000006</v>
      </c>
      <c r="E102" s="36">
        <v>43.20000000000001</v>
      </c>
      <c r="F102" s="36">
        <v>41.95</v>
      </c>
      <c r="G102" s="36">
        <v>40.750000000000007</v>
      </c>
      <c r="H102" s="36">
        <v>45.650000000000013</v>
      </c>
      <c r="I102" s="36">
        <v>46.85</v>
      </c>
      <c r="J102" s="36">
        <v>48.100000000000016</v>
      </c>
      <c r="K102" s="31">
        <v>45.6</v>
      </c>
      <c r="L102" s="31">
        <v>43.15</v>
      </c>
      <c r="M102" s="31">
        <v>503.21677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1327.1</v>
      </c>
      <c r="D103" s="36">
        <v>1328.9</v>
      </c>
      <c r="E103" s="36">
        <v>1311.1000000000001</v>
      </c>
      <c r="F103" s="36">
        <v>1295.1000000000001</v>
      </c>
      <c r="G103" s="36">
        <v>1277.3000000000002</v>
      </c>
      <c r="H103" s="36">
        <v>1344.9</v>
      </c>
      <c r="I103" s="36">
        <v>1362.7000000000003</v>
      </c>
      <c r="J103" s="36">
        <v>1378.7</v>
      </c>
      <c r="K103" s="31">
        <v>1346.7</v>
      </c>
      <c r="L103" s="31">
        <v>1312.9</v>
      </c>
      <c r="M103" s="31">
        <v>10.73086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621.15</v>
      </c>
      <c r="D104" s="36">
        <v>615.05000000000007</v>
      </c>
      <c r="E104" s="36">
        <v>606.10000000000014</v>
      </c>
      <c r="F104" s="36">
        <v>591.05000000000007</v>
      </c>
      <c r="G104" s="36">
        <v>582.10000000000014</v>
      </c>
      <c r="H104" s="36">
        <v>630.10000000000014</v>
      </c>
      <c r="I104" s="36">
        <v>639.05000000000018</v>
      </c>
      <c r="J104" s="36">
        <v>654.10000000000014</v>
      </c>
      <c r="K104" s="31">
        <v>624</v>
      </c>
      <c r="L104" s="31">
        <v>600</v>
      </c>
      <c r="M104" s="31">
        <v>0.35736000000000001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1098.5</v>
      </c>
      <c r="D105" s="36">
        <v>1094.0166666666667</v>
      </c>
      <c r="E105" s="36">
        <v>1087.0333333333333</v>
      </c>
      <c r="F105" s="36">
        <v>1075.5666666666666</v>
      </c>
      <c r="G105" s="36">
        <v>1068.5833333333333</v>
      </c>
      <c r="H105" s="36">
        <v>1105.4833333333333</v>
      </c>
      <c r="I105" s="36">
        <v>1112.4666666666665</v>
      </c>
      <c r="J105" s="36">
        <v>1123.9333333333334</v>
      </c>
      <c r="K105" s="31">
        <v>1101</v>
      </c>
      <c r="L105" s="31">
        <v>1082.55</v>
      </c>
      <c r="M105" s="31">
        <v>1.0799799999999999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8546.7999999999993</v>
      </c>
      <c r="D106" s="36">
        <v>8554.8000000000011</v>
      </c>
      <c r="E106" s="36">
        <v>8465.1500000000015</v>
      </c>
      <c r="F106" s="36">
        <v>8383.5</v>
      </c>
      <c r="G106" s="36">
        <v>8293.85</v>
      </c>
      <c r="H106" s="36">
        <v>8636.4500000000025</v>
      </c>
      <c r="I106" s="36">
        <v>8726.1</v>
      </c>
      <c r="J106" s="36">
        <v>8807.7500000000036</v>
      </c>
      <c r="K106" s="31">
        <v>8644.4500000000007</v>
      </c>
      <c r="L106" s="31">
        <v>8473.15</v>
      </c>
      <c r="M106" s="31">
        <v>0.10460999999999999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84.9</v>
      </c>
      <c r="D107" s="36">
        <v>84.833333333333343</v>
      </c>
      <c r="E107" s="36">
        <v>83.966666666666683</v>
      </c>
      <c r="F107" s="36">
        <v>83.033333333333346</v>
      </c>
      <c r="G107" s="36">
        <v>82.166666666666686</v>
      </c>
      <c r="H107" s="36">
        <v>85.76666666666668</v>
      </c>
      <c r="I107" s="36">
        <v>86.633333333333354</v>
      </c>
      <c r="J107" s="36">
        <v>87.566666666666677</v>
      </c>
      <c r="K107" s="31">
        <v>85.7</v>
      </c>
      <c r="L107" s="31">
        <v>83.9</v>
      </c>
      <c r="M107" s="31">
        <v>16.577380000000002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384.4</v>
      </c>
      <c r="D108" s="36">
        <v>382.43333333333334</v>
      </c>
      <c r="E108" s="36">
        <v>376.9666666666667</v>
      </c>
      <c r="F108" s="36">
        <v>369.53333333333336</v>
      </c>
      <c r="G108" s="36">
        <v>364.06666666666672</v>
      </c>
      <c r="H108" s="36">
        <v>389.86666666666667</v>
      </c>
      <c r="I108" s="36">
        <v>395.33333333333326</v>
      </c>
      <c r="J108" s="36">
        <v>402.76666666666665</v>
      </c>
      <c r="K108" s="31">
        <v>387.9</v>
      </c>
      <c r="L108" s="31">
        <v>375</v>
      </c>
      <c r="M108" s="31">
        <v>18.277719999999999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562.5</v>
      </c>
      <c r="D109" s="36">
        <v>562.56666666666672</v>
      </c>
      <c r="E109" s="36">
        <v>555.13333333333344</v>
      </c>
      <c r="F109" s="36">
        <v>547.76666666666677</v>
      </c>
      <c r="G109" s="36">
        <v>540.33333333333348</v>
      </c>
      <c r="H109" s="36">
        <v>569.93333333333339</v>
      </c>
      <c r="I109" s="36">
        <v>577.36666666666656</v>
      </c>
      <c r="J109" s="36">
        <v>584.73333333333335</v>
      </c>
      <c r="K109" s="31">
        <v>570</v>
      </c>
      <c r="L109" s="31">
        <v>555.20000000000005</v>
      </c>
      <c r="M109" s="31">
        <v>1.9807600000000001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279.64999999999998</v>
      </c>
      <c r="D110" s="36">
        <v>277.16666666666669</v>
      </c>
      <c r="E110" s="36">
        <v>273.53333333333336</v>
      </c>
      <c r="F110" s="36">
        <v>267.41666666666669</v>
      </c>
      <c r="G110" s="36">
        <v>263.78333333333336</v>
      </c>
      <c r="H110" s="36">
        <v>283.28333333333336</v>
      </c>
      <c r="I110" s="36">
        <v>286.91666666666669</v>
      </c>
      <c r="J110" s="36">
        <v>293.03333333333336</v>
      </c>
      <c r="K110" s="31">
        <v>280.8</v>
      </c>
      <c r="L110" s="31">
        <v>271.05</v>
      </c>
      <c r="M110" s="31">
        <v>14.00874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453.8</v>
      </c>
      <c r="D111" s="36">
        <v>453.11666666666673</v>
      </c>
      <c r="E111" s="36">
        <v>446.38333333333344</v>
      </c>
      <c r="F111" s="36">
        <v>438.9666666666667</v>
      </c>
      <c r="G111" s="36">
        <v>432.23333333333341</v>
      </c>
      <c r="H111" s="36">
        <v>460.53333333333347</v>
      </c>
      <c r="I111" s="36">
        <v>467.26666666666671</v>
      </c>
      <c r="J111" s="36">
        <v>474.68333333333351</v>
      </c>
      <c r="K111" s="31">
        <v>459.85</v>
      </c>
      <c r="L111" s="31">
        <v>445.7</v>
      </c>
      <c r="M111" s="31">
        <v>0.76775000000000004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1088.95</v>
      </c>
      <c r="D112" s="36">
        <v>1090.6499999999999</v>
      </c>
      <c r="E112" s="36">
        <v>1064.2999999999997</v>
      </c>
      <c r="F112" s="36">
        <v>1039.6499999999999</v>
      </c>
      <c r="G112" s="36">
        <v>1013.2999999999997</v>
      </c>
      <c r="H112" s="36">
        <v>1115.2999999999997</v>
      </c>
      <c r="I112" s="36">
        <v>1141.6499999999996</v>
      </c>
      <c r="J112" s="36">
        <v>1166.2999999999997</v>
      </c>
      <c r="K112" s="31">
        <v>1117</v>
      </c>
      <c r="L112" s="31">
        <v>1066</v>
      </c>
      <c r="M112" s="31">
        <v>2.2413599999999998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1168.05</v>
      </c>
      <c r="D113" s="36">
        <v>1162.7833333333333</v>
      </c>
      <c r="E113" s="36">
        <v>1140.3666666666666</v>
      </c>
      <c r="F113" s="36">
        <v>1112.6833333333332</v>
      </c>
      <c r="G113" s="36">
        <v>1090.2666666666664</v>
      </c>
      <c r="H113" s="36">
        <v>1190.4666666666667</v>
      </c>
      <c r="I113" s="36">
        <v>1212.8833333333337</v>
      </c>
      <c r="J113" s="36">
        <v>1240.5666666666668</v>
      </c>
      <c r="K113" s="31">
        <v>1185.2</v>
      </c>
      <c r="L113" s="31">
        <v>1135.0999999999999</v>
      </c>
      <c r="M113" s="31">
        <v>21.41573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460.2</v>
      </c>
      <c r="D114" s="36">
        <v>458.4666666666667</v>
      </c>
      <c r="E114" s="36">
        <v>454.73333333333341</v>
      </c>
      <c r="F114" s="36">
        <v>449.26666666666671</v>
      </c>
      <c r="G114" s="36">
        <v>445.53333333333342</v>
      </c>
      <c r="H114" s="36">
        <v>463.93333333333339</v>
      </c>
      <c r="I114" s="36">
        <v>467.66666666666674</v>
      </c>
      <c r="J114" s="36">
        <v>473.13333333333338</v>
      </c>
      <c r="K114" s="31">
        <v>462.2</v>
      </c>
      <c r="L114" s="31">
        <v>453</v>
      </c>
      <c r="M114" s="31">
        <v>5.6974299999999998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1174.25</v>
      </c>
      <c r="D115" s="36">
        <v>1173.8</v>
      </c>
      <c r="E115" s="36">
        <v>1149.6999999999998</v>
      </c>
      <c r="F115" s="36">
        <v>1125.1499999999999</v>
      </c>
      <c r="G115" s="36">
        <v>1101.0499999999997</v>
      </c>
      <c r="H115" s="36">
        <v>1198.3499999999999</v>
      </c>
      <c r="I115" s="36">
        <v>1222.4499999999998</v>
      </c>
      <c r="J115" s="36">
        <v>1247</v>
      </c>
      <c r="K115" s="31">
        <v>1197.9000000000001</v>
      </c>
      <c r="L115" s="31">
        <v>1149.25</v>
      </c>
      <c r="M115" s="31">
        <v>17.750109999999999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133.4</v>
      </c>
      <c r="D116" s="36">
        <v>132.96666666666667</v>
      </c>
      <c r="E116" s="36">
        <v>131.13333333333333</v>
      </c>
      <c r="F116" s="36">
        <v>128.86666666666665</v>
      </c>
      <c r="G116" s="36">
        <v>127.0333333333333</v>
      </c>
      <c r="H116" s="36">
        <v>135.23333333333335</v>
      </c>
      <c r="I116" s="36">
        <v>137.06666666666666</v>
      </c>
      <c r="J116" s="36">
        <v>139.33333333333337</v>
      </c>
      <c r="K116" s="31">
        <v>134.80000000000001</v>
      </c>
      <c r="L116" s="31">
        <v>130.69999999999999</v>
      </c>
      <c r="M116" s="31">
        <v>44.711489999999998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1321.8</v>
      </c>
      <c r="D117" s="36">
        <v>1329.0166666666667</v>
      </c>
      <c r="E117" s="36">
        <v>1309.3833333333332</v>
      </c>
      <c r="F117" s="36">
        <v>1296.9666666666665</v>
      </c>
      <c r="G117" s="36">
        <v>1277.333333333333</v>
      </c>
      <c r="H117" s="36">
        <v>1341.4333333333334</v>
      </c>
      <c r="I117" s="36">
        <v>1361.0666666666671</v>
      </c>
      <c r="J117" s="36">
        <v>1373.4833333333336</v>
      </c>
      <c r="K117" s="31">
        <v>1348.65</v>
      </c>
      <c r="L117" s="31">
        <v>1316.6</v>
      </c>
      <c r="M117" s="31">
        <v>0.59152000000000005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313.95</v>
      </c>
      <c r="D118" s="36">
        <v>312.36666666666662</v>
      </c>
      <c r="E118" s="36">
        <v>307.58333333333326</v>
      </c>
      <c r="F118" s="36">
        <v>301.21666666666664</v>
      </c>
      <c r="G118" s="36">
        <v>296.43333333333328</v>
      </c>
      <c r="H118" s="36">
        <v>318.73333333333323</v>
      </c>
      <c r="I118" s="36">
        <v>323.51666666666665</v>
      </c>
      <c r="J118" s="36">
        <v>329.88333333333321</v>
      </c>
      <c r="K118" s="31">
        <v>317.14999999999998</v>
      </c>
      <c r="L118" s="31">
        <v>306</v>
      </c>
      <c r="M118" s="31">
        <v>105.0307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986.35</v>
      </c>
      <c r="D119" s="36">
        <v>976.78333333333342</v>
      </c>
      <c r="E119" s="36">
        <v>946.86666666666679</v>
      </c>
      <c r="F119" s="36">
        <v>907.38333333333333</v>
      </c>
      <c r="G119" s="36">
        <v>877.4666666666667</v>
      </c>
      <c r="H119" s="36">
        <v>1016.2666666666669</v>
      </c>
      <c r="I119" s="36">
        <v>1046.1833333333336</v>
      </c>
      <c r="J119" s="36">
        <v>1085.666666666667</v>
      </c>
      <c r="K119" s="31">
        <v>1006.7</v>
      </c>
      <c r="L119" s="31">
        <v>937.3</v>
      </c>
      <c r="M119" s="31">
        <v>45.036099999999998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5008.95</v>
      </c>
      <c r="D120" s="36">
        <v>4988.166666666667</v>
      </c>
      <c r="E120" s="36">
        <v>4946.3333333333339</v>
      </c>
      <c r="F120" s="36">
        <v>4883.7166666666672</v>
      </c>
      <c r="G120" s="36">
        <v>4841.8833333333341</v>
      </c>
      <c r="H120" s="36">
        <v>5050.7833333333338</v>
      </c>
      <c r="I120" s="36">
        <v>5092.6166666666677</v>
      </c>
      <c r="J120" s="36">
        <v>5155.2333333333336</v>
      </c>
      <c r="K120" s="31">
        <v>5030</v>
      </c>
      <c r="L120" s="31">
        <v>4925.55</v>
      </c>
      <c r="M120" s="31">
        <v>5.4026800000000001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2080.5</v>
      </c>
      <c r="D121" s="36">
        <v>2058.5166666666669</v>
      </c>
      <c r="E121" s="36">
        <v>2026.9833333333336</v>
      </c>
      <c r="F121" s="36">
        <v>1973.4666666666667</v>
      </c>
      <c r="G121" s="36">
        <v>1941.9333333333334</v>
      </c>
      <c r="H121" s="36">
        <v>2112.0333333333338</v>
      </c>
      <c r="I121" s="36">
        <v>2143.5666666666675</v>
      </c>
      <c r="J121" s="36">
        <v>2197.0833333333339</v>
      </c>
      <c r="K121" s="31">
        <v>2090.0500000000002</v>
      </c>
      <c r="L121" s="31">
        <v>2005</v>
      </c>
      <c r="M121" s="31">
        <v>10.003069999999999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2303.75</v>
      </c>
      <c r="D122" s="36">
        <v>2316.0499999999997</v>
      </c>
      <c r="E122" s="36">
        <v>2287.6999999999994</v>
      </c>
      <c r="F122" s="36">
        <v>2271.6499999999996</v>
      </c>
      <c r="G122" s="36">
        <v>2243.2999999999993</v>
      </c>
      <c r="H122" s="36">
        <v>2332.0999999999995</v>
      </c>
      <c r="I122" s="36">
        <v>2360.4499999999998</v>
      </c>
      <c r="J122" s="36">
        <v>2376.4999999999995</v>
      </c>
      <c r="K122" s="31">
        <v>2344.4</v>
      </c>
      <c r="L122" s="31">
        <v>2300</v>
      </c>
      <c r="M122" s="31">
        <v>0.97363999999999995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689.2</v>
      </c>
      <c r="D123" s="36">
        <v>693</v>
      </c>
      <c r="E123" s="36">
        <v>682.5</v>
      </c>
      <c r="F123" s="36">
        <v>675.8</v>
      </c>
      <c r="G123" s="36">
        <v>665.3</v>
      </c>
      <c r="H123" s="36">
        <v>699.7</v>
      </c>
      <c r="I123" s="36">
        <v>710.2</v>
      </c>
      <c r="J123" s="36">
        <v>716.90000000000009</v>
      </c>
      <c r="K123" s="31">
        <v>703.5</v>
      </c>
      <c r="L123" s="31">
        <v>686.3</v>
      </c>
      <c r="M123" s="31">
        <v>8.9197500000000005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1074.6500000000001</v>
      </c>
      <c r="D124" s="36">
        <v>1077.45</v>
      </c>
      <c r="E124" s="36">
        <v>1062.2</v>
      </c>
      <c r="F124" s="36">
        <v>1049.75</v>
      </c>
      <c r="G124" s="36">
        <v>1034.5</v>
      </c>
      <c r="H124" s="36">
        <v>1089.9000000000001</v>
      </c>
      <c r="I124" s="36">
        <v>1105.1500000000001</v>
      </c>
      <c r="J124" s="36">
        <v>1117.6000000000001</v>
      </c>
      <c r="K124" s="31">
        <v>1092.7</v>
      </c>
      <c r="L124" s="31">
        <v>1065</v>
      </c>
      <c r="M124" s="31">
        <v>3.5591599999999999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4656.5</v>
      </c>
      <c r="D125" s="36">
        <v>4579.166666666667</v>
      </c>
      <c r="E125" s="36">
        <v>4472.3333333333339</v>
      </c>
      <c r="F125" s="36">
        <v>4288.166666666667</v>
      </c>
      <c r="G125" s="36">
        <v>4181.3333333333339</v>
      </c>
      <c r="H125" s="36">
        <v>4763.3333333333339</v>
      </c>
      <c r="I125" s="36">
        <v>4870.1666666666679</v>
      </c>
      <c r="J125" s="36">
        <v>5054.3333333333339</v>
      </c>
      <c r="K125" s="31">
        <v>4686</v>
      </c>
      <c r="L125" s="31">
        <v>4395</v>
      </c>
      <c r="M125" s="31">
        <v>0.42191000000000001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1570.7</v>
      </c>
      <c r="D126" s="36">
        <v>1576.6666666666667</v>
      </c>
      <c r="E126" s="36">
        <v>1515.4333333333334</v>
      </c>
      <c r="F126" s="36">
        <v>1460.1666666666667</v>
      </c>
      <c r="G126" s="36">
        <v>1398.9333333333334</v>
      </c>
      <c r="H126" s="36">
        <v>1631.9333333333334</v>
      </c>
      <c r="I126" s="36">
        <v>1693.1666666666665</v>
      </c>
      <c r="J126" s="36">
        <v>1748.4333333333334</v>
      </c>
      <c r="K126" s="31">
        <v>1637.9</v>
      </c>
      <c r="L126" s="31">
        <v>1521.4</v>
      </c>
      <c r="M126" s="31">
        <v>8.5553100000000004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3910.6</v>
      </c>
      <c r="D127" s="36">
        <v>3910.8666666666668</v>
      </c>
      <c r="E127" s="36">
        <v>3824.7333333333336</v>
      </c>
      <c r="F127" s="36">
        <v>3738.8666666666668</v>
      </c>
      <c r="G127" s="36">
        <v>3652.7333333333336</v>
      </c>
      <c r="H127" s="36">
        <v>3996.7333333333336</v>
      </c>
      <c r="I127" s="36">
        <v>4082.8666666666668</v>
      </c>
      <c r="J127" s="36">
        <v>4168.7333333333336</v>
      </c>
      <c r="K127" s="31">
        <v>3997</v>
      </c>
      <c r="L127" s="31">
        <v>3825</v>
      </c>
      <c r="M127" s="31">
        <v>0.39890999999999999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284.8</v>
      </c>
      <c r="D128" s="36">
        <v>286.43333333333334</v>
      </c>
      <c r="E128" s="36">
        <v>282.36666666666667</v>
      </c>
      <c r="F128" s="36">
        <v>279.93333333333334</v>
      </c>
      <c r="G128" s="36">
        <v>275.86666666666667</v>
      </c>
      <c r="H128" s="36">
        <v>288.86666666666667</v>
      </c>
      <c r="I128" s="36">
        <v>292.93333333333339</v>
      </c>
      <c r="J128" s="36">
        <v>295.36666666666667</v>
      </c>
      <c r="K128" s="31">
        <v>290.5</v>
      </c>
      <c r="L128" s="31">
        <v>284</v>
      </c>
      <c r="M128" s="31">
        <v>25.131309999999999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320.05</v>
      </c>
      <c r="D129" s="36">
        <v>319.33333333333331</v>
      </c>
      <c r="E129" s="36">
        <v>313.66666666666663</v>
      </c>
      <c r="F129" s="36">
        <v>307.2833333333333</v>
      </c>
      <c r="G129" s="36">
        <v>301.61666666666662</v>
      </c>
      <c r="H129" s="36">
        <v>325.71666666666664</v>
      </c>
      <c r="I129" s="36">
        <v>331.38333333333327</v>
      </c>
      <c r="J129" s="36">
        <v>337.76666666666665</v>
      </c>
      <c r="K129" s="31">
        <v>325</v>
      </c>
      <c r="L129" s="31">
        <v>312.95</v>
      </c>
      <c r="M129" s="31">
        <v>3.9305699999999999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1689.1</v>
      </c>
      <c r="D130" s="36">
        <v>1692.8333333333333</v>
      </c>
      <c r="E130" s="36">
        <v>1674.0666666666666</v>
      </c>
      <c r="F130" s="36">
        <v>1659.0333333333333</v>
      </c>
      <c r="G130" s="36">
        <v>1640.2666666666667</v>
      </c>
      <c r="H130" s="36">
        <v>1707.8666666666666</v>
      </c>
      <c r="I130" s="36">
        <v>1726.6333333333334</v>
      </c>
      <c r="J130" s="36">
        <v>1741.6666666666665</v>
      </c>
      <c r="K130" s="31">
        <v>1711.6</v>
      </c>
      <c r="L130" s="31">
        <v>1677.8</v>
      </c>
      <c r="M130" s="31">
        <v>3.6075400000000002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1637.85</v>
      </c>
      <c r="D131" s="36">
        <v>1621.3</v>
      </c>
      <c r="E131" s="36">
        <v>1598.6</v>
      </c>
      <c r="F131" s="36">
        <v>1559.35</v>
      </c>
      <c r="G131" s="36">
        <v>1536.6499999999999</v>
      </c>
      <c r="H131" s="36">
        <v>1660.55</v>
      </c>
      <c r="I131" s="36">
        <v>1683.2500000000002</v>
      </c>
      <c r="J131" s="36">
        <v>1722.5</v>
      </c>
      <c r="K131" s="31">
        <v>1644</v>
      </c>
      <c r="L131" s="31">
        <v>1582.05</v>
      </c>
      <c r="M131" s="31">
        <v>4.2785099999999998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524.54999999999995</v>
      </c>
      <c r="D132" s="36">
        <v>519.81666666666672</v>
      </c>
      <c r="E132" s="36">
        <v>513.78333333333342</v>
      </c>
      <c r="F132" s="36">
        <v>503.01666666666671</v>
      </c>
      <c r="G132" s="36">
        <v>496.98333333333341</v>
      </c>
      <c r="H132" s="36">
        <v>530.58333333333348</v>
      </c>
      <c r="I132" s="36">
        <v>536.61666666666679</v>
      </c>
      <c r="J132" s="36">
        <v>547.38333333333344</v>
      </c>
      <c r="K132" s="31">
        <v>525.85</v>
      </c>
      <c r="L132" s="31">
        <v>509.05</v>
      </c>
      <c r="M132" s="31">
        <v>21.25985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2038.5</v>
      </c>
      <c r="D133" s="36">
        <v>2039.1833333333334</v>
      </c>
      <c r="E133" s="36">
        <v>2022.9666666666667</v>
      </c>
      <c r="F133" s="36">
        <v>2007.4333333333334</v>
      </c>
      <c r="G133" s="36">
        <v>1991.2166666666667</v>
      </c>
      <c r="H133" s="36">
        <v>2054.7166666666667</v>
      </c>
      <c r="I133" s="36">
        <v>2070.9333333333334</v>
      </c>
      <c r="J133" s="36">
        <v>2086.4666666666667</v>
      </c>
      <c r="K133" s="31">
        <v>2055.4</v>
      </c>
      <c r="L133" s="31">
        <v>2023.65</v>
      </c>
      <c r="M133" s="31">
        <v>1.5984100000000001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1925.05</v>
      </c>
      <c r="D134" s="36">
        <v>1904.9666666666665</v>
      </c>
      <c r="E134" s="36">
        <v>1872.9833333333329</v>
      </c>
      <c r="F134" s="36">
        <v>1820.9166666666665</v>
      </c>
      <c r="G134" s="36">
        <v>1788.9333333333329</v>
      </c>
      <c r="H134" s="36">
        <v>1957.0333333333328</v>
      </c>
      <c r="I134" s="36">
        <v>1989.0166666666664</v>
      </c>
      <c r="J134" s="36">
        <v>2041.0833333333328</v>
      </c>
      <c r="K134" s="31">
        <v>1936.95</v>
      </c>
      <c r="L134" s="31">
        <v>1852.9</v>
      </c>
      <c r="M134" s="31">
        <v>1.35598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971.3</v>
      </c>
      <c r="D135" s="36">
        <v>979.58333333333337</v>
      </c>
      <c r="E135" s="36">
        <v>946.26666666666677</v>
      </c>
      <c r="F135" s="36">
        <v>921.23333333333335</v>
      </c>
      <c r="G135" s="36">
        <v>887.91666666666674</v>
      </c>
      <c r="H135" s="36">
        <v>1004.6166666666668</v>
      </c>
      <c r="I135" s="36">
        <v>1037.9333333333334</v>
      </c>
      <c r="J135" s="36">
        <v>1062.9666666666667</v>
      </c>
      <c r="K135" s="31">
        <v>1012.9</v>
      </c>
      <c r="L135" s="31">
        <v>954.55</v>
      </c>
      <c r="M135" s="31">
        <v>1.05314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636.54999999999995</v>
      </c>
      <c r="D136" s="36">
        <v>632.49999999999989</v>
      </c>
      <c r="E136" s="36">
        <v>623.0999999999998</v>
      </c>
      <c r="F136" s="36">
        <v>609.64999999999986</v>
      </c>
      <c r="G136" s="36">
        <v>600.24999999999977</v>
      </c>
      <c r="H136" s="36">
        <v>645.94999999999982</v>
      </c>
      <c r="I136" s="36">
        <v>655.34999999999991</v>
      </c>
      <c r="J136" s="36">
        <v>668.79999999999984</v>
      </c>
      <c r="K136" s="31">
        <v>641.9</v>
      </c>
      <c r="L136" s="31">
        <v>619.04999999999995</v>
      </c>
      <c r="M136" s="31">
        <v>4.68222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1988</v>
      </c>
      <c r="D137" s="36">
        <v>1983.05</v>
      </c>
      <c r="E137" s="36">
        <v>1962.1</v>
      </c>
      <c r="F137" s="36">
        <v>1936.2</v>
      </c>
      <c r="G137" s="36">
        <v>1915.25</v>
      </c>
      <c r="H137" s="36">
        <v>2008.9499999999998</v>
      </c>
      <c r="I137" s="36">
        <v>2029.9</v>
      </c>
      <c r="J137" s="36">
        <v>2055.7999999999997</v>
      </c>
      <c r="K137" s="31">
        <v>2004</v>
      </c>
      <c r="L137" s="31">
        <v>1957.15</v>
      </c>
      <c r="M137" s="31">
        <v>1.3881399999999999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421.15</v>
      </c>
      <c r="D138" s="36">
        <v>417.01666666666665</v>
      </c>
      <c r="E138" s="36">
        <v>411.13333333333333</v>
      </c>
      <c r="F138" s="36">
        <v>401.11666666666667</v>
      </c>
      <c r="G138" s="36">
        <v>395.23333333333335</v>
      </c>
      <c r="H138" s="36">
        <v>427.0333333333333</v>
      </c>
      <c r="I138" s="36">
        <v>432.91666666666663</v>
      </c>
      <c r="J138" s="36">
        <v>442.93333333333328</v>
      </c>
      <c r="K138" s="31">
        <v>422.9</v>
      </c>
      <c r="L138" s="31">
        <v>407</v>
      </c>
      <c r="M138" s="31">
        <v>3.9420000000000002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131.1</v>
      </c>
      <c r="D139" s="36">
        <v>129.51666666666668</v>
      </c>
      <c r="E139" s="36">
        <v>127.03333333333336</v>
      </c>
      <c r="F139" s="36">
        <v>122.96666666666668</v>
      </c>
      <c r="G139" s="36">
        <v>120.48333333333336</v>
      </c>
      <c r="H139" s="36">
        <v>133.58333333333337</v>
      </c>
      <c r="I139" s="36">
        <v>136.06666666666666</v>
      </c>
      <c r="J139" s="36">
        <v>140.13333333333335</v>
      </c>
      <c r="K139" s="31">
        <v>132</v>
      </c>
      <c r="L139" s="31">
        <v>125.45</v>
      </c>
      <c r="M139" s="31">
        <v>114.37354000000001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188.05</v>
      </c>
      <c r="D140" s="36">
        <v>187.33333333333334</v>
      </c>
      <c r="E140" s="36">
        <v>184.86666666666667</v>
      </c>
      <c r="F140" s="36">
        <v>181.68333333333334</v>
      </c>
      <c r="G140" s="36">
        <v>179.21666666666667</v>
      </c>
      <c r="H140" s="36">
        <v>190.51666666666668</v>
      </c>
      <c r="I140" s="36">
        <v>192.98333333333332</v>
      </c>
      <c r="J140" s="36">
        <v>196.16666666666669</v>
      </c>
      <c r="K140" s="31">
        <v>189.8</v>
      </c>
      <c r="L140" s="31">
        <v>184.15</v>
      </c>
      <c r="M140" s="31">
        <v>21.019030000000001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3411.95</v>
      </c>
      <c r="D141" s="36">
        <v>3415.2666666666664</v>
      </c>
      <c r="E141" s="36">
        <v>3393.1333333333328</v>
      </c>
      <c r="F141" s="36">
        <v>3374.3166666666662</v>
      </c>
      <c r="G141" s="36">
        <v>3352.1833333333325</v>
      </c>
      <c r="H141" s="36">
        <v>3434.083333333333</v>
      </c>
      <c r="I141" s="36">
        <v>3456.2166666666662</v>
      </c>
      <c r="J141" s="36">
        <v>3475.0333333333333</v>
      </c>
      <c r="K141" s="31">
        <v>3437.4</v>
      </c>
      <c r="L141" s="31">
        <v>3396.45</v>
      </c>
      <c r="M141" s="31">
        <v>2.8398300000000001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5374.75</v>
      </c>
      <c r="D142" s="36">
        <v>5399.0666666666666</v>
      </c>
      <c r="E142" s="36">
        <v>5283.333333333333</v>
      </c>
      <c r="F142" s="36">
        <v>5191.9166666666661</v>
      </c>
      <c r="G142" s="36">
        <v>5076.1833333333325</v>
      </c>
      <c r="H142" s="36">
        <v>5490.4833333333336</v>
      </c>
      <c r="I142" s="36">
        <v>5606.2166666666672</v>
      </c>
      <c r="J142" s="36">
        <v>5697.6333333333341</v>
      </c>
      <c r="K142" s="31">
        <v>5514.8</v>
      </c>
      <c r="L142" s="31">
        <v>5307.65</v>
      </c>
      <c r="M142" s="31">
        <v>11.8035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536.15</v>
      </c>
      <c r="D143" s="36">
        <v>533.0333333333333</v>
      </c>
      <c r="E143" s="36">
        <v>527.76666666666665</v>
      </c>
      <c r="F143" s="36">
        <v>519.38333333333333</v>
      </c>
      <c r="G143" s="36">
        <v>514.11666666666667</v>
      </c>
      <c r="H143" s="36">
        <v>541.41666666666663</v>
      </c>
      <c r="I143" s="36">
        <v>546.68333333333328</v>
      </c>
      <c r="J143" s="36">
        <v>555.06666666666661</v>
      </c>
      <c r="K143" s="31">
        <v>538.29999999999995</v>
      </c>
      <c r="L143" s="31">
        <v>524.65</v>
      </c>
      <c r="M143" s="31">
        <v>40.628459999999997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2362.9</v>
      </c>
      <c r="D144" s="36">
        <v>2366.3166666666666</v>
      </c>
      <c r="E144" s="36">
        <v>2338.1333333333332</v>
      </c>
      <c r="F144" s="36">
        <v>2313.3666666666668</v>
      </c>
      <c r="G144" s="36">
        <v>2285.1833333333334</v>
      </c>
      <c r="H144" s="36">
        <v>2391.083333333333</v>
      </c>
      <c r="I144" s="36">
        <v>2419.2666666666664</v>
      </c>
      <c r="J144" s="36">
        <v>2444.0333333333328</v>
      </c>
      <c r="K144" s="31">
        <v>2394.5</v>
      </c>
      <c r="L144" s="31">
        <v>2341.5500000000002</v>
      </c>
      <c r="M144" s="31">
        <v>0.85045999999999999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5397.3</v>
      </c>
      <c r="D145" s="36">
        <v>5400.75</v>
      </c>
      <c r="E145" s="36">
        <v>5347.55</v>
      </c>
      <c r="F145" s="36">
        <v>5297.8</v>
      </c>
      <c r="G145" s="36">
        <v>5244.6</v>
      </c>
      <c r="H145" s="36">
        <v>5450.5</v>
      </c>
      <c r="I145" s="36">
        <v>5503.7000000000007</v>
      </c>
      <c r="J145" s="36">
        <v>5553.45</v>
      </c>
      <c r="K145" s="31">
        <v>5453.95</v>
      </c>
      <c r="L145" s="31">
        <v>5351</v>
      </c>
      <c r="M145" s="31">
        <v>4.3194499999999998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475.8</v>
      </c>
      <c r="D146" s="36">
        <v>475.01666666666665</v>
      </c>
      <c r="E146" s="36">
        <v>469.7833333333333</v>
      </c>
      <c r="F146" s="36">
        <v>463.76666666666665</v>
      </c>
      <c r="G146" s="36">
        <v>458.5333333333333</v>
      </c>
      <c r="H146" s="36">
        <v>481.0333333333333</v>
      </c>
      <c r="I146" s="36">
        <v>486.26666666666665</v>
      </c>
      <c r="J146" s="36">
        <v>492.2833333333333</v>
      </c>
      <c r="K146" s="31">
        <v>480.25</v>
      </c>
      <c r="L146" s="31">
        <v>469</v>
      </c>
      <c r="M146" s="31">
        <v>2.5099800000000001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39.85</v>
      </c>
      <c r="D147" s="36">
        <v>39.5</v>
      </c>
      <c r="E147" s="36">
        <v>39</v>
      </c>
      <c r="F147" s="36">
        <v>38.15</v>
      </c>
      <c r="G147" s="36">
        <v>37.65</v>
      </c>
      <c r="H147" s="36">
        <v>40.35</v>
      </c>
      <c r="I147" s="36">
        <v>40.85</v>
      </c>
      <c r="J147" s="36">
        <v>41.7</v>
      </c>
      <c r="K147" s="31">
        <v>40</v>
      </c>
      <c r="L147" s="31">
        <v>38.65</v>
      </c>
      <c r="M147" s="31">
        <v>89.967950000000002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1949.6</v>
      </c>
      <c r="D148" s="36">
        <v>1944.8833333333332</v>
      </c>
      <c r="E148" s="36">
        <v>1914.9166666666665</v>
      </c>
      <c r="F148" s="36">
        <v>1880.2333333333333</v>
      </c>
      <c r="G148" s="36">
        <v>1850.2666666666667</v>
      </c>
      <c r="H148" s="36">
        <v>1979.5666666666664</v>
      </c>
      <c r="I148" s="36">
        <v>2009.5333333333331</v>
      </c>
      <c r="J148" s="36">
        <v>2044.2166666666662</v>
      </c>
      <c r="K148" s="31">
        <v>1974.85</v>
      </c>
      <c r="L148" s="31">
        <v>1910.2</v>
      </c>
      <c r="M148" s="31">
        <v>0.52763000000000004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3394.85</v>
      </c>
      <c r="D149" s="36">
        <v>3377.2166666666672</v>
      </c>
      <c r="E149" s="36">
        <v>3344.4333333333343</v>
      </c>
      <c r="F149" s="36">
        <v>3294.0166666666673</v>
      </c>
      <c r="G149" s="36">
        <v>3261.2333333333345</v>
      </c>
      <c r="H149" s="36">
        <v>3427.6333333333341</v>
      </c>
      <c r="I149" s="36">
        <v>3460.416666666667</v>
      </c>
      <c r="J149" s="36">
        <v>3510.8333333333339</v>
      </c>
      <c r="K149" s="31">
        <v>3410</v>
      </c>
      <c r="L149" s="31">
        <v>3326.8</v>
      </c>
      <c r="M149" s="31">
        <v>2.9309699999999999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211.35</v>
      </c>
      <c r="D150" s="36">
        <v>212.28333333333333</v>
      </c>
      <c r="E150" s="36">
        <v>208.56666666666666</v>
      </c>
      <c r="F150" s="36">
        <v>205.78333333333333</v>
      </c>
      <c r="G150" s="36">
        <v>202.06666666666666</v>
      </c>
      <c r="H150" s="36">
        <v>215.06666666666666</v>
      </c>
      <c r="I150" s="36">
        <v>218.7833333333333</v>
      </c>
      <c r="J150" s="36">
        <v>221.56666666666666</v>
      </c>
      <c r="K150" s="31">
        <v>216</v>
      </c>
      <c r="L150" s="31">
        <v>209.5</v>
      </c>
      <c r="M150" s="31">
        <v>6.4166299999999996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481.15</v>
      </c>
      <c r="D151" s="36">
        <v>480.86666666666662</v>
      </c>
      <c r="E151" s="36">
        <v>472.88333333333321</v>
      </c>
      <c r="F151" s="36">
        <v>464.61666666666662</v>
      </c>
      <c r="G151" s="36">
        <v>456.63333333333321</v>
      </c>
      <c r="H151" s="36">
        <v>489.13333333333321</v>
      </c>
      <c r="I151" s="36">
        <v>497.11666666666667</v>
      </c>
      <c r="J151" s="36">
        <v>505.38333333333321</v>
      </c>
      <c r="K151" s="31">
        <v>488.85</v>
      </c>
      <c r="L151" s="31">
        <v>472.6</v>
      </c>
      <c r="M151" s="31">
        <v>1.1524099999999999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504.85</v>
      </c>
      <c r="D152" s="36">
        <v>505.43333333333334</v>
      </c>
      <c r="E152" s="36">
        <v>498.36666666666667</v>
      </c>
      <c r="F152" s="36">
        <v>491.88333333333333</v>
      </c>
      <c r="G152" s="36">
        <v>484.81666666666666</v>
      </c>
      <c r="H152" s="36">
        <v>511.91666666666669</v>
      </c>
      <c r="I152" s="36">
        <v>518.98333333333335</v>
      </c>
      <c r="J152" s="36">
        <v>525.4666666666667</v>
      </c>
      <c r="K152" s="31">
        <v>512.5</v>
      </c>
      <c r="L152" s="31">
        <v>498.95</v>
      </c>
      <c r="M152" s="31">
        <v>1.24817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1595.1</v>
      </c>
      <c r="D153" s="36">
        <v>1603.2</v>
      </c>
      <c r="E153" s="36">
        <v>1571.9</v>
      </c>
      <c r="F153" s="36">
        <v>1548.7</v>
      </c>
      <c r="G153" s="36">
        <v>1517.4</v>
      </c>
      <c r="H153" s="36">
        <v>1626.4</v>
      </c>
      <c r="I153" s="36">
        <v>1657.6999999999998</v>
      </c>
      <c r="J153" s="36">
        <v>1680.9</v>
      </c>
      <c r="K153" s="31">
        <v>1634.5</v>
      </c>
      <c r="L153" s="31">
        <v>1580</v>
      </c>
      <c r="M153" s="31">
        <v>1.98675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126.6</v>
      </c>
      <c r="D154" s="36">
        <v>125.06666666666666</v>
      </c>
      <c r="E154" s="36">
        <v>121.73333333333332</v>
      </c>
      <c r="F154" s="36">
        <v>116.86666666666666</v>
      </c>
      <c r="G154" s="36">
        <v>113.53333333333332</v>
      </c>
      <c r="H154" s="36">
        <v>129.93333333333334</v>
      </c>
      <c r="I154" s="36">
        <v>133.26666666666665</v>
      </c>
      <c r="J154" s="36">
        <v>138.13333333333333</v>
      </c>
      <c r="K154" s="31">
        <v>128.4</v>
      </c>
      <c r="L154" s="31">
        <v>120.2</v>
      </c>
      <c r="M154" s="31">
        <v>76.623249999999999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183.5</v>
      </c>
      <c r="D155" s="36">
        <v>183.73333333333335</v>
      </c>
      <c r="E155" s="36">
        <v>181.76666666666671</v>
      </c>
      <c r="F155" s="36">
        <v>180.03333333333336</v>
      </c>
      <c r="G155" s="36">
        <v>178.06666666666672</v>
      </c>
      <c r="H155" s="36">
        <v>185.4666666666667</v>
      </c>
      <c r="I155" s="36">
        <v>187.43333333333334</v>
      </c>
      <c r="J155" s="36">
        <v>189.16666666666669</v>
      </c>
      <c r="K155" s="31">
        <v>185.7</v>
      </c>
      <c r="L155" s="31">
        <v>182</v>
      </c>
      <c r="M155" s="31">
        <v>3.9448799999999999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92.95</v>
      </c>
      <c r="D156" s="36">
        <v>93.649999999999991</v>
      </c>
      <c r="E156" s="36">
        <v>91.799999999999983</v>
      </c>
      <c r="F156" s="36">
        <v>90.649999999999991</v>
      </c>
      <c r="G156" s="36">
        <v>88.799999999999983</v>
      </c>
      <c r="H156" s="36">
        <v>94.799999999999983</v>
      </c>
      <c r="I156" s="36">
        <v>96.649999999999977</v>
      </c>
      <c r="J156" s="36">
        <v>97.799999999999983</v>
      </c>
      <c r="K156" s="31">
        <v>95.5</v>
      </c>
      <c r="L156" s="31">
        <v>92.5</v>
      </c>
      <c r="M156" s="31">
        <v>29.21565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840.15</v>
      </c>
      <c r="D157" s="36">
        <v>834.30000000000007</v>
      </c>
      <c r="E157" s="36">
        <v>821.60000000000014</v>
      </c>
      <c r="F157" s="36">
        <v>803.05000000000007</v>
      </c>
      <c r="G157" s="36">
        <v>790.35000000000014</v>
      </c>
      <c r="H157" s="36">
        <v>852.85000000000014</v>
      </c>
      <c r="I157" s="36">
        <v>865.55000000000018</v>
      </c>
      <c r="J157" s="36">
        <v>884.10000000000014</v>
      </c>
      <c r="K157" s="31">
        <v>847</v>
      </c>
      <c r="L157" s="31">
        <v>815.75</v>
      </c>
      <c r="M157" s="31">
        <v>0.69074999999999998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3146.3</v>
      </c>
      <c r="D158" s="36">
        <v>3154.7666666666664</v>
      </c>
      <c r="E158" s="36">
        <v>3126.5333333333328</v>
      </c>
      <c r="F158" s="36">
        <v>3106.7666666666664</v>
      </c>
      <c r="G158" s="36">
        <v>3078.5333333333328</v>
      </c>
      <c r="H158" s="36">
        <v>3174.5333333333328</v>
      </c>
      <c r="I158" s="36">
        <v>3202.7666666666664</v>
      </c>
      <c r="J158" s="36">
        <v>3222.5333333333328</v>
      </c>
      <c r="K158" s="31">
        <v>3183</v>
      </c>
      <c r="L158" s="31">
        <v>3135</v>
      </c>
      <c r="M158" s="31">
        <v>1.9720599999999999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251.4</v>
      </c>
      <c r="D159" s="36">
        <v>250.05000000000004</v>
      </c>
      <c r="E159" s="36">
        <v>247.90000000000009</v>
      </c>
      <c r="F159" s="36">
        <v>244.40000000000006</v>
      </c>
      <c r="G159" s="36">
        <v>242.25000000000011</v>
      </c>
      <c r="H159" s="36">
        <v>253.55000000000007</v>
      </c>
      <c r="I159" s="36">
        <v>255.7</v>
      </c>
      <c r="J159" s="36">
        <v>259.20000000000005</v>
      </c>
      <c r="K159" s="31">
        <v>252.2</v>
      </c>
      <c r="L159" s="31">
        <v>246.55</v>
      </c>
      <c r="M159" s="31">
        <v>8.9736499999999992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364.05</v>
      </c>
      <c r="D160" s="36">
        <v>362.64999999999992</v>
      </c>
      <c r="E160" s="36">
        <v>356.79999999999984</v>
      </c>
      <c r="F160" s="36">
        <v>349.5499999999999</v>
      </c>
      <c r="G160" s="36">
        <v>343.69999999999982</v>
      </c>
      <c r="H160" s="36">
        <v>369.89999999999986</v>
      </c>
      <c r="I160" s="36">
        <v>375.74999999999989</v>
      </c>
      <c r="J160" s="36">
        <v>382.99999999999989</v>
      </c>
      <c r="K160" s="31">
        <v>368.5</v>
      </c>
      <c r="L160" s="31">
        <v>355.4</v>
      </c>
      <c r="M160" s="31">
        <v>1.2295799999999999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139.55000000000001</v>
      </c>
      <c r="D161" s="36">
        <v>140.06666666666669</v>
      </c>
      <c r="E161" s="36">
        <v>138.23333333333338</v>
      </c>
      <c r="F161" s="36">
        <v>136.91666666666669</v>
      </c>
      <c r="G161" s="36">
        <v>135.08333333333337</v>
      </c>
      <c r="H161" s="36">
        <v>141.38333333333338</v>
      </c>
      <c r="I161" s="36">
        <v>143.2166666666667</v>
      </c>
      <c r="J161" s="36">
        <v>144.53333333333339</v>
      </c>
      <c r="K161" s="31">
        <v>141.9</v>
      </c>
      <c r="L161" s="31">
        <v>138.75</v>
      </c>
      <c r="M161" s="31">
        <v>116.27544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674.95</v>
      </c>
      <c r="D162" s="36">
        <v>673.98333333333335</v>
      </c>
      <c r="E162" s="36">
        <v>661.01666666666665</v>
      </c>
      <c r="F162" s="36">
        <v>647.08333333333326</v>
      </c>
      <c r="G162" s="36">
        <v>634.11666666666656</v>
      </c>
      <c r="H162" s="36">
        <v>687.91666666666674</v>
      </c>
      <c r="I162" s="36">
        <v>700.88333333333344</v>
      </c>
      <c r="J162" s="36">
        <v>714.81666666666683</v>
      </c>
      <c r="K162" s="31">
        <v>686.95</v>
      </c>
      <c r="L162" s="31">
        <v>660.05</v>
      </c>
      <c r="M162" s="31">
        <v>12.581849999999999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4571.75</v>
      </c>
      <c r="D163" s="36">
        <v>4550.9333333333334</v>
      </c>
      <c r="E163" s="36">
        <v>4510.8666666666668</v>
      </c>
      <c r="F163" s="36">
        <v>4449.9833333333336</v>
      </c>
      <c r="G163" s="36">
        <v>4409.916666666667</v>
      </c>
      <c r="H163" s="36">
        <v>4611.8166666666666</v>
      </c>
      <c r="I163" s="36">
        <v>4651.8833333333341</v>
      </c>
      <c r="J163" s="36">
        <v>4712.7666666666664</v>
      </c>
      <c r="K163" s="31">
        <v>4591</v>
      </c>
      <c r="L163" s="31">
        <v>4490.05</v>
      </c>
      <c r="M163" s="31">
        <v>0.15129000000000001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870.95</v>
      </c>
      <c r="D164" s="36">
        <v>874.6</v>
      </c>
      <c r="E164" s="36">
        <v>849.6</v>
      </c>
      <c r="F164" s="36">
        <v>828.25</v>
      </c>
      <c r="G164" s="36">
        <v>803.25</v>
      </c>
      <c r="H164" s="36">
        <v>895.95</v>
      </c>
      <c r="I164" s="36">
        <v>920.95</v>
      </c>
      <c r="J164" s="36">
        <v>942.30000000000007</v>
      </c>
      <c r="K164" s="31">
        <v>899.6</v>
      </c>
      <c r="L164" s="31">
        <v>853.25</v>
      </c>
      <c r="M164" s="31">
        <v>6.8089199999999996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194.35</v>
      </c>
      <c r="D165" s="36">
        <v>194.83333333333334</v>
      </c>
      <c r="E165" s="36">
        <v>192.56666666666669</v>
      </c>
      <c r="F165" s="36">
        <v>190.78333333333336</v>
      </c>
      <c r="G165" s="36">
        <v>188.51666666666671</v>
      </c>
      <c r="H165" s="36">
        <v>196.61666666666667</v>
      </c>
      <c r="I165" s="36">
        <v>198.88333333333333</v>
      </c>
      <c r="J165" s="36">
        <v>200.66666666666666</v>
      </c>
      <c r="K165" s="31">
        <v>197.1</v>
      </c>
      <c r="L165" s="31">
        <v>193.05</v>
      </c>
      <c r="M165" s="31">
        <v>6.2266500000000002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156.05000000000001</v>
      </c>
      <c r="D166" s="36">
        <v>156.15</v>
      </c>
      <c r="E166" s="36">
        <v>153.9</v>
      </c>
      <c r="F166" s="36">
        <v>151.75</v>
      </c>
      <c r="G166" s="36">
        <v>149.5</v>
      </c>
      <c r="H166" s="36">
        <v>158.30000000000001</v>
      </c>
      <c r="I166" s="36">
        <v>160.55000000000001</v>
      </c>
      <c r="J166" s="36">
        <v>162.70000000000002</v>
      </c>
      <c r="K166" s="31">
        <v>158.4</v>
      </c>
      <c r="L166" s="31">
        <v>154</v>
      </c>
      <c r="M166" s="31">
        <v>13.38157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734.7</v>
      </c>
      <c r="D167" s="36">
        <v>731.65</v>
      </c>
      <c r="E167" s="36">
        <v>719.84999999999991</v>
      </c>
      <c r="F167" s="36">
        <v>704.99999999999989</v>
      </c>
      <c r="G167" s="36">
        <v>693.19999999999982</v>
      </c>
      <c r="H167" s="36">
        <v>746.5</v>
      </c>
      <c r="I167" s="36">
        <v>758.3</v>
      </c>
      <c r="J167" s="36">
        <v>773.15000000000009</v>
      </c>
      <c r="K167" s="31">
        <v>743.45</v>
      </c>
      <c r="L167" s="31">
        <v>716.8</v>
      </c>
      <c r="M167" s="31">
        <v>2.7543799999999998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325.05</v>
      </c>
      <c r="D168" s="36">
        <v>323.93333333333334</v>
      </c>
      <c r="E168" s="36">
        <v>321.16666666666669</v>
      </c>
      <c r="F168" s="36">
        <v>317.28333333333336</v>
      </c>
      <c r="G168" s="36">
        <v>314.51666666666671</v>
      </c>
      <c r="H168" s="36">
        <v>327.81666666666666</v>
      </c>
      <c r="I168" s="36">
        <v>330.58333333333331</v>
      </c>
      <c r="J168" s="36">
        <v>334.46666666666664</v>
      </c>
      <c r="K168" s="31">
        <v>326.7</v>
      </c>
      <c r="L168" s="31">
        <v>320.05</v>
      </c>
      <c r="M168" s="31">
        <v>7.7048399999999999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140</v>
      </c>
      <c r="D169" s="36">
        <v>140.16666666666666</v>
      </c>
      <c r="E169" s="36">
        <v>137.83333333333331</v>
      </c>
      <c r="F169" s="36">
        <v>135.66666666666666</v>
      </c>
      <c r="G169" s="36">
        <v>133.33333333333331</v>
      </c>
      <c r="H169" s="36">
        <v>142.33333333333331</v>
      </c>
      <c r="I169" s="36">
        <v>144.66666666666663</v>
      </c>
      <c r="J169" s="36">
        <v>146.83333333333331</v>
      </c>
      <c r="K169" s="31">
        <v>142.5</v>
      </c>
      <c r="L169" s="31">
        <v>138</v>
      </c>
      <c r="M169" s="31">
        <v>33.926279999999998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1127.75</v>
      </c>
      <c r="D170" s="36">
        <v>1125.8333333333333</v>
      </c>
      <c r="E170" s="36">
        <v>1113.9166666666665</v>
      </c>
      <c r="F170" s="36">
        <v>1100.0833333333333</v>
      </c>
      <c r="G170" s="36">
        <v>1088.1666666666665</v>
      </c>
      <c r="H170" s="36">
        <v>1139.6666666666665</v>
      </c>
      <c r="I170" s="36">
        <v>1151.583333333333</v>
      </c>
      <c r="J170" s="36">
        <v>1165.4166666666665</v>
      </c>
      <c r="K170" s="31">
        <v>1137.75</v>
      </c>
      <c r="L170" s="31">
        <v>1112</v>
      </c>
      <c r="M170" s="31">
        <v>0.17291000000000001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118.25</v>
      </c>
      <c r="D171" s="36">
        <v>118.85000000000001</v>
      </c>
      <c r="E171" s="36">
        <v>117.40000000000002</v>
      </c>
      <c r="F171" s="36">
        <v>116.55000000000001</v>
      </c>
      <c r="G171" s="36">
        <v>115.10000000000002</v>
      </c>
      <c r="H171" s="36">
        <v>119.70000000000002</v>
      </c>
      <c r="I171" s="36">
        <v>121.15</v>
      </c>
      <c r="J171" s="36">
        <v>122.00000000000001</v>
      </c>
      <c r="K171" s="31">
        <v>120.3</v>
      </c>
      <c r="L171" s="31">
        <v>118</v>
      </c>
      <c r="M171" s="31">
        <v>99.375640000000004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2595</v>
      </c>
      <c r="D172" s="36">
        <v>2592.4166666666665</v>
      </c>
      <c r="E172" s="36">
        <v>2554.9333333333329</v>
      </c>
      <c r="F172" s="36">
        <v>2514.8666666666663</v>
      </c>
      <c r="G172" s="36">
        <v>2477.3833333333328</v>
      </c>
      <c r="H172" s="36">
        <v>2632.4833333333331</v>
      </c>
      <c r="I172" s="36">
        <v>2669.9666666666667</v>
      </c>
      <c r="J172" s="36">
        <v>2710.0333333333333</v>
      </c>
      <c r="K172" s="31">
        <v>2629.9</v>
      </c>
      <c r="L172" s="31">
        <v>2552.35</v>
      </c>
      <c r="M172" s="31">
        <v>6.5949999999999995E-2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3181.2</v>
      </c>
      <c r="D173" s="36">
        <v>3155.4</v>
      </c>
      <c r="E173" s="36">
        <v>3120.8</v>
      </c>
      <c r="F173" s="36">
        <v>3060.4</v>
      </c>
      <c r="G173" s="36">
        <v>3025.8</v>
      </c>
      <c r="H173" s="36">
        <v>3215.8</v>
      </c>
      <c r="I173" s="36">
        <v>3250.3999999999996</v>
      </c>
      <c r="J173" s="36">
        <v>3310.8</v>
      </c>
      <c r="K173" s="31">
        <v>3190</v>
      </c>
      <c r="L173" s="31">
        <v>3095</v>
      </c>
      <c r="M173" s="31">
        <v>6.3850000000000004E-2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225.9</v>
      </c>
      <c r="D174" s="36">
        <v>224.01666666666665</v>
      </c>
      <c r="E174" s="36">
        <v>220.7833333333333</v>
      </c>
      <c r="F174" s="36">
        <v>215.66666666666666</v>
      </c>
      <c r="G174" s="36">
        <v>212.43333333333331</v>
      </c>
      <c r="H174" s="36">
        <v>229.1333333333333</v>
      </c>
      <c r="I174" s="36">
        <v>232.36666666666665</v>
      </c>
      <c r="J174" s="36">
        <v>237.48333333333329</v>
      </c>
      <c r="K174" s="31">
        <v>227.25</v>
      </c>
      <c r="L174" s="31">
        <v>218.9</v>
      </c>
      <c r="M174" s="31">
        <v>4.20974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1550.95</v>
      </c>
      <c r="D175" s="36">
        <v>1553.05</v>
      </c>
      <c r="E175" s="36">
        <v>1536.1</v>
      </c>
      <c r="F175" s="36">
        <v>1521.25</v>
      </c>
      <c r="G175" s="36">
        <v>1504.3</v>
      </c>
      <c r="H175" s="36">
        <v>1567.8999999999999</v>
      </c>
      <c r="I175" s="36">
        <v>1584.8500000000001</v>
      </c>
      <c r="J175" s="36">
        <v>1599.6999999999998</v>
      </c>
      <c r="K175" s="31">
        <v>1570</v>
      </c>
      <c r="L175" s="31">
        <v>1538.2</v>
      </c>
      <c r="M175" s="31">
        <v>1.2503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1434.4</v>
      </c>
      <c r="D176" s="36">
        <v>1439.45</v>
      </c>
      <c r="E176" s="36">
        <v>1425</v>
      </c>
      <c r="F176" s="36">
        <v>1415.6</v>
      </c>
      <c r="G176" s="36">
        <v>1401.1499999999999</v>
      </c>
      <c r="H176" s="36">
        <v>1448.8500000000001</v>
      </c>
      <c r="I176" s="36">
        <v>1463.3000000000004</v>
      </c>
      <c r="J176" s="36">
        <v>1472.7000000000003</v>
      </c>
      <c r="K176" s="31">
        <v>1453.9</v>
      </c>
      <c r="L176" s="31">
        <v>1430.05</v>
      </c>
      <c r="M176" s="31">
        <v>0.81686999999999999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743.15</v>
      </c>
      <c r="D177" s="36">
        <v>745.9</v>
      </c>
      <c r="E177" s="36">
        <v>737.3</v>
      </c>
      <c r="F177" s="36">
        <v>731.44999999999993</v>
      </c>
      <c r="G177" s="36">
        <v>722.84999999999991</v>
      </c>
      <c r="H177" s="36">
        <v>751.75</v>
      </c>
      <c r="I177" s="36">
        <v>760.35000000000014</v>
      </c>
      <c r="J177" s="36">
        <v>766.2</v>
      </c>
      <c r="K177" s="31">
        <v>754.5</v>
      </c>
      <c r="L177" s="31">
        <v>740.05</v>
      </c>
      <c r="M177" s="31">
        <v>5.1417900000000003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756.95</v>
      </c>
      <c r="D178" s="36">
        <v>752.4</v>
      </c>
      <c r="E178" s="36">
        <v>744.4</v>
      </c>
      <c r="F178" s="36">
        <v>731.85</v>
      </c>
      <c r="G178" s="36">
        <v>723.85</v>
      </c>
      <c r="H178" s="36">
        <v>764.94999999999993</v>
      </c>
      <c r="I178" s="36">
        <v>772.94999999999993</v>
      </c>
      <c r="J178" s="36">
        <v>785.49999999999989</v>
      </c>
      <c r="K178" s="31">
        <v>760.4</v>
      </c>
      <c r="L178" s="31">
        <v>739.85</v>
      </c>
      <c r="M178" s="31">
        <v>1.7773399999999999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1732.7</v>
      </c>
      <c r="D179" s="36">
        <v>1729.1333333333332</v>
      </c>
      <c r="E179" s="36">
        <v>1673.4666666666665</v>
      </c>
      <c r="F179" s="36">
        <v>1614.2333333333333</v>
      </c>
      <c r="G179" s="36">
        <v>1558.5666666666666</v>
      </c>
      <c r="H179" s="36">
        <v>1788.3666666666663</v>
      </c>
      <c r="I179" s="36">
        <v>1844.0333333333333</v>
      </c>
      <c r="J179" s="36">
        <v>1903.2666666666662</v>
      </c>
      <c r="K179" s="31">
        <v>1784.8</v>
      </c>
      <c r="L179" s="31">
        <v>1669.9</v>
      </c>
      <c r="M179" s="31">
        <v>2.5148100000000002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54.85</v>
      </c>
      <c r="D180" s="36">
        <v>54.666666666666664</v>
      </c>
      <c r="E180" s="36">
        <v>54.233333333333327</v>
      </c>
      <c r="F180" s="36">
        <v>53.61666666666666</v>
      </c>
      <c r="G180" s="36">
        <v>53.183333333333323</v>
      </c>
      <c r="H180" s="36">
        <v>55.283333333333331</v>
      </c>
      <c r="I180" s="36">
        <v>55.716666666666669</v>
      </c>
      <c r="J180" s="36">
        <v>56.333333333333336</v>
      </c>
      <c r="K180" s="31">
        <v>55.1</v>
      </c>
      <c r="L180" s="31">
        <v>54.05</v>
      </c>
      <c r="M180" s="31">
        <v>41.300049999999999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1257.25</v>
      </c>
      <c r="D181" s="36">
        <v>1263.0333333333333</v>
      </c>
      <c r="E181" s="36">
        <v>1224.1166666666666</v>
      </c>
      <c r="F181" s="36">
        <v>1190.9833333333333</v>
      </c>
      <c r="G181" s="36">
        <v>1152.0666666666666</v>
      </c>
      <c r="H181" s="36">
        <v>1296.1666666666665</v>
      </c>
      <c r="I181" s="36">
        <v>1335.0833333333335</v>
      </c>
      <c r="J181" s="36">
        <v>1368.2166666666665</v>
      </c>
      <c r="K181" s="31">
        <v>1301.95</v>
      </c>
      <c r="L181" s="31">
        <v>1229.9000000000001</v>
      </c>
      <c r="M181" s="31">
        <v>0.71336999999999995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2165.4499999999998</v>
      </c>
      <c r="D182" s="36">
        <v>2153.15</v>
      </c>
      <c r="E182" s="36">
        <v>2117.3000000000002</v>
      </c>
      <c r="F182" s="36">
        <v>2069.15</v>
      </c>
      <c r="G182" s="36">
        <v>2033.3000000000002</v>
      </c>
      <c r="H182" s="36">
        <v>2201.3000000000002</v>
      </c>
      <c r="I182" s="36">
        <v>2237.1499999999996</v>
      </c>
      <c r="J182" s="36">
        <v>2285.3000000000002</v>
      </c>
      <c r="K182" s="31">
        <v>2189</v>
      </c>
      <c r="L182" s="31">
        <v>2105</v>
      </c>
      <c r="M182" s="31">
        <v>0.60355000000000003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464.4</v>
      </c>
      <c r="D183" s="36">
        <v>465.51666666666671</v>
      </c>
      <c r="E183" s="36">
        <v>461.48333333333341</v>
      </c>
      <c r="F183" s="36">
        <v>458.56666666666672</v>
      </c>
      <c r="G183" s="36">
        <v>454.53333333333342</v>
      </c>
      <c r="H183" s="36">
        <v>468.43333333333339</v>
      </c>
      <c r="I183" s="36">
        <v>472.4666666666667</v>
      </c>
      <c r="J183" s="36">
        <v>475.38333333333338</v>
      </c>
      <c r="K183" s="31">
        <v>469.55</v>
      </c>
      <c r="L183" s="31">
        <v>462.6</v>
      </c>
      <c r="M183" s="31">
        <v>0.82452000000000003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987.25</v>
      </c>
      <c r="D184" s="36">
        <v>980.66666666666663</v>
      </c>
      <c r="E184" s="36">
        <v>969.93333333333328</v>
      </c>
      <c r="F184" s="36">
        <v>952.61666666666667</v>
      </c>
      <c r="G184" s="36">
        <v>941.88333333333333</v>
      </c>
      <c r="H184" s="36">
        <v>997.98333333333323</v>
      </c>
      <c r="I184" s="36">
        <v>1008.7166666666666</v>
      </c>
      <c r="J184" s="36">
        <v>1026.0333333333333</v>
      </c>
      <c r="K184" s="31">
        <v>991.4</v>
      </c>
      <c r="L184" s="31">
        <v>963.35</v>
      </c>
      <c r="M184" s="31">
        <v>7.8310500000000003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633.25</v>
      </c>
      <c r="D185" s="36">
        <v>630.05000000000007</v>
      </c>
      <c r="E185" s="36">
        <v>621.30000000000018</v>
      </c>
      <c r="F185" s="36">
        <v>609.35000000000014</v>
      </c>
      <c r="G185" s="36">
        <v>600.60000000000025</v>
      </c>
      <c r="H185" s="36">
        <v>642.00000000000011</v>
      </c>
      <c r="I185" s="36">
        <v>650.74999999999989</v>
      </c>
      <c r="J185" s="36">
        <v>662.7</v>
      </c>
      <c r="K185" s="31">
        <v>638.79999999999995</v>
      </c>
      <c r="L185" s="31">
        <v>618.1</v>
      </c>
      <c r="M185" s="31">
        <v>3.1237200000000001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1602.2</v>
      </c>
      <c r="D186" s="36">
        <v>1598.5166666666667</v>
      </c>
      <c r="E186" s="36">
        <v>1580.6833333333334</v>
      </c>
      <c r="F186" s="36">
        <v>1559.1666666666667</v>
      </c>
      <c r="G186" s="36">
        <v>1541.3333333333335</v>
      </c>
      <c r="H186" s="36">
        <v>1620.0333333333333</v>
      </c>
      <c r="I186" s="36">
        <v>1637.8666666666668</v>
      </c>
      <c r="J186" s="36">
        <v>1659.3833333333332</v>
      </c>
      <c r="K186" s="31">
        <v>1616.35</v>
      </c>
      <c r="L186" s="31">
        <v>1577</v>
      </c>
      <c r="M186" s="31">
        <v>5.4855200000000002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326.3</v>
      </c>
      <c r="D187" s="36">
        <v>327.11666666666662</v>
      </c>
      <c r="E187" s="36">
        <v>323.98333333333323</v>
      </c>
      <c r="F187" s="36">
        <v>321.66666666666663</v>
      </c>
      <c r="G187" s="36">
        <v>318.53333333333325</v>
      </c>
      <c r="H187" s="36">
        <v>329.43333333333322</v>
      </c>
      <c r="I187" s="36">
        <v>332.56666666666655</v>
      </c>
      <c r="J187" s="36">
        <v>334.88333333333321</v>
      </c>
      <c r="K187" s="31">
        <v>330.25</v>
      </c>
      <c r="L187" s="31">
        <v>324.8</v>
      </c>
      <c r="M187" s="31">
        <v>5.3118499999999997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460.15</v>
      </c>
      <c r="D188" s="36">
        <v>461.88333333333338</v>
      </c>
      <c r="E188" s="36">
        <v>455.61666666666679</v>
      </c>
      <c r="F188" s="36">
        <v>451.08333333333343</v>
      </c>
      <c r="G188" s="36">
        <v>444.81666666666683</v>
      </c>
      <c r="H188" s="36">
        <v>466.41666666666674</v>
      </c>
      <c r="I188" s="36">
        <v>472.68333333333328</v>
      </c>
      <c r="J188" s="36">
        <v>477.2166666666667</v>
      </c>
      <c r="K188" s="31">
        <v>468.15</v>
      </c>
      <c r="L188" s="31">
        <v>457.35</v>
      </c>
      <c r="M188" s="31">
        <v>7.0334899999999996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1856</v>
      </c>
      <c r="D189" s="36">
        <v>1858.7</v>
      </c>
      <c r="E189" s="36">
        <v>1847.4</v>
      </c>
      <c r="F189" s="36">
        <v>1838.8</v>
      </c>
      <c r="G189" s="36">
        <v>1827.5</v>
      </c>
      <c r="H189" s="36">
        <v>1867.3000000000002</v>
      </c>
      <c r="I189" s="36">
        <v>1878.6</v>
      </c>
      <c r="J189" s="36">
        <v>1887.2000000000003</v>
      </c>
      <c r="K189" s="31">
        <v>1870</v>
      </c>
      <c r="L189" s="31">
        <v>1850.1</v>
      </c>
      <c r="M189" s="31">
        <v>2.8838400000000002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827.75</v>
      </c>
      <c r="D190" s="36">
        <v>821.43333333333339</v>
      </c>
      <c r="E190" s="36">
        <v>806.36666666666679</v>
      </c>
      <c r="F190" s="36">
        <v>784.98333333333335</v>
      </c>
      <c r="G190" s="36">
        <v>769.91666666666674</v>
      </c>
      <c r="H190" s="36">
        <v>842.81666666666683</v>
      </c>
      <c r="I190" s="36">
        <v>857.88333333333344</v>
      </c>
      <c r="J190" s="36">
        <v>879.26666666666688</v>
      </c>
      <c r="K190" s="31">
        <v>836.5</v>
      </c>
      <c r="L190" s="31">
        <v>800.05</v>
      </c>
      <c r="M190" s="31">
        <v>1.57186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357.95</v>
      </c>
      <c r="D191" s="36">
        <v>355.55</v>
      </c>
      <c r="E191" s="36">
        <v>349.1</v>
      </c>
      <c r="F191" s="36">
        <v>340.25</v>
      </c>
      <c r="G191" s="36">
        <v>333.8</v>
      </c>
      <c r="H191" s="36">
        <v>364.40000000000003</v>
      </c>
      <c r="I191" s="36">
        <v>370.84999999999997</v>
      </c>
      <c r="J191" s="36">
        <v>379.70000000000005</v>
      </c>
      <c r="K191" s="31">
        <v>362</v>
      </c>
      <c r="L191" s="31">
        <v>346.7</v>
      </c>
      <c r="M191" s="31">
        <v>1.8127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2093.5</v>
      </c>
      <c r="D192" s="36">
        <v>2077.4833333333331</v>
      </c>
      <c r="E192" s="36">
        <v>2007.0666666666662</v>
      </c>
      <c r="F192" s="36">
        <v>1920.633333333333</v>
      </c>
      <c r="G192" s="36">
        <v>1850.216666666666</v>
      </c>
      <c r="H192" s="36">
        <v>2163.9166666666661</v>
      </c>
      <c r="I192" s="36">
        <v>2234.333333333333</v>
      </c>
      <c r="J192" s="36">
        <v>2320.7666666666664</v>
      </c>
      <c r="K192" s="31">
        <v>2147.9</v>
      </c>
      <c r="L192" s="31">
        <v>1991.05</v>
      </c>
      <c r="M192" s="31">
        <v>1.3958200000000001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720</v>
      </c>
      <c r="D193" s="36">
        <v>714.91666666666663</v>
      </c>
      <c r="E193" s="36">
        <v>704.08333333333326</v>
      </c>
      <c r="F193" s="36">
        <v>688.16666666666663</v>
      </c>
      <c r="G193" s="36">
        <v>677.33333333333326</v>
      </c>
      <c r="H193" s="36">
        <v>730.83333333333326</v>
      </c>
      <c r="I193" s="36">
        <v>741.66666666666652</v>
      </c>
      <c r="J193" s="36">
        <v>757.58333333333326</v>
      </c>
      <c r="K193" s="31">
        <v>725.75</v>
      </c>
      <c r="L193" s="31">
        <v>699</v>
      </c>
      <c r="M193" s="31">
        <v>1.31359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333</v>
      </c>
      <c r="D194" s="36">
        <v>335.06666666666666</v>
      </c>
      <c r="E194" s="36">
        <v>328.13333333333333</v>
      </c>
      <c r="F194" s="36">
        <v>323.26666666666665</v>
      </c>
      <c r="G194" s="36">
        <v>316.33333333333331</v>
      </c>
      <c r="H194" s="36">
        <v>339.93333333333334</v>
      </c>
      <c r="I194" s="36">
        <v>346.86666666666662</v>
      </c>
      <c r="J194" s="36">
        <v>351.73333333333335</v>
      </c>
      <c r="K194" s="31">
        <v>342</v>
      </c>
      <c r="L194" s="31">
        <v>330.2</v>
      </c>
      <c r="M194" s="31">
        <v>5.3086099999999998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2799.9</v>
      </c>
      <c r="D195" s="36">
        <v>2797.9333333333329</v>
      </c>
      <c r="E195" s="36">
        <v>2755.8666666666659</v>
      </c>
      <c r="F195" s="36">
        <v>2711.833333333333</v>
      </c>
      <c r="G195" s="36">
        <v>2669.766666666666</v>
      </c>
      <c r="H195" s="36">
        <v>2841.9666666666658</v>
      </c>
      <c r="I195" s="36">
        <v>2884.0333333333324</v>
      </c>
      <c r="J195" s="36">
        <v>2928.0666666666657</v>
      </c>
      <c r="K195" s="31">
        <v>2840</v>
      </c>
      <c r="L195" s="31">
        <v>2753.9</v>
      </c>
      <c r="M195" s="31">
        <v>0.47238000000000002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406.75</v>
      </c>
      <c r="D196" s="36">
        <v>406.11666666666662</v>
      </c>
      <c r="E196" s="36">
        <v>404.33333333333326</v>
      </c>
      <c r="F196" s="36">
        <v>401.91666666666663</v>
      </c>
      <c r="G196" s="36">
        <v>400.13333333333327</v>
      </c>
      <c r="H196" s="36">
        <v>408.53333333333325</v>
      </c>
      <c r="I196" s="36">
        <v>410.31666666666666</v>
      </c>
      <c r="J196" s="36">
        <v>412.73333333333323</v>
      </c>
      <c r="K196" s="31">
        <v>407.9</v>
      </c>
      <c r="L196" s="31">
        <v>403.7</v>
      </c>
      <c r="M196" s="31">
        <v>6.5665500000000003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665.35</v>
      </c>
      <c r="D197" s="36">
        <v>661.05000000000007</v>
      </c>
      <c r="E197" s="36">
        <v>654.30000000000018</v>
      </c>
      <c r="F197" s="36">
        <v>643.25000000000011</v>
      </c>
      <c r="G197" s="36">
        <v>636.50000000000023</v>
      </c>
      <c r="H197" s="36">
        <v>672.10000000000014</v>
      </c>
      <c r="I197" s="36">
        <v>678.84999999999991</v>
      </c>
      <c r="J197" s="36">
        <v>689.90000000000009</v>
      </c>
      <c r="K197" s="31">
        <v>667.8</v>
      </c>
      <c r="L197" s="31">
        <v>650</v>
      </c>
      <c r="M197" s="31">
        <v>13.332839999999999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122.1</v>
      </c>
      <c r="D198" s="36">
        <v>122.71666666666665</v>
      </c>
      <c r="E198" s="36">
        <v>120.63333333333331</v>
      </c>
      <c r="F198" s="36">
        <v>119.16666666666666</v>
      </c>
      <c r="G198" s="36">
        <v>117.08333333333331</v>
      </c>
      <c r="H198" s="36">
        <v>124.18333333333331</v>
      </c>
      <c r="I198" s="36">
        <v>126.26666666666665</v>
      </c>
      <c r="J198" s="36">
        <v>127.73333333333331</v>
      </c>
      <c r="K198" s="31">
        <v>124.8</v>
      </c>
      <c r="L198" s="31">
        <v>121.25</v>
      </c>
      <c r="M198" s="31">
        <v>13.721270000000001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195.05</v>
      </c>
      <c r="D199" s="36">
        <v>194.23333333333335</v>
      </c>
      <c r="E199" s="36">
        <v>191.6166666666667</v>
      </c>
      <c r="F199" s="36">
        <v>188.18333333333337</v>
      </c>
      <c r="G199" s="36">
        <v>185.56666666666672</v>
      </c>
      <c r="H199" s="36">
        <v>197.66666666666669</v>
      </c>
      <c r="I199" s="36">
        <v>200.28333333333336</v>
      </c>
      <c r="J199" s="36">
        <v>203.71666666666667</v>
      </c>
      <c r="K199" s="31">
        <v>196.85</v>
      </c>
      <c r="L199" s="31">
        <v>190.8</v>
      </c>
      <c r="M199" s="31">
        <v>42.649920000000002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274.85000000000002</v>
      </c>
      <c r="D200" s="36">
        <v>275.55</v>
      </c>
      <c r="E200" s="36">
        <v>272.60000000000002</v>
      </c>
      <c r="F200" s="36">
        <v>270.35000000000002</v>
      </c>
      <c r="G200" s="36">
        <v>267.40000000000003</v>
      </c>
      <c r="H200" s="36">
        <v>277.8</v>
      </c>
      <c r="I200" s="36">
        <v>280.74999999999994</v>
      </c>
      <c r="J200" s="36">
        <v>283</v>
      </c>
      <c r="K200" s="31">
        <v>278.5</v>
      </c>
      <c r="L200" s="31">
        <v>273.3</v>
      </c>
      <c r="M200" s="31">
        <v>3.4278300000000002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1572.25</v>
      </c>
      <c r="D201" s="36">
        <v>1580.75</v>
      </c>
      <c r="E201" s="36">
        <v>1556.5</v>
      </c>
      <c r="F201" s="36">
        <v>1540.75</v>
      </c>
      <c r="G201" s="36">
        <v>1516.5</v>
      </c>
      <c r="H201" s="36">
        <v>1596.5</v>
      </c>
      <c r="I201" s="36">
        <v>1620.75</v>
      </c>
      <c r="J201" s="36">
        <v>1636.5</v>
      </c>
      <c r="K201" s="31">
        <v>1605</v>
      </c>
      <c r="L201" s="31">
        <v>1565</v>
      </c>
      <c r="M201" s="31">
        <v>1.5129699999999999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832</v>
      </c>
      <c r="D202" s="36">
        <v>827.48333333333323</v>
      </c>
      <c r="E202" s="36">
        <v>819.96666666666647</v>
      </c>
      <c r="F202" s="36">
        <v>807.93333333333328</v>
      </c>
      <c r="G202" s="36">
        <v>800.41666666666652</v>
      </c>
      <c r="H202" s="36">
        <v>839.51666666666642</v>
      </c>
      <c r="I202" s="36">
        <v>847.03333333333308</v>
      </c>
      <c r="J202" s="36">
        <v>859.06666666666638</v>
      </c>
      <c r="K202" s="31">
        <v>835</v>
      </c>
      <c r="L202" s="31">
        <v>815.45</v>
      </c>
      <c r="M202" s="31">
        <v>1.81769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1259.9000000000001</v>
      </c>
      <c r="D203" s="36">
        <v>1266.5166666666667</v>
      </c>
      <c r="E203" s="36">
        <v>1250.3333333333333</v>
      </c>
      <c r="F203" s="36">
        <v>1240.7666666666667</v>
      </c>
      <c r="G203" s="36">
        <v>1224.5833333333333</v>
      </c>
      <c r="H203" s="36">
        <v>1276.0833333333333</v>
      </c>
      <c r="I203" s="36">
        <v>1292.2666666666667</v>
      </c>
      <c r="J203" s="36">
        <v>1301.8333333333333</v>
      </c>
      <c r="K203" s="31">
        <v>1282.7</v>
      </c>
      <c r="L203" s="31">
        <v>1256.95</v>
      </c>
      <c r="M203" s="31">
        <v>5.6787999999999998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1268.7</v>
      </c>
      <c r="D204" s="36">
        <v>1257.3833333333332</v>
      </c>
      <c r="E204" s="36">
        <v>1244.7666666666664</v>
      </c>
      <c r="F204" s="36">
        <v>1220.8333333333333</v>
      </c>
      <c r="G204" s="36">
        <v>1208.2166666666665</v>
      </c>
      <c r="H204" s="36">
        <v>1281.3166666666664</v>
      </c>
      <c r="I204" s="36">
        <v>1293.9333333333332</v>
      </c>
      <c r="J204" s="36">
        <v>1317.8666666666663</v>
      </c>
      <c r="K204" s="31">
        <v>1270</v>
      </c>
      <c r="L204" s="31">
        <v>1233.45</v>
      </c>
      <c r="M204" s="31">
        <v>26.75348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2752.2</v>
      </c>
      <c r="D205" s="36">
        <v>2756.2999999999997</v>
      </c>
      <c r="E205" s="36">
        <v>2727.8999999999996</v>
      </c>
      <c r="F205" s="36">
        <v>2703.6</v>
      </c>
      <c r="G205" s="36">
        <v>2675.2</v>
      </c>
      <c r="H205" s="36">
        <v>2780.5999999999995</v>
      </c>
      <c r="I205" s="36">
        <v>2809</v>
      </c>
      <c r="J205" s="36">
        <v>2833.2999999999993</v>
      </c>
      <c r="K205" s="31">
        <v>2784.7</v>
      </c>
      <c r="L205" s="31">
        <v>2732</v>
      </c>
      <c r="M205" s="31">
        <v>3.2215699999999998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1469.15</v>
      </c>
      <c r="D206" s="36">
        <v>1471.3500000000001</v>
      </c>
      <c r="E206" s="36">
        <v>1464.7000000000003</v>
      </c>
      <c r="F206" s="36">
        <v>1460.2500000000002</v>
      </c>
      <c r="G206" s="36">
        <v>1453.6000000000004</v>
      </c>
      <c r="H206" s="36">
        <v>1475.8000000000002</v>
      </c>
      <c r="I206" s="36">
        <v>1482.4500000000003</v>
      </c>
      <c r="J206" s="36">
        <v>1486.9</v>
      </c>
      <c r="K206" s="31">
        <v>1478</v>
      </c>
      <c r="L206" s="31">
        <v>1466.9</v>
      </c>
      <c r="M206" s="31">
        <v>159.70266000000001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608.65</v>
      </c>
      <c r="D207" s="36">
        <v>610.1</v>
      </c>
      <c r="E207" s="36">
        <v>604.6</v>
      </c>
      <c r="F207" s="36">
        <v>600.54999999999995</v>
      </c>
      <c r="G207" s="36">
        <v>595.04999999999995</v>
      </c>
      <c r="H207" s="36">
        <v>614.15000000000009</v>
      </c>
      <c r="I207" s="36">
        <v>619.65000000000009</v>
      </c>
      <c r="J207" s="36">
        <v>623.70000000000016</v>
      </c>
      <c r="K207" s="31">
        <v>615.6</v>
      </c>
      <c r="L207" s="31">
        <v>606.04999999999995</v>
      </c>
      <c r="M207" s="31">
        <v>13.48147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3112.2</v>
      </c>
      <c r="D208" s="36">
        <v>3123.0500000000006</v>
      </c>
      <c r="E208" s="36">
        <v>3093.2000000000012</v>
      </c>
      <c r="F208" s="36">
        <v>3074.2000000000007</v>
      </c>
      <c r="G208" s="36">
        <v>3044.3500000000013</v>
      </c>
      <c r="H208" s="36">
        <v>3142.0500000000011</v>
      </c>
      <c r="I208" s="36">
        <v>3171.9000000000005</v>
      </c>
      <c r="J208" s="36">
        <v>3190.900000000001</v>
      </c>
      <c r="K208" s="31">
        <v>3152.9</v>
      </c>
      <c r="L208" s="31">
        <v>3104.05</v>
      </c>
      <c r="M208" s="31">
        <v>3.1442299999999999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64.599999999999994</v>
      </c>
      <c r="D209" s="36">
        <v>64.7</v>
      </c>
      <c r="E209" s="36">
        <v>63.75</v>
      </c>
      <c r="F209" s="36">
        <v>62.9</v>
      </c>
      <c r="G209" s="36">
        <v>61.949999999999996</v>
      </c>
      <c r="H209" s="36">
        <v>65.550000000000011</v>
      </c>
      <c r="I209" s="36">
        <v>66.500000000000028</v>
      </c>
      <c r="J209" s="36">
        <v>67.350000000000009</v>
      </c>
      <c r="K209" s="31">
        <v>65.650000000000006</v>
      </c>
      <c r="L209" s="31">
        <v>63.85</v>
      </c>
      <c r="M209" s="31">
        <v>88.843260000000001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271.85000000000002</v>
      </c>
      <c r="D210" s="36">
        <v>272.13333333333338</v>
      </c>
      <c r="E210" s="36">
        <v>269.26666666666677</v>
      </c>
      <c r="F210" s="36">
        <v>266.68333333333339</v>
      </c>
      <c r="G210" s="36">
        <v>263.81666666666678</v>
      </c>
      <c r="H210" s="36">
        <v>274.71666666666675</v>
      </c>
      <c r="I210" s="36">
        <v>277.58333333333343</v>
      </c>
      <c r="J210" s="36">
        <v>280.16666666666674</v>
      </c>
      <c r="K210" s="31">
        <v>275</v>
      </c>
      <c r="L210" s="31">
        <v>269.55</v>
      </c>
      <c r="M210" s="31">
        <v>1.24899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456.15</v>
      </c>
      <c r="D211" s="36">
        <v>458.33333333333331</v>
      </c>
      <c r="E211" s="36">
        <v>452.26666666666665</v>
      </c>
      <c r="F211" s="36">
        <v>448.38333333333333</v>
      </c>
      <c r="G211" s="36">
        <v>442.31666666666666</v>
      </c>
      <c r="H211" s="36">
        <v>462.21666666666664</v>
      </c>
      <c r="I211" s="36">
        <v>468.28333333333336</v>
      </c>
      <c r="J211" s="36">
        <v>472.16666666666663</v>
      </c>
      <c r="K211" s="31">
        <v>464.4</v>
      </c>
      <c r="L211" s="31">
        <v>454.45</v>
      </c>
      <c r="M211" s="31">
        <v>61.937260000000002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961.65</v>
      </c>
      <c r="D212" s="36">
        <v>956.25</v>
      </c>
      <c r="E212" s="36">
        <v>944.5</v>
      </c>
      <c r="F212" s="36">
        <v>927.35</v>
      </c>
      <c r="G212" s="36">
        <v>915.6</v>
      </c>
      <c r="H212" s="36">
        <v>973.4</v>
      </c>
      <c r="I212" s="36">
        <v>985.15</v>
      </c>
      <c r="J212" s="36">
        <v>1002.3</v>
      </c>
      <c r="K212" s="31">
        <v>968</v>
      </c>
      <c r="L212" s="31">
        <v>939.1</v>
      </c>
      <c r="M212" s="31">
        <v>0.18262999999999999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1854.4</v>
      </c>
      <c r="D213" s="36">
        <v>1847.2333333333336</v>
      </c>
      <c r="E213" s="36">
        <v>1832.8166666666671</v>
      </c>
      <c r="F213" s="36">
        <v>1811.2333333333336</v>
      </c>
      <c r="G213" s="36">
        <v>1796.8166666666671</v>
      </c>
      <c r="H213" s="36">
        <v>1868.8166666666671</v>
      </c>
      <c r="I213" s="36">
        <v>1883.2333333333336</v>
      </c>
      <c r="J213" s="36">
        <v>1904.8166666666671</v>
      </c>
      <c r="K213" s="31">
        <v>1861.65</v>
      </c>
      <c r="L213" s="31">
        <v>1825.65</v>
      </c>
      <c r="M213" s="31">
        <v>11.406129999999999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140.65</v>
      </c>
      <c r="D214" s="36">
        <v>141.01666666666668</v>
      </c>
      <c r="E214" s="36">
        <v>139.33333333333337</v>
      </c>
      <c r="F214" s="36">
        <v>138.01666666666668</v>
      </c>
      <c r="G214" s="36">
        <v>136.33333333333337</v>
      </c>
      <c r="H214" s="36">
        <v>142.33333333333337</v>
      </c>
      <c r="I214" s="36">
        <v>144.01666666666671</v>
      </c>
      <c r="J214" s="36">
        <v>145.33333333333337</v>
      </c>
      <c r="K214" s="31">
        <v>142.69999999999999</v>
      </c>
      <c r="L214" s="31">
        <v>139.69999999999999</v>
      </c>
      <c r="M214" s="31">
        <v>55.209420000000001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243.55</v>
      </c>
      <c r="D215" s="36">
        <v>243.73333333333335</v>
      </c>
      <c r="E215" s="36">
        <v>241.31666666666669</v>
      </c>
      <c r="F215" s="36">
        <v>239.08333333333334</v>
      </c>
      <c r="G215" s="36">
        <v>236.66666666666669</v>
      </c>
      <c r="H215" s="36">
        <v>245.9666666666667</v>
      </c>
      <c r="I215" s="36">
        <v>248.38333333333333</v>
      </c>
      <c r="J215" s="36">
        <v>250.6166666666667</v>
      </c>
      <c r="K215" s="31">
        <v>246.15</v>
      </c>
      <c r="L215" s="31">
        <v>241.5</v>
      </c>
      <c r="M215" s="31">
        <v>15.970610000000001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2482.0500000000002</v>
      </c>
      <c r="D216" s="36">
        <v>2480.2999999999997</v>
      </c>
      <c r="E216" s="36">
        <v>2465.5999999999995</v>
      </c>
      <c r="F216" s="36">
        <v>2449.1499999999996</v>
      </c>
      <c r="G216" s="36">
        <v>2434.4499999999994</v>
      </c>
      <c r="H216" s="36">
        <v>2496.7499999999995</v>
      </c>
      <c r="I216" s="36">
        <v>2511.4499999999994</v>
      </c>
      <c r="J216" s="36">
        <v>2527.8999999999996</v>
      </c>
      <c r="K216" s="31">
        <v>2495</v>
      </c>
      <c r="L216" s="31">
        <v>2463.85</v>
      </c>
      <c r="M216" s="31">
        <v>17.848120000000002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295.8</v>
      </c>
      <c r="D217" s="36">
        <v>296.28333333333336</v>
      </c>
      <c r="E217" s="36">
        <v>292.86666666666673</v>
      </c>
      <c r="F217" s="36">
        <v>289.93333333333339</v>
      </c>
      <c r="G217" s="36">
        <v>286.51666666666677</v>
      </c>
      <c r="H217" s="36">
        <v>299.2166666666667</v>
      </c>
      <c r="I217" s="36">
        <v>302.63333333333333</v>
      </c>
      <c r="J217" s="36">
        <v>305.56666666666666</v>
      </c>
      <c r="K217" s="31">
        <v>299.7</v>
      </c>
      <c r="L217" s="31">
        <v>293.35000000000002</v>
      </c>
      <c r="M217" s="31">
        <v>3.46211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4251.45</v>
      </c>
      <c r="D218" s="36">
        <v>4248.9333333333334</v>
      </c>
      <c r="E218" s="36">
        <v>4177.8666666666668</v>
      </c>
      <c r="F218" s="36">
        <v>4104.2833333333338</v>
      </c>
      <c r="G218" s="36">
        <v>4033.2166666666672</v>
      </c>
      <c r="H218" s="36">
        <v>4322.5166666666664</v>
      </c>
      <c r="I218" s="36">
        <v>4393.5833333333339</v>
      </c>
      <c r="J218" s="36">
        <v>4467.1666666666661</v>
      </c>
      <c r="K218" s="31">
        <v>4320</v>
      </c>
      <c r="L218" s="31">
        <v>4175.3500000000004</v>
      </c>
      <c r="M218" s="31">
        <v>0.1522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509.2</v>
      </c>
      <c r="D219" s="36">
        <v>511.48333333333335</v>
      </c>
      <c r="E219" s="36">
        <v>500.7166666666667</v>
      </c>
      <c r="F219" s="36">
        <v>492.23333333333335</v>
      </c>
      <c r="G219" s="36">
        <v>481.4666666666667</v>
      </c>
      <c r="H219" s="36">
        <v>519.9666666666667</v>
      </c>
      <c r="I219" s="36">
        <v>530.73333333333335</v>
      </c>
      <c r="J219" s="36">
        <v>539.2166666666667</v>
      </c>
      <c r="K219" s="31">
        <v>522.25</v>
      </c>
      <c r="L219" s="31">
        <v>503</v>
      </c>
      <c r="M219" s="31">
        <v>0.68184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952.55</v>
      </c>
      <c r="D220" s="36">
        <v>942.51666666666677</v>
      </c>
      <c r="E220" s="36">
        <v>926.03333333333353</v>
      </c>
      <c r="F220" s="36">
        <v>899.51666666666677</v>
      </c>
      <c r="G220" s="36">
        <v>883.03333333333353</v>
      </c>
      <c r="H220" s="36">
        <v>969.03333333333353</v>
      </c>
      <c r="I220" s="36">
        <v>985.51666666666688</v>
      </c>
      <c r="J220" s="36">
        <v>1012.0333333333335</v>
      </c>
      <c r="K220" s="31">
        <v>959</v>
      </c>
      <c r="L220" s="31">
        <v>916</v>
      </c>
      <c r="M220" s="31">
        <v>3.18791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36218.1</v>
      </c>
      <c r="D221" s="36">
        <v>36266.366666666669</v>
      </c>
      <c r="E221" s="36">
        <v>36082.733333333337</v>
      </c>
      <c r="F221" s="36">
        <v>35947.366666666669</v>
      </c>
      <c r="G221" s="36">
        <v>35763.733333333337</v>
      </c>
      <c r="H221" s="36">
        <v>36401.733333333337</v>
      </c>
      <c r="I221" s="36">
        <v>36585.366666666669</v>
      </c>
      <c r="J221" s="36">
        <v>36720.733333333337</v>
      </c>
      <c r="K221" s="31">
        <v>36450</v>
      </c>
      <c r="L221" s="31">
        <v>36131</v>
      </c>
      <c r="M221" s="31">
        <v>4.1300000000000003E-2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76.55</v>
      </c>
      <c r="D222" s="36">
        <v>76</v>
      </c>
      <c r="E222" s="36">
        <v>75.05</v>
      </c>
      <c r="F222" s="36">
        <v>73.55</v>
      </c>
      <c r="G222" s="36">
        <v>72.599999999999994</v>
      </c>
      <c r="H222" s="36">
        <v>77.5</v>
      </c>
      <c r="I222" s="36">
        <v>78.449999999999989</v>
      </c>
      <c r="J222" s="36">
        <v>79.95</v>
      </c>
      <c r="K222" s="31">
        <v>76.95</v>
      </c>
      <c r="L222" s="31">
        <v>74.5</v>
      </c>
      <c r="M222" s="31">
        <v>149.54858999999999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912.75</v>
      </c>
      <c r="D223" s="36">
        <v>914.06666666666661</v>
      </c>
      <c r="E223" s="36">
        <v>909.98333333333323</v>
      </c>
      <c r="F223" s="36">
        <v>907.21666666666658</v>
      </c>
      <c r="G223" s="36">
        <v>903.13333333333321</v>
      </c>
      <c r="H223" s="36">
        <v>916.83333333333326</v>
      </c>
      <c r="I223" s="36">
        <v>920.91666666666674</v>
      </c>
      <c r="J223" s="36">
        <v>923.68333333333328</v>
      </c>
      <c r="K223" s="31">
        <v>918.15</v>
      </c>
      <c r="L223" s="31">
        <v>911.3</v>
      </c>
      <c r="M223" s="31">
        <v>86.45505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1357.35</v>
      </c>
      <c r="D224" s="36">
        <v>1358.3500000000001</v>
      </c>
      <c r="E224" s="36">
        <v>1349.2500000000002</v>
      </c>
      <c r="F224" s="36">
        <v>1341.15</v>
      </c>
      <c r="G224" s="36">
        <v>1332.0500000000002</v>
      </c>
      <c r="H224" s="36">
        <v>1366.4500000000003</v>
      </c>
      <c r="I224" s="36">
        <v>1375.5500000000002</v>
      </c>
      <c r="J224" s="36">
        <v>1383.6500000000003</v>
      </c>
      <c r="K224" s="31">
        <v>1367.45</v>
      </c>
      <c r="L224" s="31">
        <v>1350.25</v>
      </c>
      <c r="M224" s="31">
        <v>3.47173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519</v>
      </c>
      <c r="D225" s="36">
        <v>517.16666666666663</v>
      </c>
      <c r="E225" s="36">
        <v>511.83333333333326</v>
      </c>
      <c r="F225" s="36">
        <v>504.66666666666663</v>
      </c>
      <c r="G225" s="36">
        <v>499.33333333333326</v>
      </c>
      <c r="H225" s="36">
        <v>524.33333333333326</v>
      </c>
      <c r="I225" s="36">
        <v>529.66666666666652</v>
      </c>
      <c r="J225" s="36">
        <v>536.83333333333326</v>
      </c>
      <c r="K225" s="31">
        <v>522.5</v>
      </c>
      <c r="L225" s="31">
        <v>510</v>
      </c>
      <c r="M225" s="31">
        <v>4.9168399999999997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635.9</v>
      </c>
      <c r="D226" s="36">
        <v>637.93333333333339</v>
      </c>
      <c r="E226" s="36">
        <v>631.86666666666679</v>
      </c>
      <c r="F226" s="36">
        <v>627.83333333333337</v>
      </c>
      <c r="G226" s="36">
        <v>621.76666666666677</v>
      </c>
      <c r="H226" s="36">
        <v>641.96666666666681</v>
      </c>
      <c r="I226" s="36">
        <v>648.03333333333342</v>
      </c>
      <c r="J226" s="36">
        <v>652.06666666666683</v>
      </c>
      <c r="K226" s="31">
        <v>644</v>
      </c>
      <c r="L226" s="31">
        <v>633.9</v>
      </c>
      <c r="M226" s="31">
        <v>1.8717200000000001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62.8</v>
      </c>
      <c r="D227" s="36">
        <v>63.199999999999996</v>
      </c>
      <c r="E227" s="36">
        <v>62.3</v>
      </c>
      <c r="F227" s="36">
        <v>61.800000000000004</v>
      </c>
      <c r="G227" s="36">
        <v>60.900000000000006</v>
      </c>
      <c r="H227" s="36">
        <v>63.699999999999989</v>
      </c>
      <c r="I227" s="36">
        <v>64.59999999999998</v>
      </c>
      <c r="J227" s="36">
        <v>65.09999999999998</v>
      </c>
      <c r="K227" s="31">
        <v>64.099999999999994</v>
      </c>
      <c r="L227" s="31">
        <v>62.7</v>
      </c>
      <c r="M227" s="31">
        <v>114.70144000000001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86.05</v>
      </c>
      <c r="D228" s="36">
        <v>86.033333333333317</v>
      </c>
      <c r="E228" s="36">
        <v>85.21666666666664</v>
      </c>
      <c r="F228" s="36">
        <v>84.383333333333326</v>
      </c>
      <c r="G228" s="36">
        <v>83.566666666666649</v>
      </c>
      <c r="H228" s="36">
        <v>86.866666666666632</v>
      </c>
      <c r="I228" s="36">
        <v>87.683333333333323</v>
      </c>
      <c r="J228" s="36">
        <v>88.516666666666623</v>
      </c>
      <c r="K228" s="31">
        <v>86.85</v>
      </c>
      <c r="L228" s="31">
        <v>85.2</v>
      </c>
      <c r="M228" s="31">
        <v>296.41971000000001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120.8</v>
      </c>
      <c r="D229" s="36">
        <v>120.43333333333332</v>
      </c>
      <c r="E229" s="36">
        <v>119.01666666666665</v>
      </c>
      <c r="F229" s="36">
        <v>117.23333333333333</v>
      </c>
      <c r="G229" s="36">
        <v>115.81666666666666</v>
      </c>
      <c r="H229" s="36">
        <v>122.21666666666664</v>
      </c>
      <c r="I229" s="36">
        <v>123.6333333333333</v>
      </c>
      <c r="J229" s="36">
        <v>125.41666666666663</v>
      </c>
      <c r="K229" s="31">
        <v>121.85</v>
      </c>
      <c r="L229" s="31">
        <v>118.65</v>
      </c>
      <c r="M229" s="31">
        <v>75.179959999999994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875.2</v>
      </c>
      <c r="D230" s="36">
        <v>881.5</v>
      </c>
      <c r="E230" s="36">
        <v>861.05</v>
      </c>
      <c r="F230" s="36">
        <v>846.9</v>
      </c>
      <c r="G230" s="36">
        <v>826.44999999999993</v>
      </c>
      <c r="H230" s="36">
        <v>895.65</v>
      </c>
      <c r="I230" s="36">
        <v>916.1</v>
      </c>
      <c r="J230" s="36">
        <v>930.25</v>
      </c>
      <c r="K230" s="31">
        <v>901.95</v>
      </c>
      <c r="L230" s="31">
        <v>867.35</v>
      </c>
      <c r="M230" s="31">
        <v>0.42609000000000002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606.5</v>
      </c>
      <c r="D231" s="36">
        <v>609.26666666666677</v>
      </c>
      <c r="E231" s="36">
        <v>598.88333333333355</v>
      </c>
      <c r="F231" s="36">
        <v>591.26666666666677</v>
      </c>
      <c r="G231" s="36">
        <v>580.88333333333355</v>
      </c>
      <c r="H231" s="36">
        <v>616.88333333333355</v>
      </c>
      <c r="I231" s="36">
        <v>627.26666666666677</v>
      </c>
      <c r="J231" s="36">
        <v>634.88333333333355</v>
      </c>
      <c r="K231" s="31">
        <v>619.65</v>
      </c>
      <c r="L231" s="31">
        <v>601.65</v>
      </c>
      <c r="M231" s="31">
        <v>3.32735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208.4</v>
      </c>
      <c r="D232" s="36">
        <v>208.86666666666667</v>
      </c>
      <c r="E232" s="36">
        <v>206.18333333333334</v>
      </c>
      <c r="F232" s="36">
        <v>203.96666666666667</v>
      </c>
      <c r="G232" s="36">
        <v>201.28333333333333</v>
      </c>
      <c r="H232" s="36">
        <v>211.08333333333334</v>
      </c>
      <c r="I232" s="36">
        <v>213.76666666666668</v>
      </c>
      <c r="J232" s="36">
        <v>215.98333333333335</v>
      </c>
      <c r="K232" s="31">
        <v>211.55</v>
      </c>
      <c r="L232" s="31">
        <v>206.65</v>
      </c>
      <c r="M232" s="31">
        <v>26.570409999999999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158.75</v>
      </c>
      <c r="D233" s="36">
        <v>158.38333333333335</v>
      </c>
      <c r="E233" s="36">
        <v>155.91666666666671</v>
      </c>
      <c r="F233" s="36">
        <v>153.08333333333337</v>
      </c>
      <c r="G233" s="36">
        <v>150.61666666666673</v>
      </c>
      <c r="H233" s="36">
        <v>161.2166666666667</v>
      </c>
      <c r="I233" s="36">
        <v>163.68333333333334</v>
      </c>
      <c r="J233" s="36">
        <v>166.51666666666668</v>
      </c>
      <c r="K233" s="31">
        <v>160.85</v>
      </c>
      <c r="L233" s="31">
        <v>155.55000000000001</v>
      </c>
      <c r="M233" s="31">
        <v>107.79871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73.849999999999994</v>
      </c>
      <c r="D234" s="36">
        <v>73.45</v>
      </c>
      <c r="E234" s="36">
        <v>72.400000000000006</v>
      </c>
      <c r="F234" s="36">
        <v>70.95</v>
      </c>
      <c r="G234" s="36">
        <v>69.900000000000006</v>
      </c>
      <c r="H234" s="36">
        <v>74.900000000000006</v>
      </c>
      <c r="I234" s="36">
        <v>75.949999999999989</v>
      </c>
      <c r="J234" s="36">
        <v>77.400000000000006</v>
      </c>
      <c r="K234" s="31">
        <v>74.5</v>
      </c>
      <c r="L234" s="31">
        <v>72</v>
      </c>
      <c r="M234" s="31">
        <v>62.309559999999998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2771.5</v>
      </c>
      <c r="D235" s="36">
        <v>2750.3166666666671</v>
      </c>
      <c r="E235" s="36">
        <v>2692.6833333333343</v>
      </c>
      <c r="F235" s="36">
        <v>2613.8666666666672</v>
      </c>
      <c r="G235" s="36">
        <v>2556.2333333333345</v>
      </c>
      <c r="H235" s="36">
        <v>2829.1333333333341</v>
      </c>
      <c r="I235" s="36">
        <v>2886.7666666666664</v>
      </c>
      <c r="J235" s="36">
        <v>2965.5833333333339</v>
      </c>
      <c r="K235" s="31">
        <v>2807.95</v>
      </c>
      <c r="L235" s="31">
        <v>2671.5</v>
      </c>
      <c r="M235" s="31">
        <v>2.3978700000000002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414.75</v>
      </c>
      <c r="D236" s="36">
        <v>412.11666666666662</v>
      </c>
      <c r="E236" s="36">
        <v>404.58333333333326</v>
      </c>
      <c r="F236" s="36">
        <v>394.41666666666663</v>
      </c>
      <c r="G236" s="36">
        <v>386.88333333333327</v>
      </c>
      <c r="H236" s="36">
        <v>422.28333333333325</v>
      </c>
      <c r="I236" s="36">
        <v>429.81666666666666</v>
      </c>
      <c r="J236" s="36">
        <v>439.98333333333323</v>
      </c>
      <c r="K236" s="31">
        <v>419.65</v>
      </c>
      <c r="L236" s="31">
        <v>401.95</v>
      </c>
      <c r="M236" s="31">
        <v>15.93993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124.95</v>
      </c>
      <c r="D237" s="36">
        <v>124.8</v>
      </c>
      <c r="E237" s="36">
        <v>124.1</v>
      </c>
      <c r="F237" s="36">
        <v>123.25</v>
      </c>
      <c r="G237" s="36">
        <v>122.55</v>
      </c>
      <c r="H237" s="36">
        <v>125.64999999999999</v>
      </c>
      <c r="I237" s="36">
        <v>126.35000000000001</v>
      </c>
      <c r="J237" s="36">
        <v>127.19999999999999</v>
      </c>
      <c r="K237" s="31">
        <v>125.5</v>
      </c>
      <c r="L237" s="31">
        <v>123.95</v>
      </c>
      <c r="M237" s="31">
        <v>43.827219999999997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374.55</v>
      </c>
      <c r="D238" s="36">
        <v>377</v>
      </c>
      <c r="E238" s="36">
        <v>369.15</v>
      </c>
      <c r="F238" s="36">
        <v>363.75</v>
      </c>
      <c r="G238" s="36">
        <v>355.9</v>
      </c>
      <c r="H238" s="36">
        <v>382.4</v>
      </c>
      <c r="I238" s="36">
        <v>390.25</v>
      </c>
      <c r="J238" s="36">
        <v>395.65</v>
      </c>
      <c r="K238" s="31">
        <v>384.85</v>
      </c>
      <c r="L238" s="31">
        <v>371.6</v>
      </c>
      <c r="M238" s="31">
        <v>81.132689999999997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86.9</v>
      </c>
      <c r="D239" s="36">
        <v>86.983333333333334</v>
      </c>
      <c r="E239" s="36">
        <v>86.466666666666669</v>
      </c>
      <c r="F239" s="36">
        <v>86.033333333333331</v>
      </c>
      <c r="G239" s="36">
        <v>85.516666666666666</v>
      </c>
      <c r="H239" s="36">
        <v>87.416666666666671</v>
      </c>
      <c r="I239" s="36">
        <v>87.933333333333351</v>
      </c>
      <c r="J239" s="36">
        <v>88.366666666666674</v>
      </c>
      <c r="K239" s="31">
        <v>87.5</v>
      </c>
      <c r="L239" s="31">
        <v>86.55</v>
      </c>
      <c r="M239" s="31">
        <v>64.540639999999996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41.15</v>
      </c>
      <c r="D240" s="36">
        <v>40.233333333333334</v>
      </c>
      <c r="E240" s="36">
        <v>38.966666666666669</v>
      </c>
      <c r="F240" s="36">
        <v>36.783333333333331</v>
      </c>
      <c r="G240" s="36">
        <v>35.516666666666666</v>
      </c>
      <c r="H240" s="36">
        <v>42.416666666666671</v>
      </c>
      <c r="I240" s="36">
        <v>43.683333333333337</v>
      </c>
      <c r="J240" s="36">
        <v>45.866666666666674</v>
      </c>
      <c r="K240" s="31">
        <v>41.5</v>
      </c>
      <c r="L240" s="31">
        <v>38.049999999999997</v>
      </c>
      <c r="M240" s="31">
        <v>1484.85987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659.35</v>
      </c>
      <c r="D241" s="36">
        <v>656.44999999999993</v>
      </c>
      <c r="E241" s="36">
        <v>651.29999999999984</v>
      </c>
      <c r="F241" s="36">
        <v>643.24999999999989</v>
      </c>
      <c r="G241" s="36">
        <v>638.0999999999998</v>
      </c>
      <c r="H241" s="36">
        <v>664.49999999999989</v>
      </c>
      <c r="I241" s="36">
        <v>669.65</v>
      </c>
      <c r="J241" s="36">
        <v>677.69999999999993</v>
      </c>
      <c r="K241" s="31">
        <v>661.6</v>
      </c>
      <c r="L241" s="31">
        <v>648.4</v>
      </c>
      <c r="M241" s="31">
        <v>10.56784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71.95</v>
      </c>
      <c r="D242" s="36">
        <v>71.850000000000009</v>
      </c>
      <c r="E242" s="36">
        <v>70.550000000000011</v>
      </c>
      <c r="F242" s="36">
        <v>69.150000000000006</v>
      </c>
      <c r="G242" s="36">
        <v>67.850000000000009</v>
      </c>
      <c r="H242" s="36">
        <v>73.250000000000014</v>
      </c>
      <c r="I242" s="36">
        <v>74.55</v>
      </c>
      <c r="J242" s="36">
        <v>75.950000000000017</v>
      </c>
      <c r="K242" s="31">
        <v>73.150000000000006</v>
      </c>
      <c r="L242" s="31">
        <v>70.45</v>
      </c>
      <c r="M242" s="31">
        <v>711.17911000000004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1411.8</v>
      </c>
      <c r="D243" s="36">
        <v>1407.75</v>
      </c>
      <c r="E243" s="36">
        <v>1395.5</v>
      </c>
      <c r="F243" s="36">
        <v>1379.2</v>
      </c>
      <c r="G243" s="36">
        <v>1366.95</v>
      </c>
      <c r="H243" s="36">
        <v>1424.05</v>
      </c>
      <c r="I243" s="36">
        <v>1436.3</v>
      </c>
      <c r="J243" s="36">
        <v>1452.6</v>
      </c>
      <c r="K243" s="31">
        <v>1420</v>
      </c>
      <c r="L243" s="31">
        <v>1391.45</v>
      </c>
      <c r="M243" s="31">
        <v>0.60636000000000001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382.2</v>
      </c>
      <c r="D244" s="36">
        <v>384.7833333333333</v>
      </c>
      <c r="E244" s="36">
        <v>378.56666666666661</v>
      </c>
      <c r="F244" s="36">
        <v>374.93333333333328</v>
      </c>
      <c r="G244" s="36">
        <v>368.71666666666658</v>
      </c>
      <c r="H244" s="36">
        <v>388.41666666666663</v>
      </c>
      <c r="I244" s="36">
        <v>394.63333333333333</v>
      </c>
      <c r="J244" s="36">
        <v>398.26666666666665</v>
      </c>
      <c r="K244" s="31">
        <v>391</v>
      </c>
      <c r="L244" s="31">
        <v>381.15</v>
      </c>
      <c r="M244" s="31">
        <v>22.19322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168.6</v>
      </c>
      <c r="D245" s="36">
        <v>169.49999999999997</v>
      </c>
      <c r="E245" s="36">
        <v>165.79999999999995</v>
      </c>
      <c r="F245" s="36">
        <v>162.99999999999997</v>
      </c>
      <c r="G245" s="36">
        <v>159.29999999999995</v>
      </c>
      <c r="H245" s="36">
        <v>172.29999999999995</v>
      </c>
      <c r="I245" s="36">
        <v>175.99999999999994</v>
      </c>
      <c r="J245" s="36">
        <v>178.79999999999995</v>
      </c>
      <c r="K245" s="31">
        <v>173.2</v>
      </c>
      <c r="L245" s="31">
        <v>166.7</v>
      </c>
      <c r="M245" s="31">
        <v>78.112279999999998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1441.3</v>
      </c>
      <c r="D246" s="36">
        <v>1432.8333333333333</v>
      </c>
      <c r="E246" s="36">
        <v>1421.1666666666665</v>
      </c>
      <c r="F246" s="36">
        <v>1401.0333333333333</v>
      </c>
      <c r="G246" s="36">
        <v>1389.3666666666666</v>
      </c>
      <c r="H246" s="36">
        <v>1452.9666666666665</v>
      </c>
      <c r="I246" s="36">
        <v>1464.633333333333</v>
      </c>
      <c r="J246" s="36">
        <v>1484.7666666666664</v>
      </c>
      <c r="K246" s="31">
        <v>1444.5</v>
      </c>
      <c r="L246" s="31">
        <v>1412.7</v>
      </c>
      <c r="M246" s="31">
        <v>24.246549999999999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18.95</v>
      </c>
      <c r="D247" s="36">
        <v>18.983333333333334</v>
      </c>
      <c r="E247" s="36">
        <v>18.666666666666668</v>
      </c>
      <c r="F247" s="36">
        <v>18.383333333333333</v>
      </c>
      <c r="G247" s="36">
        <v>18.066666666666666</v>
      </c>
      <c r="H247" s="36">
        <v>19.266666666666669</v>
      </c>
      <c r="I247" s="36">
        <v>19.583333333333332</v>
      </c>
      <c r="J247" s="36">
        <v>19.866666666666671</v>
      </c>
      <c r="K247" s="31">
        <v>19.3</v>
      </c>
      <c r="L247" s="31">
        <v>18.7</v>
      </c>
      <c r="M247" s="31">
        <v>209.34791000000001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4081.5</v>
      </c>
      <c r="D248" s="36">
        <v>4072.5</v>
      </c>
      <c r="E248" s="36">
        <v>4033</v>
      </c>
      <c r="F248" s="36">
        <v>3984.5</v>
      </c>
      <c r="G248" s="36">
        <v>3945</v>
      </c>
      <c r="H248" s="36">
        <v>4121</v>
      </c>
      <c r="I248" s="36">
        <v>4160.5</v>
      </c>
      <c r="J248" s="36">
        <v>4209</v>
      </c>
      <c r="K248" s="31">
        <v>4112</v>
      </c>
      <c r="L248" s="31">
        <v>4024</v>
      </c>
      <c r="M248" s="31">
        <v>0.98089000000000004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1380.35</v>
      </c>
      <c r="D249" s="36">
        <v>1376.3333333333333</v>
      </c>
      <c r="E249" s="36">
        <v>1367.6666666666665</v>
      </c>
      <c r="F249" s="36">
        <v>1354.9833333333333</v>
      </c>
      <c r="G249" s="36">
        <v>1346.3166666666666</v>
      </c>
      <c r="H249" s="36">
        <v>1389.0166666666664</v>
      </c>
      <c r="I249" s="36">
        <v>1397.6833333333329</v>
      </c>
      <c r="J249" s="36">
        <v>1410.3666666666663</v>
      </c>
      <c r="K249" s="31">
        <v>1385</v>
      </c>
      <c r="L249" s="31">
        <v>1363.65</v>
      </c>
      <c r="M249" s="31">
        <v>46.343580000000003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2850.8</v>
      </c>
      <c r="D250" s="36">
        <v>2841.9833333333336</v>
      </c>
      <c r="E250" s="36">
        <v>2809.2666666666673</v>
      </c>
      <c r="F250" s="36">
        <v>2767.7333333333336</v>
      </c>
      <c r="G250" s="36">
        <v>2735.0166666666673</v>
      </c>
      <c r="H250" s="36">
        <v>2883.5166666666673</v>
      </c>
      <c r="I250" s="36">
        <v>2916.2333333333336</v>
      </c>
      <c r="J250" s="36">
        <v>2957.7666666666673</v>
      </c>
      <c r="K250" s="31">
        <v>2874.7</v>
      </c>
      <c r="L250" s="31">
        <v>2800.45</v>
      </c>
      <c r="M250" s="31">
        <v>0.15148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644.15</v>
      </c>
      <c r="D251" s="36">
        <v>651.65</v>
      </c>
      <c r="E251" s="36">
        <v>632.54999999999995</v>
      </c>
      <c r="F251" s="36">
        <v>620.94999999999993</v>
      </c>
      <c r="G251" s="36">
        <v>601.84999999999991</v>
      </c>
      <c r="H251" s="36">
        <v>663.25</v>
      </c>
      <c r="I251" s="36">
        <v>682.35000000000014</v>
      </c>
      <c r="J251" s="36">
        <v>693.95</v>
      </c>
      <c r="K251" s="31">
        <v>670.75</v>
      </c>
      <c r="L251" s="31">
        <v>640.04999999999995</v>
      </c>
      <c r="M251" s="31">
        <v>4.4111700000000003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2471.25</v>
      </c>
      <c r="D252" s="36">
        <v>2457.4</v>
      </c>
      <c r="E252" s="36">
        <v>2434.8500000000004</v>
      </c>
      <c r="F252" s="36">
        <v>2398.4500000000003</v>
      </c>
      <c r="G252" s="36">
        <v>2375.9000000000005</v>
      </c>
      <c r="H252" s="36">
        <v>2493.8000000000002</v>
      </c>
      <c r="I252" s="36">
        <v>2516.3500000000004</v>
      </c>
      <c r="J252" s="36">
        <v>2552.75</v>
      </c>
      <c r="K252" s="31">
        <v>2479.9499999999998</v>
      </c>
      <c r="L252" s="31">
        <v>2421</v>
      </c>
      <c r="M252" s="31">
        <v>3.7145700000000001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983</v>
      </c>
      <c r="D253" s="36">
        <v>986.31666666666661</v>
      </c>
      <c r="E253" s="36">
        <v>976.63333333333321</v>
      </c>
      <c r="F253" s="36">
        <v>970.26666666666665</v>
      </c>
      <c r="G253" s="36">
        <v>960.58333333333326</v>
      </c>
      <c r="H253" s="36">
        <v>992.68333333333317</v>
      </c>
      <c r="I253" s="36">
        <v>1002.3666666666666</v>
      </c>
      <c r="J253" s="36">
        <v>1008.7333333333331</v>
      </c>
      <c r="K253" s="31">
        <v>996</v>
      </c>
      <c r="L253" s="31">
        <v>979.95</v>
      </c>
      <c r="M253" s="31">
        <v>2.3917799999999998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33.049999999999997</v>
      </c>
      <c r="D254" s="36">
        <v>33.050000000000004</v>
      </c>
      <c r="E254" s="36">
        <v>32.500000000000007</v>
      </c>
      <c r="F254" s="36">
        <v>31.950000000000003</v>
      </c>
      <c r="G254" s="36">
        <v>31.400000000000006</v>
      </c>
      <c r="H254" s="36">
        <v>33.600000000000009</v>
      </c>
      <c r="I254" s="36">
        <v>34.150000000000006</v>
      </c>
      <c r="J254" s="36">
        <v>34.70000000000001</v>
      </c>
      <c r="K254" s="31">
        <v>33.6</v>
      </c>
      <c r="L254" s="31">
        <v>32.5</v>
      </c>
      <c r="M254" s="31">
        <v>223.58948000000001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433.75</v>
      </c>
      <c r="D255" s="36">
        <v>434.25</v>
      </c>
      <c r="E255" s="36">
        <v>431.7</v>
      </c>
      <c r="F255" s="36">
        <v>429.65</v>
      </c>
      <c r="G255" s="36">
        <v>427.09999999999997</v>
      </c>
      <c r="H255" s="36">
        <v>436.3</v>
      </c>
      <c r="I255" s="36">
        <v>438.84999999999997</v>
      </c>
      <c r="J255" s="36">
        <v>440.90000000000003</v>
      </c>
      <c r="K255" s="31">
        <v>436.8</v>
      </c>
      <c r="L255" s="31">
        <v>432.2</v>
      </c>
      <c r="M255" s="31">
        <v>131.32487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272.64999999999998</v>
      </c>
      <c r="D256" s="36">
        <v>275.0333333333333</v>
      </c>
      <c r="E256" s="36">
        <v>268.16666666666663</v>
      </c>
      <c r="F256" s="36">
        <v>263.68333333333334</v>
      </c>
      <c r="G256" s="36">
        <v>256.81666666666666</v>
      </c>
      <c r="H256" s="36">
        <v>279.51666666666659</v>
      </c>
      <c r="I256" s="36">
        <v>286.38333333333327</v>
      </c>
      <c r="J256" s="36">
        <v>290.86666666666656</v>
      </c>
      <c r="K256" s="31">
        <v>281.89999999999998</v>
      </c>
      <c r="L256" s="31">
        <v>270.55</v>
      </c>
      <c r="M256" s="31">
        <v>37.952359999999999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1361.1</v>
      </c>
      <c r="D257" s="36">
        <v>1342.65</v>
      </c>
      <c r="E257" s="36">
        <v>1320.6000000000001</v>
      </c>
      <c r="F257" s="36">
        <v>1280.1000000000001</v>
      </c>
      <c r="G257" s="36">
        <v>1258.0500000000002</v>
      </c>
      <c r="H257" s="36">
        <v>1383.15</v>
      </c>
      <c r="I257" s="36">
        <v>1405.2000000000003</v>
      </c>
      <c r="J257" s="36">
        <v>1445.7</v>
      </c>
      <c r="K257" s="31">
        <v>1364.7</v>
      </c>
      <c r="L257" s="31">
        <v>1302.1500000000001</v>
      </c>
      <c r="M257" s="31">
        <v>0.58694999999999997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3076.1</v>
      </c>
      <c r="D258" s="36">
        <v>3085.3833333333332</v>
      </c>
      <c r="E258" s="36">
        <v>3052.6166666666663</v>
      </c>
      <c r="F258" s="36">
        <v>3029.1333333333332</v>
      </c>
      <c r="G258" s="36">
        <v>2996.3666666666663</v>
      </c>
      <c r="H258" s="36">
        <v>3108.8666666666663</v>
      </c>
      <c r="I258" s="36">
        <v>3141.6333333333328</v>
      </c>
      <c r="J258" s="36">
        <v>3165.1166666666663</v>
      </c>
      <c r="K258" s="31">
        <v>3118.15</v>
      </c>
      <c r="L258" s="31">
        <v>3061.9</v>
      </c>
      <c r="M258" s="31">
        <v>0.32163000000000003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109.95</v>
      </c>
      <c r="D259" s="36">
        <v>108.71666666666665</v>
      </c>
      <c r="E259" s="36">
        <v>106.48333333333331</v>
      </c>
      <c r="F259" s="36">
        <v>103.01666666666665</v>
      </c>
      <c r="G259" s="36">
        <v>100.7833333333333</v>
      </c>
      <c r="H259" s="36">
        <v>112.18333333333331</v>
      </c>
      <c r="I259" s="36">
        <v>114.41666666666666</v>
      </c>
      <c r="J259" s="36">
        <v>117.88333333333331</v>
      </c>
      <c r="K259" s="31">
        <v>110.95</v>
      </c>
      <c r="L259" s="31">
        <v>105.25</v>
      </c>
      <c r="M259" s="31">
        <v>14.254379999999999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1216.95</v>
      </c>
      <c r="D260" s="36">
        <v>1197.9666666666667</v>
      </c>
      <c r="E260" s="36">
        <v>1178.9833333333333</v>
      </c>
      <c r="F260" s="36">
        <v>1141.0166666666667</v>
      </c>
      <c r="G260" s="36">
        <v>1122.0333333333333</v>
      </c>
      <c r="H260" s="36">
        <v>1235.9333333333334</v>
      </c>
      <c r="I260" s="36">
        <v>1254.916666666667</v>
      </c>
      <c r="J260" s="36">
        <v>1292.8833333333334</v>
      </c>
      <c r="K260" s="31">
        <v>1216.95</v>
      </c>
      <c r="L260" s="31">
        <v>1160</v>
      </c>
      <c r="M260" s="31">
        <v>0.25517000000000001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449.9</v>
      </c>
      <c r="D261" s="36">
        <v>451.95</v>
      </c>
      <c r="E261" s="36">
        <v>443.95</v>
      </c>
      <c r="F261" s="36">
        <v>438</v>
      </c>
      <c r="G261" s="36">
        <v>430</v>
      </c>
      <c r="H261" s="36">
        <v>457.9</v>
      </c>
      <c r="I261" s="36">
        <v>465.9</v>
      </c>
      <c r="J261" s="36">
        <v>471.84999999999997</v>
      </c>
      <c r="K261" s="31">
        <v>459.95</v>
      </c>
      <c r="L261" s="31">
        <v>446</v>
      </c>
      <c r="M261" s="31">
        <v>9.4163899999999998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643.9</v>
      </c>
      <c r="D262" s="36">
        <v>646.48333333333335</v>
      </c>
      <c r="E262" s="36">
        <v>637.9666666666667</v>
      </c>
      <c r="F262" s="36">
        <v>632.0333333333333</v>
      </c>
      <c r="G262" s="36">
        <v>623.51666666666665</v>
      </c>
      <c r="H262" s="36">
        <v>652.41666666666674</v>
      </c>
      <c r="I262" s="36">
        <v>660.93333333333339</v>
      </c>
      <c r="J262" s="36">
        <v>666.86666666666679</v>
      </c>
      <c r="K262" s="31">
        <v>655</v>
      </c>
      <c r="L262" s="31">
        <v>640.54999999999995</v>
      </c>
      <c r="M262" s="31">
        <v>14.527749999999999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354</v>
      </c>
      <c r="D263" s="36">
        <v>355.81666666666666</v>
      </c>
      <c r="E263" s="36">
        <v>348.18333333333334</v>
      </c>
      <c r="F263" s="36">
        <v>342.36666666666667</v>
      </c>
      <c r="G263" s="36">
        <v>334.73333333333335</v>
      </c>
      <c r="H263" s="36">
        <v>361.63333333333333</v>
      </c>
      <c r="I263" s="36">
        <v>369.26666666666665</v>
      </c>
      <c r="J263" s="36">
        <v>375.08333333333331</v>
      </c>
      <c r="K263" s="31">
        <v>363.45</v>
      </c>
      <c r="L263" s="31">
        <v>350</v>
      </c>
      <c r="M263" s="31">
        <v>0.99385000000000001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680.45</v>
      </c>
      <c r="D264" s="36">
        <v>675.15</v>
      </c>
      <c r="E264" s="36">
        <v>660.3</v>
      </c>
      <c r="F264" s="36">
        <v>640.15</v>
      </c>
      <c r="G264" s="36">
        <v>625.29999999999995</v>
      </c>
      <c r="H264" s="36">
        <v>695.3</v>
      </c>
      <c r="I264" s="36">
        <v>710.15000000000009</v>
      </c>
      <c r="J264" s="36">
        <v>730.3</v>
      </c>
      <c r="K264" s="31">
        <v>690</v>
      </c>
      <c r="L264" s="31">
        <v>655</v>
      </c>
      <c r="M264" s="31">
        <v>3.2263600000000001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382.1</v>
      </c>
      <c r="D265" s="36">
        <v>382.09999999999997</v>
      </c>
      <c r="E265" s="36">
        <v>377.24999999999994</v>
      </c>
      <c r="F265" s="36">
        <v>372.4</v>
      </c>
      <c r="G265" s="36">
        <v>367.54999999999995</v>
      </c>
      <c r="H265" s="36">
        <v>386.94999999999993</v>
      </c>
      <c r="I265" s="36">
        <v>391.79999999999995</v>
      </c>
      <c r="J265" s="36">
        <v>396.64999999999992</v>
      </c>
      <c r="K265" s="31">
        <v>386.95</v>
      </c>
      <c r="L265" s="31">
        <v>377.25</v>
      </c>
      <c r="M265" s="31">
        <v>4.3496199999999998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82.8</v>
      </c>
      <c r="D266" s="36">
        <v>83.016666666666666</v>
      </c>
      <c r="E266" s="36">
        <v>81.333333333333329</v>
      </c>
      <c r="F266" s="36">
        <v>79.86666666666666</v>
      </c>
      <c r="G266" s="36">
        <v>78.183333333333323</v>
      </c>
      <c r="H266" s="36">
        <v>84.483333333333334</v>
      </c>
      <c r="I266" s="36">
        <v>86.166666666666671</v>
      </c>
      <c r="J266" s="36">
        <v>87.63333333333334</v>
      </c>
      <c r="K266" s="31">
        <v>84.7</v>
      </c>
      <c r="L266" s="31">
        <v>81.55</v>
      </c>
      <c r="M266" s="31">
        <v>44.318910000000002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393.75</v>
      </c>
      <c r="D267" s="36">
        <v>392.2</v>
      </c>
      <c r="E267" s="36">
        <v>385.95</v>
      </c>
      <c r="F267" s="36">
        <v>378.15</v>
      </c>
      <c r="G267" s="36">
        <v>371.9</v>
      </c>
      <c r="H267" s="36">
        <v>400</v>
      </c>
      <c r="I267" s="36">
        <v>406.25</v>
      </c>
      <c r="J267" s="36">
        <v>414.05</v>
      </c>
      <c r="K267" s="31">
        <v>398.45</v>
      </c>
      <c r="L267" s="31">
        <v>384.4</v>
      </c>
      <c r="M267" s="31">
        <v>59.427599999999998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732</v>
      </c>
      <c r="D268" s="36">
        <v>730.9</v>
      </c>
      <c r="E268" s="36">
        <v>726.34999999999991</v>
      </c>
      <c r="F268" s="36">
        <v>720.69999999999993</v>
      </c>
      <c r="G268" s="36">
        <v>716.14999999999986</v>
      </c>
      <c r="H268" s="36">
        <v>736.55</v>
      </c>
      <c r="I268" s="36">
        <v>741.09999999999991</v>
      </c>
      <c r="J268" s="36">
        <v>746.75</v>
      </c>
      <c r="K268" s="31">
        <v>735.45</v>
      </c>
      <c r="L268" s="31">
        <v>725.25</v>
      </c>
      <c r="M268" s="31">
        <v>15.88987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505</v>
      </c>
      <c r="D269" s="36">
        <v>506.18333333333334</v>
      </c>
      <c r="E269" s="36">
        <v>500.76666666666665</v>
      </c>
      <c r="F269" s="36">
        <v>496.5333333333333</v>
      </c>
      <c r="G269" s="36">
        <v>491.11666666666662</v>
      </c>
      <c r="H269" s="36">
        <v>510.41666666666669</v>
      </c>
      <c r="I269" s="36">
        <v>515.83333333333326</v>
      </c>
      <c r="J269" s="36">
        <v>520.06666666666672</v>
      </c>
      <c r="K269" s="31">
        <v>511.6</v>
      </c>
      <c r="L269" s="31">
        <v>501.95</v>
      </c>
      <c r="M269" s="31">
        <v>15.118830000000001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434</v>
      </c>
      <c r="D270" s="36">
        <v>436.2</v>
      </c>
      <c r="E270" s="36">
        <v>428.75</v>
      </c>
      <c r="F270" s="36">
        <v>423.5</v>
      </c>
      <c r="G270" s="36">
        <v>416.05</v>
      </c>
      <c r="H270" s="36">
        <v>441.45</v>
      </c>
      <c r="I270" s="36">
        <v>448.89999999999992</v>
      </c>
      <c r="J270" s="36">
        <v>454.15</v>
      </c>
      <c r="K270" s="31">
        <v>443.65</v>
      </c>
      <c r="L270" s="31">
        <v>430.95</v>
      </c>
      <c r="M270" s="31">
        <v>6.3589399999999996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397.25</v>
      </c>
      <c r="D271" s="36">
        <v>379.2166666666667</v>
      </c>
      <c r="E271" s="36">
        <v>350.83333333333337</v>
      </c>
      <c r="F271" s="36">
        <v>304.41666666666669</v>
      </c>
      <c r="G271" s="36">
        <v>276.03333333333336</v>
      </c>
      <c r="H271" s="36">
        <v>425.63333333333338</v>
      </c>
      <c r="I271" s="36">
        <v>454.01666666666671</v>
      </c>
      <c r="J271" s="36">
        <v>500.43333333333339</v>
      </c>
      <c r="K271" s="31">
        <v>407.6</v>
      </c>
      <c r="L271" s="31">
        <v>332.8</v>
      </c>
      <c r="M271" s="31">
        <v>37.100490000000001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734.85</v>
      </c>
      <c r="D272" s="36">
        <v>732.35</v>
      </c>
      <c r="E272" s="36">
        <v>726.40000000000009</v>
      </c>
      <c r="F272" s="36">
        <v>717.95</v>
      </c>
      <c r="G272" s="36">
        <v>712.00000000000011</v>
      </c>
      <c r="H272" s="36">
        <v>740.80000000000007</v>
      </c>
      <c r="I272" s="36">
        <v>746.75000000000011</v>
      </c>
      <c r="J272" s="36">
        <v>755.2</v>
      </c>
      <c r="K272" s="31">
        <v>738.3</v>
      </c>
      <c r="L272" s="31">
        <v>723.9</v>
      </c>
      <c r="M272" s="31">
        <v>1.0281100000000001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361.9</v>
      </c>
      <c r="D273" s="36">
        <v>358.66666666666669</v>
      </c>
      <c r="E273" s="36">
        <v>353.43333333333339</v>
      </c>
      <c r="F273" s="36">
        <v>344.9666666666667</v>
      </c>
      <c r="G273" s="36">
        <v>339.73333333333341</v>
      </c>
      <c r="H273" s="36">
        <v>367.13333333333338</v>
      </c>
      <c r="I273" s="36">
        <v>372.36666666666662</v>
      </c>
      <c r="J273" s="36">
        <v>380.83333333333337</v>
      </c>
      <c r="K273" s="31">
        <v>363.9</v>
      </c>
      <c r="L273" s="31">
        <v>350.2</v>
      </c>
      <c r="M273" s="31">
        <v>4.0904199999999999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808.55</v>
      </c>
      <c r="D274" s="36">
        <v>807.75</v>
      </c>
      <c r="E274" s="36">
        <v>791.5</v>
      </c>
      <c r="F274" s="36">
        <v>774.45</v>
      </c>
      <c r="G274" s="36">
        <v>758.2</v>
      </c>
      <c r="H274" s="36">
        <v>824.8</v>
      </c>
      <c r="I274" s="36">
        <v>841.05</v>
      </c>
      <c r="J274" s="36">
        <v>858.09999999999991</v>
      </c>
      <c r="K274" s="31">
        <v>824</v>
      </c>
      <c r="L274" s="31">
        <v>790.7</v>
      </c>
      <c r="M274" s="31">
        <v>2.90665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1284.9000000000001</v>
      </c>
      <c r="D275" s="36">
        <v>1268.8166666666668</v>
      </c>
      <c r="E275" s="36">
        <v>1243.2333333333336</v>
      </c>
      <c r="F275" s="36">
        <v>1201.5666666666668</v>
      </c>
      <c r="G275" s="36">
        <v>1175.9833333333336</v>
      </c>
      <c r="H275" s="36">
        <v>1310.4833333333336</v>
      </c>
      <c r="I275" s="36">
        <v>1336.0666666666671</v>
      </c>
      <c r="J275" s="36">
        <v>1377.7333333333336</v>
      </c>
      <c r="K275" s="31">
        <v>1294.4000000000001</v>
      </c>
      <c r="L275" s="31">
        <v>1227.1500000000001</v>
      </c>
      <c r="M275" s="31">
        <v>1.90784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639.65</v>
      </c>
      <c r="D276" s="36">
        <v>646.1</v>
      </c>
      <c r="E276" s="36">
        <v>630.45000000000005</v>
      </c>
      <c r="F276" s="36">
        <v>621.25</v>
      </c>
      <c r="G276" s="36">
        <v>605.6</v>
      </c>
      <c r="H276" s="36">
        <v>655.30000000000007</v>
      </c>
      <c r="I276" s="36">
        <v>670.94999999999993</v>
      </c>
      <c r="J276" s="36">
        <v>680.15000000000009</v>
      </c>
      <c r="K276" s="31">
        <v>661.75</v>
      </c>
      <c r="L276" s="31">
        <v>636.9</v>
      </c>
      <c r="M276" s="31">
        <v>2.29758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287.45</v>
      </c>
      <c r="D277" s="36">
        <v>288.31666666666666</v>
      </c>
      <c r="E277" s="36">
        <v>284.23333333333335</v>
      </c>
      <c r="F277" s="36">
        <v>281.01666666666671</v>
      </c>
      <c r="G277" s="36">
        <v>276.93333333333339</v>
      </c>
      <c r="H277" s="36">
        <v>291.5333333333333</v>
      </c>
      <c r="I277" s="36">
        <v>295.61666666666667</v>
      </c>
      <c r="J277" s="36">
        <v>298.83333333333326</v>
      </c>
      <c r="K277" s="31">
        <v>292.39999999999998</v>
      </c>
      <c r="L277" s="31">
        <v>285.10000000000002</v>
      </c>
      <c r="M277" s="31">
        <v>29.013000000000002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313.55</v>
      </c>
      <c r="D278" s="36">
        <v>313.93333333333334</v>
      </c>
      <c r="E278" s="36">
        <v>311.7166666666667</v>
      </c>
      <c r="F278" s="36">
        <v>309.88333333333338</v>
      </c>
      <c r="G278" s="36">
        <v>307.66666666666674</v>
      </c>
      <c r="H278" s="36">
        <v>315.76666666666665</v>
      </c>
      <c r="I278" s="36">
        <v>317.98333333333323</v>
      </c>
      <c r="J278" s="36">
        <v>319.81666666666661</v>
      </c>
      <c r="K278" s="31">
        <v>316.14999999999998</v>
      </c>
      <c r="L278" s="31">
        <v>312.10000000000002</v>
      </c>
      <c r="M278" s="31">
        <v>1.9251199999999999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145.94999999999999</v>
      </c>
      <c r="D279" s="36">
        <v>146.41666666666666</v>
      </c>
      <c r="E279" s="36">
        <v>143.08333333333331</v>
      </c>
      <c r="F279" s="36">
        <v>140.21666666666667</v>
      </c>
      <c r="G279" s="36">
        <v>136.88333333333333</v>
      </c>
      <c r="H279" s="36">
        <v>149.2833333333333</v>
      </c>
      <c r="I279" s="36">
        <v>152.61666666666662</v>
      </c>
      <c r="J279" s="36">
        <v>155.48333333333329</v>
      </c>
      <c r="K279" s="31">
        <v>149.75</v>
      </c>
      <c r="L279" s="31">
        <v>143.55000000000001</v>
      </c>
      <c r="M279" s="31">
        <v>33.845849999999999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629.20000000000005</v>
      </c>
      <c r="D280" s="36">
        <v>630.88333333333333</v>
      </c>
      <c r="E280" s="36">
        <v>622.41666666666663</v>
      </c>
      <c r="F280" s="36">
        <v>615.63333333333333</v>
      </c>
      <c r="G280" s="36">
        <v>607.16666666666663</v>
      </c>
      <c r="H280" s="36">
        <v>637.66666666666663</v>
      </c>
      <c r="I280" s="36">
        <v>646.13333333333333</v>
      </c>
      <c r="J280" s="36">
        <v>652.91666666666663</v>
      </c>
      <c r="K280" s="31">
        <v>639.35</v>
      </c>
      <c r="L280" s="31">
        <v>624.1</v>
      </c>
      <c r="M280" s="31">
        <v>1.2647200000000001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2510.3000000000002</v>
      </c>
      <c r="D281" s="36">
        <v>2518.7666666666669</v>
      </c>
      <c r="E281" s="36">
        <v>2485.5333333333338</v>
      </c>
      <c r="F281" s="36">
        <v>2460.7666666666669</v>
      </c>
      <c r="G281" s="36">
        <v>2427.5333333333338</v>
      </c>
      <c r="H281" s="36">
        <v>2543.5333333333338</v>
      </c>
      <c r="I281" s="36">
        <v>2576.7666666666664</v>
      </c>
      <c r="J281" s="36">
        <v>2601.5333333333338</v>
      </c>
      <c r="K281" s="31">
        <v>2552</v>
      </c>
      <c r="L281" s="31">
        <v>2494</v>
      </c>
      <c r="M281" s="31">
        <v>1.51416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546.29999999999995</v>
      </c>
      <c r="D282" s="36">
        <v>544.41666666666663</v>
      </c>
      <c r="E282" s="36">
        <v>539.93333333333328</v>
      </c>
      <c r="F282" s="36">
        <v>533.56666666666661</v>
      </c>
      <c r="G282" s="36">
        <v>529.08333333333326</v>
      </c>
      <c r="H282" s="36">
        <v>550.7833333333333</v>
      </c>
      <c r="I282" s="36">
        <v>555.26666666666665</v>
      </c>
      <c r="J282" s="36">
        <v>561.63333333333333</v>
      </c>
      <c r="K282" s="31">
        <v>548.9</v>
      </c>
      <c r="L282" s="31">
        <v>538.04999999999995</v>
      </c>
      <c r="M282" s="31">
        <v>9.6369999999999997E-2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451.75</v>
      </c>
      <c r="D283" s="36">
        <v>448.86666666666662</v>
      </c>
      <c r="E283" s="36">
        <v>442.23333333333323</v>
      </c>
      <c r="F283" s="36">
        <v>432.71666666666664</v>
      </c>
      <c r="G283" s="36">
        <v>426.08333333333326</v>
      </c>
      <c r="H283" s="36">
        <v>458.38333333333321</v>
      </c>
      <c r="I283" s="36">
        <v>465.01666666666654</v>
      </c>
      <c r="J283" s="36">
        <v>474.53333333333319</v>
      </c>
      <c r="K283" s="31">
        <v>455.5</v>
      </c>
      <c r="L283" s="31">
        <v>439.35</v>
      </c>
      <c r="M283" s="31">
        <v>1.9600599999999999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263.7</v>
      </c>
      <c r="D284" s="36">
        <v>264.90000000000003</v>
      </c>
      <c r="E284" s="36">
        <v>261.80000000000007</v>
      </c>
      <c r="F284" s="36">
        <v>259.90000000000003</v>
      </c>
      <c r="G284" s="36">
        <v>256.80000000000007</v>
      </c>
      <c r="H284" s="36">
        <v>266.80000000000007</v>
      </c>
      <c r="I284" s="36">
        <v>269.90000000000009</v>
      </c>
      <c r="J284" s="36">
        <v>271.80000000000007</v>
      </c>
      <c r="K284" s="31">
        <v>268</v>
      </c>
      <c r="L284" s="31">
        <v>263</v>
      </c>
      <c r="M284" s="31">
        <v>4.1791700000000001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1702.7</v>
      </c>
      <c r="D285" s="36">
        <v>1699.8999999999999</v>
      </c>
      <c r="E285" s="36">
        <v>1691.7999999999997</v>
      </c>
      <c r="F285" s="36">
        <v>1680.8999999999999</v>
      </c>
      <c r="G285" s="36">
        <v>1672.7999999999997</v>
      </c>
      <c r="H285" s="36">
        <v>1710.7999999999997</v>
      </c>
      <c r="I285" s="36">
        <v>1718.8999999999996</v>
      </c>
      <c r="J285" s="36">
        <v>1729.7999999999997</v>
      </c>
      <c r="K285" s="31">
        <v>1708</v>
      </c>
      <c r="L285" s="31">
        <v>1689</v>
      </c>
      <c r="M285" s="31">
        <v>29.7483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1128.5</v>
      </c>
      <c r="D286" s="36">
        <v>1136.9666666666667</v>
      </c>
      <c r="E286" s="36">
        <v>1101.5333333333333</v>
      </c>
      <c r="F286" s="36">
        <v>1074.5666666666666</v>
      </c>
      <c r="G286" s="36">
        <v>1039.1333333333332</v>
      </c>
      <c r="H286" s="36">
        <v>1163.9333333333334</v>
      </c>
      <c r="I286" s="36">
        <v>1199.3666666666668</v>
      </c>
      <c r="J286" s="36">
        <v>1226.3333333333335</v>
      </c>
      <c r="K286" s="31">
        <v>1172.4000000000001</v>
      </c>
      <c r="L286" s="31">
        <v>1110</v>
      </c>
      <c r="M286" s="31">
        <v>10.937670000000001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371.65</v>
      </c>
      <c r="D287" s="36">
        <v>373.5</v>
      </c>
      <c r="E287" s="36">
        <v>367.1</v>
      </c>
      <c r="F287" s="36">
        <v>362.55</v>
      </c>
      <c r="G287" s="36">
        <v>356.15000000000003</v>
      </c>
      <c r="H287" s="36">
        <v>378.05</v>
      </c>
      <c r="I287" s="36">
        <v>384.45</v>
      </c>
      <c r="J287" s="36">
        <v>389</v>
      </c>
      <c r="K287" s="31">
        <v>379.9</v>
      </c>
      <c r="L287" s="31">
        <v>368.95</v>
      </c>
      <c r="M287" s="31">
        <v>3.5916899999999998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1887.9</v>
      </c>
      <c r="D288" s="36">
        <v>1870.25</v>
      </c>
      <c r="E288" s="36">
        <v>1840.5</v>
      </c>
      <c r="F288" s="36">
        <v>1793.1</v>
      </c>
      <c r="G288" s="36">
        <v>1763.35</v>
      </c>
      <c r="H288" s="36">
        <v>1917.65</v>
      </c>
      <c r="I288" s="36">
        <v>1947.4</v>
      </c>
      <c r="J288" s="36">
        <v>1994.8000000000002</v>
      </c>
      <c r="K288" s="31">
        <v>1900</v>
      </c>
      <c r="L288" s="31">
        <v>1822.85</v>
      </c>
      <c r="M288" s="31">
        <v>1.13157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2929.85</v>
      </c>
      <c r="D289" s="36">
        <v>2925.6666666666665</v>
      </c>
      <c r="E289" s="36">
        <v>2891.333333333333</v>
      </c>
      <c r="F289" s="36">
        <v>2852.8166666666666</v>
      </c>
      <c r="G289" s="36">
        <v>2818.4833333333331</v>
      </c>
      <c r="H289" s="36">
        <v>2964.1833333333329</v>
      </c>
      <c r="I289" s="36">
        <v>2998.516666666666</v>
      </c>
      <c r="J289" s="36">
        <v>3037.0333333333328</v>
      </c>
      <c r="K289" s="31">
        <v>2960</v>
      </c>
      <c r="L289" s="31">
        <v>2887.15</v>
      </c>
      <c r="M289" s="31">
        <v>0.24653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137</v>
      </c>
      <c r="D290" s="36">
        <v>135.81666666666666</v>
      </c>
      <c r="E290" s="36">
        <v>134.13333333333333</v>
      </c>
      <c r="F290" s="36">
        <v>131.26666666666665</v>
      </c>
      <c r="G290" s="36">
        <v>129.58333333333331</v>
      </c>
      <c r="H290" s="36">
        <v>138.68333333333334</v>
      </c>
      <c r="I290" s="36">
        <v>140.36666666666667</v>
      </c>
      <c r="J290" s="36">
        <v>143.23333333333335</v>
      </c>
      <c r="K290" s="31">
        <v>137.5</v>
      </c>
      <c r="L290" s="31">
        <v>132.94999999999999</v>
      </c>
      <c r="M290" s="31">
        <v>138.33457999999999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4176.25</v>
      </c>
      <c r="D291" s="36">
        <v>4164.5</v>
      </c>
      <c r="E291" s="36">
        <v>4144.05</v>
      </c>
      <c r="F291" s="36">
        <v>4111.8500000000004</v>
      </c>
      <c r="G291" s="36">
        <v>4091.4000000000005</v>
      </c>
      <c r="H291" s="36">
        <v>4196.7</v>
      </c>
      <c r="I291" s="36">
        <v>4217.1500000000005</v>
      </c>
      <c r="J291" s="36">
        <v>4249.3499999999995</v>
      </c>
      <c r="K291" s="31">
        <v>4184.95</v>
      </c>
      <c r="L291" s="31">
        <v>4132.3</v>
      </c>
      <c r="M291" s="31">
        <v>1.54989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13379.8</v>
      </c>
      <c r="D292" s="36">
        <v>13405.366666666667</v>
      </c>
      <c r="E292" s="36">
        <v>13174.433333333334</v>
      </c>
      <c r="F292" s="36">
        <v>12969.066666666668</v>
      </c>
      <c r="G292" s="36">
        <v>12738.133333333335</v>
      </c>
      <c r="H292" s="36">
        <v>13610.733333333334</v>
      </c>
      <c r="I292" s="36">
        <v>13841.666666666664</v>
      </c>
      <c r="J292" s="36">
        <v>14047.033333333333</v>
      </c>
      <c r="K292" s="31">
        <v>13636.3</v>
      </c>
      <c r="L292" s="31">
        <v>13200</v>
      </c>
      <c r="M292" s="31">
        <v>5.2010000000000001E-2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2901.9</v>
      </c>
      <c r="D293" s="36">
        <v>2890.0333333333333</v>
      </c>
      <c r="E293" s="36">
        <v>2869.5166666666664</v>
      </c>
      <c r="F293" s="36">
        <v>2837.1333333333332</v>
      </c>
      <c r="G293" s="36">
        <v>2816.6166666666663</v>
      </c>
      <c r="H293" s="36">
        <v>2922.4166666666665</v>
      </c>
      <c r="I293" s="36">
        <v>2942.9333333333338</v>
      </c>
      <c r="J293" s="36">
        <v>2975.3166666666666</v>
      </c>
      <c r="K293" s="31">
        <v>2910.55</v>
      </c>
      <c r="L293" s="31">
        <v>2857.65</v>
      </c>
      <c r="M293" s="31">
        <v>23.995380000000001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425.95</v>
      </c>
      <c r="D294" s="36">
        <v>424.51666666666671</v>
      </c>
      <c r="E294" s="36">
        <v>416.53333333333342</v>
      </c>
      <c r="F294" s="36">
        <v>407.11666666666673</v>
      </c>
      <c r="G294" s="36">
        <v>399.13333333333344</v>
      </c>
      <c r="H294" s="36">
        <v>433.93333333333339</v>
      </c>
      <c r="I294" s="36">
        <v>441.91666666666663</v>
      </c>
      <c r="J294" s="36">
        <v>451.33333333333337</v>
      </c>
      <c r="K294" s="31">
        <v>432.5</v>
      </c>
      <c r="L294" s="31">
        <v>415.1</v>
      </c>
      <c r="M294" s="31">
        <v>5.61761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356.8</v>
      </c>
      <c r="D295" s="36">
        <v>358.7833333333333</v>
      </c>
      <c r="E295" s="36">
        <v>354.01666666666659</v>
      </c>
      <c r="F295" s="36">
        <v>351.23333333333329</v>
      </c>
      <c r="G295" s="36">
        <v>346.46666666666658</v>
      </c>
      <c r="H295" s="36">
        <v>361.56666666666661</v>
      </c>
      <c r="I295" s="36">
        <v>366.33333333333326</v>
      </c>
      <c r="J295" s="36">
        <v>369.11666666666662</v>
      </c>
      <c r="K295" s="31">
        <v>363.55</v>
      </c>
      <c r="L295" s="31">
        <v>356</v>
      </c>
      <c r="M295" s="31">
        <v>13.0596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253.8</v>
      </c>
      <c r="D296" s="36">
        <v>256.40000000000003</v>
      </c>
      <c r="E296" s="36">
        <v>249.90000000000009</v>
      </c>
      <c r="F296" s="36">
        <v>246.00000000000006</v>
      </c>
      <c r="G296" s="36">
        <v>239.50000000000011</v>
      </c>
      <c r="H296" s="36">
        <v>260.30000000000007</v>
      </c>
      <c r="I296" s="36">
        <v>266.79999999999995</v>
      </c>
      <c r="J296" s="36">
        <v>270.70000000000005</v>
      </c>
      <c r="K296" s="31">
        <v>262.89999999999998</v>
      </c>
      <c r="L296" s="31">
        <v>252.5</v>
      </c>
      <c r="M296" s="31">
        <v>16.309439999999999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111.8</v>
      </c>
      <c r="D297" s="36">
        <v>110.96666666666665</v>
      </c>
      <c r="E297" s="36">
        <v>109.43333333333331</v>
      </c>
      <c r="F297" s="36">
        <v>107.06666666666665</v>
      </c>
      <c r="G297" s="36">
        <v>105.5333333333333</v>
      </c>
      <c r="H297" s="36">
        <v>113.33333333333331</v>
      </c>
      <c r="I297" s="36">
        <v>114.86666666666665</v>
      </c>
      <c r="J297" s="36">
        <v>117.23333333333332</v>
      </c>
      <c r="K297" s="31">
        <v>112.5</v>
      </c>
      <c r="L297" s="31">
        <v>108.6</v>
      </c>
      <c r="M297" s="31">
        <v>71.725189999999998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440.05</v>
      </c>
      <c r="D298" s="36">
        <v>442.41666666666669</v>
      </c>
      <c r="E298" s="36">
        <v>435.83333333333337</v>
      </c>
      <c r="F298" s="36">
        <v>431.61666666666667</v>
      </c>
      <c r="G298" s="36">
        <v>425.03333333333336</v>
      </c>
      <c r="H298" s="36">
        <v>446.63333333333338</v>
      </c>
      <c r="I298" s="36">
        <v>453.21666666666675</v>
      </c>
      <c r="J298" s="36">
        <v>457.43333333333339</v>
      </c>
      <c r="K298" s="31">
        <v>449</v>
      </c>
      <c r="L298" s="31">
        <v>438.2</v>
      </c>
      <c r="M298" s="31">
        <v>23.52666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606.65</v>
      </c>
      <c r="D299" s="36">
        <v>608.5</v>
      </c>
      <c r="E299" s="36">
        <v>604.25</v>
      </c>
      <c r="F299" s="36">
        <v>601.85</v>
      </c>
      <c r="G299" s="36">
        <v>597.6</v>
      </c>
      <c r="H299" s="36">
        <v>610.9</v>
      </c>
      <c r="I299" s="36">
        <v>615.15</v>
      </c>
      <c r="J299" s="36">
        <v>617.54999999999995</v>
      </c>
      <c r="K299" s="31">
        <v>612.75</v>
      </c>
      <c r="L299" s="31">
        <v>606.1</v>
      </c>
      <c r="M299" s="31">
        <v>6.1752599999999997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5962.95</v>
      </c>
      <c r="D300" s="36">
        <v>5963.8166666666666</v>
      </c>
      <c r="E300" s="36">
        <v>5931.833333333333</v>
      </c>
      <c r="F300" s="36">
        <v>5900.7166666666662</v>
      </c>
      <c r="G300" s="36">
        <v>5868.7333333333327</v>
      </c>
      <c r="H300" s="36">
        <v>5994.9333333333334</v>
      </c>
      <c r="I300" s="36">
        <v>6026.916666666667</v>
      </c>
      <c r="J300" s="36">
        <v>6058.0333333333338</v>
      </c>
      <c r="K300" s="31">
        <v>5995.8</v>
      </c>
      <c r="L300" s="31">
        <v>5932.7</v>
      </c>
      <c r="M300" s="31">
        <v>0.29892999999999997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5171</v>
      </c>
      <c r="D301" s="36">
        <v>5182</v>
      </c>
      <c r="E301" s="36">
        <v>5149</v>
      </c>
      <c r="F301" s="36">
        <v>5127</v>
      </c>
      <c r="G301" s="36">
        <v>5094</v>
      </c>
      <c r="H301" s="36">
        <v>5204</v>
      </c>
      <c r="I301" s="36">
        <v>5237</v>
      </c>
      <c r="J301" s="36">
        <v>5259</v>
      </c>
      <c r="K301" s="31">
        <v>5215</v>
      </c>
      <c r="L301" s="31">
        <v>5160</v>
      </c>
      <c r="M301" s="31">
        <v>1.83188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1131.6500000000001</v>
      </c>
      <c r="D302" s="36">
        <v>1137.5</v>
      </c>
      <c r="E302" s="36">
        <v>1123.25</v>
      </c>
      <c r="F302" s="36">
        <v>1114.8499999999999</v>
      </c>
      <c r="G302" s="36">
        <v>1100.5999999999999</v>
      </c>
      <c r="H302" s="36">
        <v>1145.9000000000001</v>
      </c>
      <c r="I302" s="36">
        <v>1160.1500000000001</v>
      </c>
      <c r="J302" s="36">
        <v>1168.5500000000002</v>
      </c>
      <c r="K302" s="31">
        <v>1151.75</v>
      </c>
      <c r="L302" s="31">
        <v>1129.0999999999999</v>
      </c>
      <c r="M302" s="31">
        <v>4.5319500000000001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1290.7</v>
      </c>
      <c r="D303" s="36">
        <v>1287.4333333333334</v>
      </c>
      <c r="E303" s="36">
        <v>1272.9166666666667</v>
      </c>
      <c r="F303" s="36">
        <v>1255.1333333333334</v>
      </c>
      <c r="G303" s="36">
        <v>1240.6166666666668</v>
      </c>
      <c r="H303" s="36">
        <v>1305.2166666666667</v>
      </c>
      <c r="I303" s="36">
        <v>1319.7333333333331</v>
      </c>
      <c r="J303" s="36">
        <v>1337.5166666666667</v>
      </c>
      <c r="K303" s="31">
        <v>1301.95</v>
      </c>
      <c r="L303" s="31">
        <v>1269.6500000000001</v>
      </c>
      <c r="M303" s="31">
        <v>0.36166999999999999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737.4</v>
      </c>
      <c r="D304" s="36">
        <v>746.58333333333337</v>
      </c>
      <c r="E304" s="36">
        <v>719.31666666666672</v>
      </c>
      <c r="F304" s="36">
        <v>701.23333333333335</v>
      </c>
      <c r="G304" s="36">
        <v>673.9666666666667</v>
      </c>
      <c r="H304" s="36">
        <v>764.66666666666674</v>
      </c>
      <c r="I304" s="36">
        <v>791.93333333333339</v>
      </c>
      <c r="J304" s="36">
        <v>810.01666666666677</v>
      </c>
      <c r="K304" s="31">
        <v>773.85</v>
      </c>
      <c r="L304" s="31">
        <v>728.5</v>
      </c>
      <c r="M304" s="31">
        <v>11.426220000000001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988.3</v>
      </c>
      <c r="D305" s="36">
        <v>994.2833333333333</v>
      </c>
      <c r="E305" s="36">
        <v>976.56666666666661</v>
      </c>
      <c r="F305" s="36">
        <v>964.83333333333326</v>
      </c>
      <c r="G305" s="36">
        <v>947.11666666666656</v>
      </c>
      <c r="H305" s="36">
        <v>1006.0166666666667</v>
      </c>
      <c r="I305" s="36">
        <v>1023.7333333333333</v>
      </c>
      <c r="J305" s="36">
        <v>1035.4666666666667</v>
      </c>
      <c r="K305" s="31">
        <v>1012</v>
      </c>
      <c r="L305" s="31">
        <v>982.55</v>
      </c>
      <c r="M305" s="31">
        <v>8.0550999999999995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277.3</v>
      </c>
      <c r="D306" s="36">
        <v>277.28333333333336</v>
      </c>
      <c r="E306" s="36">
        <v>272.01666666666671</v>
      </c>
      <c r="F306" s="36">
        <v>266.73333333333335</v>
      </c>
      <c r="G306" s="36">
        <v>261.4666666666667</v>
      </c>
      <c r="H306" s="36">
        <v>282.56666666666672</v>
      </c>
      <c r="I306" s="36">
        <v>287.83333333333337</v>
      </c>
      <c r="J306" s="36">
        <v>293.11666666666673</v>
      </c>
      <c r="K306" s="31">
        <v>282.55</v>
      </c>
      <c r="L306" s="31">
        <v>272</v>
      </c>
      <c r="M306" s="31">
        <v>24.78528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1510.8</v>
      </c>
      <c r="D307" s="36">
        <v>1517.3500000000001</v>
      </c>
      <c r="E307" s="36">
        <v>1500.7500000000002</v>
      </c>
      <c r="F307" s="36">
        <v>1490.7</v>
      </c>
      <c r="G307" s="36">
        <v>1474.1000000000001</v>
      </c>
      <c r="H307" s="36">
        <v>1527.4000000000003</v>
      </c>
      <c r="I307" s="36">
        <v>1544.0000000000002</v>
      </c>
      <c r="J307" s="36">
        <v>1554.0500000000004</v>
      </c>
      <c r="K307" s="31">
        <v>1533.95</v>
      </c>
      <c r="L307" s="31">
        <v>1507.3</v>
      </c>
      <c r="M307" s="31">
        <v>33.411110000000001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406.3</v>
      </c>
      <c r="D308" s="36">
        <v>408.0333333333333</v>
      </c>
      <c r="E308" s="36">
        <v>401.36666666666662</v>
      </c>
      <c r="F308" s="36">
        <v>396.43333333333334</v>
      </c>
      <c r="G308" s="36">
        <v>389.76666666666665</v>
      </c>
      <c r="H308" s="36">
        <v>412.96666666666658</v>
      </c>
      <c r="I308" s="36">
        <v>419.63333333333333</v>
      </c>
      <c r="J308" s="36">
        <v>424.56666666666655</v>
      </c>
      <c r="K308" s="31">
        <v>414.7</v>
      </c>
      <c r="L308" s="31">
        <v>403.1</v>
      </c>
      <c r="M308" s="31">
        <v>1.7463200000000001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505.5</v>
      </c>
      <c r="D309" s="36">
        <v>505.36666666666662</v>
      </c>
      <c r="E309" s="36">
        <v>496.98333333333323</v>
      </c>
      <c r="F309" s="36">
        <v>488.46666666666664</v>
      </c>
      <c r="G309" s="36">
        <v>480.08333333333326</v>
      </c>
      <c r="H309" s="36">
        <v>513.88333333333321</v>
      </c>
      <c r="I309" s="36">
        <v>522.26666666666654</v>
      </c>
      <c r="J309" s="36">
        <v>530.78333333333319</v>
      </c>
      <c r="K309" s="31">
        <v>513.75</v>
      </c>
      <c r="L309" s="31">
        <v>496.85</v>
      </c>
      <c r="M309" s="31">
        <v>2.7643900000000001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354.2</v>
      </c>
      <c r="D310" s="36">
        <v>356.38333333333338</v>
      </c>
      <c r="E310" s="36">
        <v>350.71666666666675</v>
      </c>
      <c r="F310" s="36">
        <v>347.23333333333335</v>
      </c>
      <c r="G310" s="36">
        <v>341.56666666666672</v>
      </c>
      <c r="H310" s="36">
        <v>359.86666666666679</v>
      </c>
      <c r="I310" s="36">
        <v>365.53333333333342</v>
      </c>
      <c r="J310" s="36">
        <v>369.01666666666682</v>
      </c>
      <c r="K310" s="31">
        <v>362.05</v>
      </c>
      <c r="L310" s="31">
        <v>352.9</v>
      </c>
      <c r="M310" s="31">
        <v>2.4601999999999999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133.5</v>
      </c>
      <c r="D311" s="36">
        <v>133.23333333333335</v>
      </c>
      <c r="E311" s="36">
        <v>131.66666666666669</v>
      </c>
      <c r="F311" s="36">
        <v>129.83333333333334</v>
      </c>
      <c r="G311" s="36">
        <v>128.26666666666668</v>
      </c>
      <c r="H311" s="36">
        <v>135.06666666666669</v>
      </c>
      <c r="I311" s="36">
        <v>136.63333333333335</v>
      </c>
      <c r="J311" s="36">
        <v>138.4666666666667</v>
      </c>
      <c r="K311" s="31">
        <v>134.80000000000001</v>
      </c>
      <c r="L311" s="31">
        <v>131.4</v>
      </c>
      <c r="M311" s="31">
        <v>57.47448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100.1</v>
      </c>
      <c r="D312" s="36">
        <v>99.633333333333326</v>
      </c>
      <c r="E312" s="36">
        <v>96.816666666666649</v>
      </c>
      <c r="F312" s="36">
        <v>93.533333333333317</v>
      </c>
      <c r="G312" s="36">
        <v>90.71666666666664</v>
      </c>
      <c r="H312" s="36">
        <v>102.91666666666666</v>
      </c>
      <c r="I312" s="36">
        <v>105.73333333333332</v>
      </c>
      <c r="J312" s="36">
        <v>109.01666666666667</v>
      </c>
      <c r="K312" s="31">
        <v>102.45</v>
      </c>
      <c r="L312" s="31">
        <v>96.35</v>
      </c>
      <c r="M312" s="31">
        <v>101.04714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1758.85</v>
      </c>
      <c r="D313" s="36">
        <v>1751.3833333333332</v>
      </c>
      <c r="E313" s="36">
        <v>1718.4166666666665</v>
      </c>
      <c r="F313" s="36">
        <v>1677.9833333333333</v>
      </c>
      <c r="G313" s="36">
        <v>1645.0166666666667</v>
      </c>
      <c r="H313" s="36">
        <v>1791.8166666666664</v>
      </c>
      <c r="I313" s="36">
        <v>1824.7833333333331</v>
      </c>
      <c r="J313" s="36">
        <v>1865.2166666666662</v>
      </c>
      <c r="K313" s="31">
        <v>1784.35</v>
      </c>
      <c r="L313" s="31">
        <v>1710.95</v>
      </c>
      <c r="M313" s="31">
        <v>1.1493800000000001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537.75</v>
      </c>
      <c r="D314" s="36">
        <v>538.85</v>
      </c>
      <c r="E314" s="36">
        <v>534.95000000000005</v>
      </c>
      <c r="F314" s="36">
        <v>532.15</v>
      </c>
      <c r="G314" s="36">
        <v>528.25</v>
      </c>
      <c r="H314" s="36">
        <v>541.65000000000009</v>
      </c>
      <c r="I314" s="36">
        <v>545.54999999999995</v>
      </c>
      <c r="J314" s="36">
        <v>548.35000000000014</v>
      </c>
      <c r="K314" s="31">
        <v>542.75</v>
      </c>
      <c r="L314" s="31">
        <v>536.04999999999995</v>
      </c>
      <c r="M314" s="31">
        <v>5.6525999999999996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10560.7</v>
      </c>
      <c r="D315" s="36">
        <v>10615.233333333334</v>
      </c>
      <c r="E315" s="36">
        <v>10385.466666666667</v>
      </c>
      <c r="F315" s="36">
        <v>10210.233333333334</v>
      </c>
      <c r="G315" s="36">
        <v>9980.4666666666672</v>
      </c>
      <c r="H315" s="36">
        <v>10790.466666666667</v>
      </c>
      <c r="I315" s="36">
        <v>11020.233333333334</v>
      </c>
      <c r="J315" s="36">
        <v>11195.466666666667</v>
      </c>
      <c r="K315" s="31">
        <v>10845</v>
      </c>
      <c r="L315" s="31">
        <v>10440</v>
      </c>
      <c r="M315" s="31">
        <v>11.16713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2149.6</v>
      </c>
      <c r="D316" s="36">
        <v>2163.15</v>
      </c>
      <c r="E316" s="36">
        <v>2122.75</v>
      </c>
      <c r="F316" s="36">
        <v>2095.9</v>
      </c>
      <c r="G316" s="36">
        <v>2055.5</v>
      </c>
      <c r="H316" s="36">
        <v>2190</v>
      </c>
      <c r="I316" s="36">
        <v>2230.4000000000005</v>
      </c>
      <c r="J316" s="36">
        <v>2257.25</v>
      </c>
      <c r="K316" s="31">
        <v>2203.5500000000002</v>
      </c>
      <c r="L316" s="31">
        <v>2136.3000000000002</v>
      </c>
      <c r="M316" s="31">
        <v>0.51534999999999997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905</v>
      </c>
      <c r="D317" s="36">
        <v>903.06666666666661</v>
      </c>
      <c r="E317" s="36">
        <v>893.23333333333323</v>
      </c>
      <c r="F317" s="36">
        <v>881.46666666666658</v>
      </c>
      <c r="G317" s="36">
        <v>871.63333333333321</v>
      </c>
      <c r="H317" s="36">
        <v>914.83333333333326</v>
      </c>
      <c r="I317" s="36">
        <v>924.66666666666674</v>
      </c>
      <c r="J317" s="36">
        <v>936.43333333333328</v>
      </c>
      <c r="K317" s="31">
        <v>912.9</v>
      </c>
      <c r="L317" s="31">
        <v>891.3</v>
      </c>
      <c r="M317" s="31">
        <v>2.9052899999999999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563.79999999999995</v>
      </c>
      <c r="D318" s="36">
        <v>559.5</v>
      </c>
      <c r="E318" s="36">
        <v>550.29999999999995</v>
      </c>
      <c r="F318" s="36">
        <v>536.79999999999995</v>
      </c>
      <c r="G318" s="36">
        <v>527.59999999999991</v>
      </c>
      <c r="H318" s="36">
        <v>573</v>
      </c>
      <c r="I318" s="36">
        <v>582.20000000000005</v>
      </c>
      <c r="J318" s="36">
        <v>595.70000000000005</v>
      </c>
      <c r="K318" s="31">
        <v>568.70000000000005</v>
      </c>
      <c r="L318" s="31">
        <v>546</v>
      </c>
      <c r="M318" s="31">
        <v>25.625229999999998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2055.9</v>
      </c>
      <c r="D319" s="36">
        <v>2004.9833333333333</v>
      </c>
      <c r="E319" s="36">
        <v>1938.9666666666667</v>
      </c>
      <c r="F319" s="36">
        <v>1822.0333333333333</v>
      </c>
      <c r="G319" s="36">
        <v>1756.0166666666667</v>
      </c>
      <c r="H319" s="36">
        <v>2121.916666666667</v>
      </c>
      <c r="I319" s="36">
        <v>2187.9333333333334</v>
      </c>
      <c r="J319" s="36">
        <v>2304.8666666666668</v>
      </c>
      <c r="K319" s="31">
        <v>2071</v>
      </c>
      <c r="L319" s="31">
        <v>1888.05</v>
      </c>
      <c r="M319" s="31">
        <v>32.881950000000003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814.25</v>
      </c>
      <c r="D320" s="36">
        <v>815.33333333333337</v>
      </c>
      <c r="E320" s="36">
        <v>805.26666666666677</v>
      </c>
      <c r="F320" s="36">
        <v>796.28333333333342</v>
      </c>
      <c r="G320" s="36">
        <v>786.21666666666681</v>
      </c>
      <c r="H320" s="36">
        <v>824.31666666666672</v>
      </c>
      <c r="I320" s="36">
        <v>834.38333333333333</v>
      </c>
      <c r="J320" s="36">
        <v>843.36666666666667</v>
      </c>
      <c r="K320" s="31">
        <v>825.4</v>
      </c>
      <c r="L320" s="31">
        <v>806.35</v>
      </c>
      <c r="M320" s="31">
        <v>1.18787</v>
      </c>
      <c r="N320" s="1"/>
      <c r="O320" s="1"/>
    </row>
    <row r="321" spans="1:15" ht="12.75" customHeight="1">
      <c r="A321" s="33">
        <v>311</v>
      </c>
      <c r="B321" s="53" t="s">
        <v>882</v>
      </c>
      <c r="C321" s="31">
        <v>914.25</v>
      </c>
      <c r="D321" s="36">
        <v>916.5</v>
      </c>
      <c r="E321" s="36">
        <v>907.1</v>
      </c>
      <c r="F321" s="36">
        <v>899.95</v>
      </c>
      <c r="G321" s="36">
        <v>890.55000000000007</v>
      </c>
      <c r="H321" s="36">
        <v>923.65</v>
      </c>
      <c r="I321" s="36">
        <v>933.05000000000007</v>
      </c>
      <c r="J321" s="36">
        <v>940.19999999999993</v>
      </c>
      <c r="K321" s="31">
        <v>925.9</v>
      </c>
      <c r="L321" s="31">
        <v>909.35</v>
      </c>
      <c r="M321" s="31">
        <v>0.23372000000000001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1185.75</v>
      </c>
      <c r="D322" s="36">
        <v>1190.8833333333334</v>
      </c>
      <c r="E322" s="36">
        <v>1165.8666666666668</v>
      </c>
      <c r="F322" s="36">
        <v>1145.9833333333333</v>
      </c>
      <c r="G322" s="36">
        <v>1120.9666666666667</v>
      </c>
      <c r="H322" s="36">
        <v>1210.7666666666669</v>
      </c>
      <c r="I322" s="36">
        <v>1235.7833333333338</v>
      </c>
      <c r="J322" s="36">
        <v>1255.666666666667</v>
      </c>
      <c r="K322" s="31">
        <v>1215.9000000000001</v>
      </c>
      <c r="L322" s="31">
        <v>1171</v>
      </c>
      <c r="M322" s="31">
        <v>0.87078999999999995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1384.35</v>
      </c>
      <c r="D323" s="36">
        <v>1396.1166666666668</v>
      </c>
      <c r="E323" s="36">
        <v>1370.2333333333336</v>
      </c>
      <c r="F323" s="36">
        <v>1356.1166666666668</v>
      </c>
      <c r="G323" s="36">
        <v>1330.2333333333336</v>
      </c>
      <c r="H323" s="36">
        <v>1410.2333333333336</v>
      </c>
      <c r="I323" s="36">
        <v>1436.1166666666668</v>
      </c>
      <c r="J323" s="36">
        <v>1450.2333333333336</v>
      </c>
      <c r="K323" s="31">
        <v>1422</v>
      </c>
      <c r="L323" s="31">
        <v>1382</v>
      </c>
      <c r="M323" s="31">
        <v>2.0583999999999998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51.9</v>
      </c>
      <c r="D324" s="36">
        <v>53.449999999999996</v>
      </c>
      <c r="E324" s="36">
        <v>50.29999999999999</v>
      </c>
      <c r="F324" s="36">
        <v>48.699999999999996</v>
      </c>
      <c r="G324" s="36">
        <v>45.54999999999999</v>
      </c>
      <c r="H324" s="36">
        <v>55.04999999999999</v>
      </c>
      <c r="I324" s="36">
        <v>58.199999999999996</v>
      </c>
      <c r="J324" s="36">
        <v>59.79999999999999</v>
      </c>
      <c r="K324" s="31">
        <v>56.6</v>
      </c>
      <c r="L324" s="31">
        <v>51.85</v>
      </c>
      <c r="M324" s="31">
        <v>363.08607999999998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61.2</v>
      </c>
      <c r="D325" s="36">
        <v>61.183333333333337</v>
      </c>
      <c r="E325" s="36">
        <v>59.616666666666674</v>
      </c>
      <c r="F325" s="36">
        <v>58.033333333333339</v>
      </c>
      <c r="G325" s="36">
        <v>56.466666666666676</v>
      </c>
      <c r="H325" s="36">
        <v>62.766666666666673</v>
      </c>
      <c r="I325" s="36">
        <v>64.333333333333343</v>
      </c>
      <c r="J325" s="36">
        <v>65.916666666666671</v>
      </c>
      <c r="K325" s="31">
        <v>62.75</v>
      </c>
      <c r="L325" s="31">
        <v>59.6</v>
      </c>
      <c r="M325" s="31">
        <v>51.621130000000001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969.85</v>
      </c>
      <c r="D326" s="36">
        <v>957.46666666666658</v>
      </c>
      <c r="E326" s="36">
        <v>939.93333333333317</v>
      </c>
      <c r="F326" s="36">
        <v>910.01666666666654</v>
      </c>
      <c r="G326" s="36">
        <v>892.48333333333312</v>
      </c>
      <c r="H326" s="36">
        <v>987.38333333333321</v>
      </c>
      <c r="I326" s="36">
        <v>1004.9166666666667</v>
      </c>
      <c r="J326" s="36">
        <v>1034.8333333333333</v>
      </c>
      <c r="K326" s="31">
        <v>975</v>
      </c>
      <c r="L326" s="31">
        <v>927.55</v>
      </c>
      <c r="M326" s="31">
        <v>1.84249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2114.3000000000002</v>
      </c>
      <c r="D327" s="36">
        <v>2121.8833333333332</v>
      </c>
      <c r="E327" s="36">
        <v>2098.7666666666664</v>
      </c>
      <c r="F327" s="36">
        <v>2083.2333333333331</v>
      </c>
      <c r="G327" s="36">
        <v>2060.1166666666663</v>
      </c>
      <c r="H327" s="36">
        <v>2137.4166666666665</v>
      </c>
      <c r="I327" s="36">
        <v>2160.5333333333333</v>
      </c>
      <c r="J327" s="36">
        <v>2176.0666666666666</v>
      </c>
      <c r="K327" s="31">
        <v>2145</v>
      </c>
      <c r="L327" s="31">
        <v>2106.35</v>
      </c>
      <c r="M327" s="31">
        <v>3.48807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108190.8</v>
      </c>
      <c r="D328" s="36">
        <v>108232.05</v>
      </c>
      <c r="E328" s="36">
        <v>107588.1</v>
      </c>
      <c r="F328" s="36">
        <v>106985.40000000001</v>
      </c>
      <c r="G328" s="36">
        <v>106341.45000000001</v>
      </c>
      <c r="H328" s="36">
        <v>108834.75</v>
      </c>
      <c r="I328" s="36">
        <v>109478.69999999998</v>
      </c>
      <c r="J328" s="36">
        <v>110081.4</v>
      </c>
      <c r="K328" s="31">
        <v>108876</v>
      </c>
      <c r="L328" s="31">
        <v>107629.35</v>
      </c>
      <c r="M328" s="31">
        <v>3.807E-2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2542.9</v>
      </c>
      <c r="D329" s="36">
        <v>2548.6666666666665</v>
      </c>
      <c r="E329" s="36">
        <v>2518.3833333333332</v>
      </c>
      <c r="F329" s="36">
        <v>2493.8666666666668</v>
      </c>
      <c r="G329" s="36">
        <v>2463.5833333333335</v>
      </c>
      <c r="H329" s="36">
        <v>2573.1833333333329</v>
      </c>
      <c r="I329" s="36">
        <v>2603.4666666666667</v>
      </c>
      <c r="J329" s="36">
        <v>2627.9833333333327</v>
      </c>
      <c r="K329" s="31">
        <v>2578.9499999999998</v>
      </c>
      <c r="L329" s="31">
        <v>2524.15</v>
      </c>
      <c r="M329" s="31">
        <v>1.70136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2243.3000000000002</v>
      </c>
      <c r="D330" s="36">
        <v>2253.9499999999998</v>
      </c>
      <c r="E330" s="36">
        <v>2214.2999999999997</v>
      </c>
      <c r="F330" s="36">
        <v>2185.2999999999997</v>
      </c>
      <c r="G330" s="36">
        <v>2145.6499999999996</v>
      </c>
      <c r="H330" s="36">
        <v>2282.9499999999998</v>
      </c>
      <c r="I330" s="36">
        <v>2322.5999999999995</v>
      </c>
      <c r="J330" s="36">
        <v>2351.6</v>
      </c>
      <c r="K330" s="31">
        <v>2293.6</v>
      </c>
      <c r="L330" s="31">
        <v>2224.9499999999998</v>
      </c>
      <c r="M330" s="31">
        <v>12.334199999999999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1290.6500000000001</v>
      </c>
      <c r="D331" s="36">
        <v>1284.0166666666667</v>
      </c>
      <c r="E331" s="36">
        <v>1270.0333333333333</v>
      </c>
      <c r="F331" s="36">
        <v>1249.4166666666667</v>
      </c>
      <c r="G331" s="36">
        <v>1235.4333333333334</v>
      </c>
      <c r="H331" s="36">
        <v>1304.6333333333332</v>
      </c>
      <c r="I331" s="36">
        <v>1318.6166666666663</v>
      </c>
      <c r="J331" s="36">
        <v>1339.2333333333331</v>
      </c>
      <c r="K331" s="31">
        <v>1298</v>
      </c>
      <c r="L331" s="31">
        <v>1263.4000000000001</v>
      </c>
      <c r="M331" s="31">
        <v>3.03443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1018.1</v>
      </c>
      <c r="D332" s="36">
        <v>1015</v>
      </c>
      <c r="E332" s="36">
        <v>995.05</v>
      </c>
      <c r="F332" s="36">
        <v>972</v>
      </c>
      <c r="G332" s="36">
        <v>952.05</v>
      </c>
      <c r="H332" s="36">
        <v>1038.05</v>
      </c>
      <c r="I332" s="36">
        <v>1057.9999999999998</v>
      </c>
      <c r="J332" s="36">
        <v>1081.05</v>
      </c>
      <c r="K332" s="31">
        <v>1034.95</v>
      </c>
      <c r="L332" s="31">
        <v>991.95</v>
      </c>
      <c r="M332" s="31">
        <v>1.73655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805.65</v>
      </c>
      <c r="D333" s="36">
        <v>810.44999999999993</v>
      </c>
      <c r="E333" s="36">
        <v>792.94999999999982</v>
      </c>
      <c r="F333" s="36">
        <v>780.24999999999989</v>
      </c>
      <c r="G333" s="36">
        <v>762.74999999999977</v>
      </c>
      <c r="H333" s="36">
        <v>823.14999999999986</v>
      </c>
      <c r="I333" s="36">
        <v>840.65000000000009</v>
      </c>
      <c r="J333" s="36">
        <v>853.34999999999991</v>
      </c>
      <c r="K333" s="31">
        <v>827.95</v>
      </c>
      <c r="L333" s="31">
        <v>797.75</v>
      </c>
      <c r="M333" s="31">
        <v>3.4440599999999999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91.2</v>
      </c>
      <c r="D334" s="36">
        <v>91.25</v>
      </c>
      <c r="E334" s="36">
        <v>90.6</v>
      </c>
      <c r="F334" s="36">
        <v>90</v>
      </c>
      <c r="G334" s="36">
        <v>89.35</v>
      </c>
      <c r="H334" s="36">
        <v>91.85</v>
      </c>
      <c r="I334" s="36">
        <v>92.5</v>
      </c>
      <c r="J334" s="36">
        <v>93.1</v>
      </c>
      <c r="K334" s="31">
        <v>91.9</v>
      </c>
      <c r="L334" s="31">
        <v>90.65</v>
      </c>
      <c r="M334" s="31">
        <v>48.137479999999996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3431.95</v>
      </c>
      <c r="D335" s="36">
        <v>3430.1666666666665</v>
      </c>
      <c r="E335" s="36">
        <v>3405.333333333333</v>
      </c>
      <c r="F335" s="36">
        <v>3378.7166666666667</v>
      </c>
      <c r="G335" s="36">
        <v>3353.8833333333332</v>
      </c>
      <c r="H335" s="36">
        <v>3456.7833333333328</v>
      </c>
      <c r="I335" s="36">
        <v>3481.6166666666659</v>
      </c>
      <c r="J335" s="36">
        <v>3508.2333333333327</v>
      </c>
      <c r="K335" s="31">
        <v>3455</v>
      </c>
      <c r="L335" s="31">
        <v>3403.55</v>
      </c>
      <c r="M335" s="31">
        <v>2.6486100000000001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793.25</v>
      </c>
      <c r="D336" s="36">
        <v>793.76666666666677</v>
      </c>
      <c r="E336" s="36">
        <v>785.78333333333353</v>
      </c>
      <c r="F336" s="36">
        <v>778.31666666666672</v>
      </c>
      <c r="G336" s="36">
        <v>770.33333333333348</v>
      </c>
      <c r="H336" s="36">
        <v>801.23333333333358</v>
      </c>
      <c r="I336" s="36">
        <v>809.21666666666692</v>
      </c>
      <c r="J336" s="36">
        <v>816.68333333333362</v>
      </c>
      <c r="K336" s="31">
        <v>801.75</v>
      </c>
      <c r="L336" s="31">
        <v>786.3</v>
      </c>
      <c r="M336" s="31">
        <v>1.12361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64.25</v>
      </c>
      <c r="D337" s="36">
        <v>64.45</v>
      </c>
      <c r="E337" s="36">
        <v>63.300000000000011</v>
      </c>
      <c r="F337" s="36">
        <v>62.350000000000009</v>
      </c>
      <c r="G337" s="36">
        <v>61.200000000000017</v>
      </c>
      <c r="H337" s="36">
        <v>65.400000000000006</v>
      </c>
      <c r="I337" s="36">
        <v>66.550000000000011</v>
      </c>
      <c r="J337" s="36">
        <v>67.5</v>
      </c>
      <c r="K337" s="31">
        <v>65.599999999999994</v>
      </c>
      <c r="L337" s="31">
        <v>63.5</v>
      </c>
      <c r="M337" s="31">
        <v>324.46451000000002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147.25</v>
      </c>
      <c r="D338" s="36">
        <v>147.46666666666667</v>
      </c>
      <c r="E338" s="36">
        <v>145.33333333333334</v>
      </c>
      <c r="F338" s="36">
        <v>143.41666666666669</v>
      </c>
      <c r="G338" s="36">
        <v>141.28333333333336</v>
      </c>
      <c r="H338" s="36">
        <v>149.38333333333333</v>
      </c>
      <c r="I338" s="36">
        <v>151.51666666666665</v>
      </c>
      <c r="J338" s="36">
        <v>153.43333333333331</v>
      </c>
      <c r="K338" s="31">
        <v>149.6</v>
      </c>
      <c r="L338" s="31">
        <v>145.55000000000001</v>
      </c>
      <c r="M338" s="31">
        <v>31.004750000000001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24056.95</v>
      </c>
      <c r="D339" s="36">
        <v>23908.433333333331</v>
      </c>
      <c r="E339" s="36">
        <v>23588.866666666661</v>
      </c>
      <c r="F339" s="36">
        <v>23120.783333333329</v>
      </c>
      <c r="G339" s="36">
        <v>22801.21666666666</v>
      </c>
      <c r="H339" s="36">
        <v>24376.516666666663</v>
      </c>
      <c r="I339" s="36">
        <v>24696.083333333336</v>
      </c>
      <c r="J339" s="36">
        <v>25164.166666666664</v>
      </c>
      <c r="K339" s="31">
        <v>24228</v>
      </c>
      <c r="L339" s="31">
        <v>23440.35</v>
      </c>
      <c r="M339" s="31">
        <v>1.30437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68.75</v>
      </c>
      <c r="D340" s="36">
        <v>69.149999999999991</v>
      </c>
      <c r="E340" s="36">
        <v>67.949999999999989</v>
      </c>
      <c r="F340" s="36">
        <v>67.149999999999991</v>
      </c>
      <c r="G340" s="36">
        <v>65.949999999999989</v>
      </c>
      <c r="H340" s="36">
        <v>69.949999999999989</v>
      </c>
      <c r="I340" s="36">
        <v>71.150000000000006</v>
      </c>
      <c r="J340" s="36">
        <v>71.949999999999989</v>
      </c>
      <c r="K340" s="31">
        <v>70.349999999999994</v>
      </c>
      <c r="L340" s="31">
        <v>68.349999999999994</v>
      </c>
      <c r="M340" s="31">
        <v>17.171970000000002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50.65</v>
      </c>
      <c r="D341" s="36">
        <v>50.75</v>
      </c>
      <c r="E341" s="36">
        <v>49.85</v>
      </c>
      <c r="F341" s="36">
        <v>49.050000000000004</v>
      </c>
      <c r="G341" s="36">
        <v>48.150000000000006</v>
      </c>
      <c r="H341" s="36">
        <v>51.55</v>
      </c>
      <c r="I341" s="36">
        <v>52.45</v>
      </c>
      <c r="J341" s="36">
        <v>53.249999999999993</v>
      </c>
      <c r="K341" s="31">
        <v>51.65</v>
      </c>
      <c r="L341" s="31">
        <v>49.95</v>
      </c>
      <c r="M341" s="31">
        <v>184.12381999999999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371.8</v>
      </c>
      <c r="D342" s="36">
        <v>369.0333333333333</v>
      </c>
      <c r="E342" s="36">
        <v>361.36666666666662</v>
      </c>
      <c r="F342" s="36">
        <v>350.93333333333334</v>
      </c>
      <c r="G342" s="36">
        <v>343.26666666666665</v>
      </c>
      <c r="H342" s="36">
        <v>379.46666666666658</v>
      </c>
      <c r="I342" s="36">
        <v>387.13333333333333</v>
      </c>
      <c r="J342" s="36">
        <v>397.56666666666655</v>
      </c>
      <c r="K342" s="31">
        <v>376.7</v>
      </c>
      <c r="L342" s="31">
        <v>358.6</v>
      </c>
      <c r="M342" s="31">
        <v>3.9982099999999998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130.80000000000001</v>
      </c>
      <c r="D343" s="36">
        <v>128.63333333333333</v>
      </c>
      <c r="E343" s="36">
        <v>123.91666666666666</v>
      </c>
      <c r="F343" s="36">
        <v>117.03333333333333</v>
      </c>
      <c r="G343" s="36">
        <v>112.31666666666666</v>
      </c>
      <c r="H343" s="36">
        <v>135.51666666666665</v>
      </c>
      <c r="I343" s="36">
        <v>140.23333333333335</v>
      </c>
      <c r="J343" s="36">
        <v>147.11666666666665</v>
      </c>
      <c r="K343" s="31">
        <v>133.35</v>
      </c>
      <c r="L343" s="31">
        <v>121.75</v>
      </c>
      <c r="M343" s="31">
        <v>89.437889999999996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154.4</v>
      </c>
      <c r="D344" s="36">
        <v>154.21666666666667</v>
      </c>
      <c r="E344" s="36">
        <v>152.58333333333334</v>
      </c>
      <c r="F344" s="36">
        <v>150.76666666666668</v>
      </c>
      <c r="G344" s="36">
        <v>149.13333333333335</v>
      </c>
      <c r="H344" s="36">
        <v>156.03333333333333</v>
      </c>
      <c r="I344" s="36">
        <v>157.66666666666666</v>
      </c>
      <c r="J344" s="36">
        <v>159.48333333333332</v>
      </c>
      <c r="K344" s="31">
        <v>155.85</v>
      </c>
      <c r="L344" s="31">
        <v>152.4</v>
      </c>
      <c r="M344" s="31">
        <v>98.723150000000004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40.25</v>
      </c>
      <c r="D345" s="36">
        <v>40.833333333333336</v>
      </c>
      <c r="E345" s="36">
        <v>39.31666666666667</v>
      </c>
      <c r="F345" s="36">
        <v>38.383333333333333</v>
      </c>
      <c r="G345" s="36">
        <v>36.866666666666667</v>
      </c>
      <c r="H345" s="36">
        <v>41.766666666666673</v>
      </c>
      <c r="I345" s="36">
        <v>43.283333333333339</v>
      </c>
      <c r="J345" s="36">
        <v>44.216666666666676</v>
      </c>
      <c r="K345" s="31">
        <v>42.35</v>
      </c>
      <c r="L345" s="31">
        <v>39.9</v>
      </c>
      <c r="M345" s="31">
        <v>65.316419999999994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220.35</v>
      </c>
      <c r="D346" s="36">
        <v>219.61666666666665</v>
      </c>
      <c r="E346" s="36">
        <v>216.93333333333328</v>
      </c>
      <c r="F346" s="36">
        <v>213.51666666666662</v>
      </c>
      <c r="G346" s="36">
        <v>210.83333333333326</v>
      </c>
      <c r="H346" s="36">
        <v>223.0333333333333</v>
      </c>
      <c r="I346" s="36">
        <v>225.71666666666664</v>
      </c>
      <c r="J346" s="36">
        <v>229.13333333333333</v>
      </c>
      <c r="K346" s="31">
        <v>222.3</v>
      </c>
      <c r="L346" s="31">
        <v>216.2</v>
      </c>
      <c r="M346" s="31">
        <v>2.99912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236.6</v>
      </c>
      <c r="D347" s="36">
        <v>235.68333333333331</v>
      </c>
      <c r="E347" s="36">
        <v>232.91666666666663</v>
      </c>
      <c r="F347" s="36">
        <v>229.23333333333332</v>
      </c>
      <c r="G347" s="36">
        <v>226.46666666666664</v>
      </c>
      <c r="H347" s="36">
        <v>239.36666666666662</v>
      </c>
      <c r="I347" s="36">
        <v>242.13333333333333</v>
      </c>
      <c r="J347" s="36">
        <v>245.81666666666661</v>
      </c>
      <c r="K347" s="31">
        <v>238.45</v>
      </c>
      <c r="L347" s="31">
        <v>232</v>
      </c>
      <c r="M347" s="31">
        <v>105.19462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341.6</v>
      </c>
      <c r="D348" s="36">
        <v>343.23333333333329</v>
      </c>
      <c r="E348" s="36">
        <v>338.51666666666659</v>
      </c>
      <c r="F348" s="36">
        <v>335.43333333333328</v>
      </c>
      <c r="G348" s="36">
        <v>330.71666666666658</v>
      </c>
      <c r="H348" s="36">
        <v>346.31666666666661</v>
      </c>
      <c r="I348" s="36">
        <v>351.0333333333333</v>
      </c>
      <c r="J348" s="36">
        <v>354.11666666666662</v>
      </c>
      <c r="K348" s="31">
        <v>347.95</v>
      </c>
      <c r="L348" s="31">
        <v>340.15</v>
      </c>
      <c r="M348" s="31">
        <v>0.89819000000000004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1099</v>
      </c>
      <c r="D349" s="36">
        <v>1091.6666666666667</v>
      </c>
      <c r="E349" s="36">
        <v>1078.4333333333334</v>
      </c>
      <c r="F349" s="36">
        <v>1057.8666666666666</v>
      </c>
      <c r="G349" s="36">
        <v>1044.6333333333332</v>
      </c>
      <c r="H349" s="36">
        <v>1112.2333333333336</v>
      </c>
      <c r="I349" s="36">
        <v>1125.4666666666667</v>
      </c>
      <c r="J349" s="36">
        <v>1146.0333333333338</v>
      </c>
      <c r="K349" s="31">
        <v>1104.9000000000001</v>
      </c>
      <c r="L349" s="31">
        <v>1071.0999999999999</v>
      </c>
      <c r="M349" s="31">
        <v>4.8179699999999999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184.75</v>
      </c>
      <c r="D350" s="36">
        <v>183.61666666666667</v>
      </c>
      <c r="E350" s="36">
        <v>181.43333333333334</v>
      </c>
      <c r="F350" s="36">
        <v>178.11666666666667</v>
      </c>
      <c r="G350" s="36">
        <v>175.93333333333334</v>
      </c>
      <c r="H350" s="36">
        <v>186.93333333333334</v>
      </c>
      <c r="I350" s="36">
        <v>189.11666666666667</v>
      </c>
      <c r="J350" s="36">
        <v>192.43333333333334</v>
      </c>
      <c r="K350" s="31">
        <v>185.8</v>
      </c>
      <c r="L350" s="31">
        <v>180.3</v>
      </c>
      <c r="M350" s="31">
        <v>64.221230000000006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301.89999999999998</v>
      </c>
      <c r="D351" s="36">
        <v>302.65000000000003</v>
      </c>
      <c r="E351" s="36">
        <v>299.30000000000007</v>
      </c>
      <c r="F351" s="36">
        <v>296.70000000000005</v>
      </c>
      <c r="G351" s="36">
        <v>293.35000000000008</v>
      </c>
      <c r="H351" s="36">
        <v>305.25000000000006</v>
      </c>
      <c r="I351" s="36">
        <v>308.60000000000008</v>
      </c>
      <c r="J351" s="36">
        <v>311.20000000000005</v>
      </c>
      <c r="K351" s="31">
        <v>306</v>
      </c>
      <c r="L351" s="31">
        <v>300.05</v>
      </c>
      <c r="M351" s="31">
        <v>13.260590000000001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1136.3</v>
      </c>
      <c r="D352" s="36">
        <v>1123.55</v>
      </c>
      <c r="E352" s="36">
        <v>1080.75</v>
      </c>
      <c r="F352" s="36">
        <v>1025.2</v>
      </c>
      <c r="G352" s="36">
        <v>982.40000000000009</v>
      </c>
      <c r="H352" s="36">
        <v>1179.0999999999999</v>
      </c>
      <c r="I352" s="36">
        <v>1221.8999999999996</v>
      </c>
      <c r="J352" s="36">
        <v>1277.4499999999998</v>
      </c>
      <c r="K352" s="31">
        <v>1166.3499999999999</v>
      </c>
      <c r="L352" s="31">
        <v>1068</v>
      </c>
      <c r="M352" s="31">
        <v>12.29651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896.35</v>
      </c>
      <c r="D353" s="36">
        <v>898.7166666666667</v>
      </c>
      <c r="E353" s="36">
        <v>880.73333333333335</v>
      </c>
      <c r="F353" s="36">
        <v>865.11666666666667</v>
      </c>
      <c r="G353" s="36">
        <v>847.13333333333333</v>
      </c>
      <c r="H353" s="36">
        <v>914.33333333333337</v>
      </c>
      <c r="I353" s="36">
        <v>932.31666666666672</v>
      </c>
      <c r="J353" s="36">
        <v>947.93333333333339</v>
      </c>
      <c r="K353" s="31">
        <v>916.7</v>
      </c>
      <c r="L353" s="31">
        <v>883.1</v>
      </c>
      <c r="M353" s="31">
        <v>27.161269999999998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3932.55</v>
      </c>
      <c r="D354" s="36">
        <v>3928.2666666666664</v>
      </c>
      <c r="E354" s="36">
        <v>3901.5333333333328</v>
      </c>
      <c r="F354" s="36">
        <v>3870.5166666666664</v>
      </c>
      <c r="G354" s="36">
        <v>3843.7833333333328</v>
      </c>
      <c r="H354" s="36">
        <v>3959.2833333333328</v>
      </c>
      <c r="I354" s="36">
        <v>3986.0166666666664</v>
      </c>
      <c r="J354" s="36">
        <v>4017.0333333333328</v>
      </c>
      <c r="K354" s="31">
        <v>3955</v>
      </c>
      <c r="L354" s="31">
        <v>3897.25</v>
      </c>
      <c r="M354" s="31">
        <v>0.70372999999999997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216.85</v>
      </c>
      <c r="D355" s="36">
        <v>215.83333333333334</v>
      </c>
      <c r="E355" s="36">
        <v>214.2166666666667</v>
      </c>
      <c r="F355" s="36">
        <v>211.58333333333334</v>
      </c>
      <c r="G355" s="36">
        <v>209.9666666666667</v>
      </c>
      <c r="H355" s="36">
        <v>218.4666666666667</v>
      </c>
      <c r="I355" s="36">
        <v>220.08333333333331</v>
      </c>
      <c r="J355" s="36">
        <v>222.7166666666667</v>
      </c>
      <c r="K355" s="31">
        <v>217.45</v>
      </c>
      <c r="L355" s="31">
        <v>213.2</v>
      </c>
      <c r="M355" s="31">
        <v>0.82654000000000005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37545.35</v>
      </c>
      <c r="D356" s="36">
        <v>37502.733333333337</v>
      </c>
      <c r="E356" s="36">
        <v>37355.466666666674</v>
      </c>
      <c r="F356" s="36">
        <v>37165.583333333336</v>
      </c>
      <c r="G356" s="36">
        <v>37018.316666666673</v>
      </c>
      <c r="H356" s="36">
        <v>37692.616666666676</v>
      </c>
      <c r="I356" s="36">
        <v>37839.883333333339</v>
      </c>
      <c r="J356" s="36">
        <v>38029.766666666677</v>
      </c>
      <c r="K356" s="31">
        <v>37650</v>
      </c>
      <c r="L356" s="31">
        <v>37312.85</v>
      </c>
      <c r="M356" s="31">
        <v>0.13896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1275.8</v>
      </c>
      <c r="D357" s="36">
        <v>1275.2</v>
      </c>
      <c r="E357" s="36">
        <v>1251.6000000000001</v>
      </c>
      <c r="F357" s="36">
        <v>1227.4000000000001</v>
      </c>
      <c r="G357" s="36">
        <v>1203.8000000000002</v>
      </c>
      <c r="H357" s="36">
        <v>1299.4000000000001</v>
      </c>
      <c r="I357" s="36">
        <v>1323</v>
      </c>
      <c r="J357" s="36">
        <v>1347.2</v>
      </c>
      <c r="K357" s="31">
        <v>1298.8</v>
      </c>
      <c r="L357" s="31">
        <v>1251</v>
      </c>
      <c r="M357" s="31">
        <v>3.53403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668.55</v>
      </c>
      <c r="D358" s="36">
        <v>676.9</v>
      </c>
      <c r="E358" s="36">
        <v>654.44999999999993</v>
      </c>
      <c r="F358" s="36">
        <v>640.34999999999991</v>
      </c>
      <c r="G358" s="36">
        <v>617.89999999999986</v>
      </c>
      <c r="H358" s="36">
        <v>691</v>
      </c>
      <c r="I358" s="36">
        <v>713.45</v>
      </c>
      <c r="J358" s="36">
        <v>727.55000000000007</v>
      </c>
      <c r="K358" s="31">
        <v>699.35</v>
      </c>
      <c r="L358" s="31">
        <v>662.8</v>
      </c>
      <c r="M358" s="31">
        <v>8.2517200000000006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192.6</v>
      </c>
      <c r="D359" s="36">
        <v>192.45000000000002</v>
      </c>
      <c r="E359" s="36">
        <v>190.05000000000004</v>
      </c>
      <c r="F359" s="36">
        <v>187.50000000000003</v>
      </c>
      <c r="G359" s="36">
        <v>185.10000000000005</v>
      </c>
      <c r="H359" s="36">
        <v>195.00000000000003</v>
      </c>
      <c r="I359" s="36">
        <v>197.4</v>
      </c>
      <c r="J359" s="36">
        <v>199.95000000000002</v>
      </c>
      <c r="K359" s="31">
        <v>194.85</v>
      </c>
      <c r="L359" s="31">
        <v>189.9</v>
      </c>
      <c r="M359" s="31">
        <v>17.932310000000001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6083.75</v>
      </c>
      <c r="D360" s="36">
        <v>6033.083333333333</v>
      </c>
      <c r="E360" s="36">
        <v>5920.6666666666661</v>
      </c>
      <c r="F360" s="36">
        <v>5757.583333333333</v>
      </c>
      <c r="G360" s="36">
        <v>5645.1666666666661</v>
      </c>
      <c r="H360" s="36">
        <v>6196.1666666666661</v>
      </c>
      <c r="I360" s="36">
        <v>6308.5833333333321</v>
      </c>
      <c r="J360" s="36">
        <v>6471.6666666666661</v>
      </c>
      <c r="K360" s="31">
        <v>6145.5</v>
      </c>
      <c r="L360" s="31">
        <v>5870</v>
      </c>
      <c r="M360" s="31">
        <v>9.4830500000000004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220.25</v>
      </c>
      <c r="D361" s="36">
        <v>220.30000000000004</v>
      </c>
      <c r="E361" s="36">
        <v>219.00000000000009</v>
      </c>
      <c r="F361" s="36">
        <v>217.75000000000006</v>
      </c>
      <c r="G361" s="36">
        <v>216.4500000000001</v>
      </c>
      <c r="H361" s="36">
        <v>221.55000000000007</v>
      </c>
      <c r="I361" s="36">
        <v>222.85000000000002</v>
      </c>
      <c r="J361" s="36">
        <v>224.10000000000005</v>
      </c>
      <c r="K361" s="31">
        <v>221.6</v>
      </c>
      <c r="L361" s="31">
        <v>219.05</v>
      </c>
      <c r="M361" s="31">
        <v>8.1749600000000004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3936.55</v>
      </c>
      <c r="D362" s="36">
        <v>3928.0666666666671</v>
      </c>
      <c r="E362" s="36">
        <v>3893.6333333333341</v>
      </c>
      <c r="F362" s="36">
        <v>3850.7166666666672</v>
      </c>
      <c r="G362" s="36">
        <v>3816.2833333333342</v>
      </c>
      <c r="H362" s="36">
        <v>3970.983333333334</v>
      </c>
      <c r="I362" s="36">
        <v>4005.4166666666674</v>
      </c>
      <c r="J362" s="36">
        <v>4048.3333333333339</v>
      </c>
      <c r="K362" s="31">
        <v>3962.5</v>
      </c>
      <c r="L362" s="31">
        <v>3885.15</v>
      </c>
      <c r="M362" s="31">
        <v>0.12196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1806.5</v>
      </c>
      <c r="D363" s="36">
        <v>1801.55</v>
      </c>
      <c r="E363" s="36">
        <v>1760.75</v>
      </c>
      <c r="F363" s="36">
        <v>1715</v>
      </c>
      <c r="G363" s="36">
        <v>1674.2</v>
      </c>
      <c r="H363" s="36">
        <v>1847.3</v>
      </c>
      <c r="I363" s="36">
        <v>1888.0999999999997</v>
      </c>
      <c r="J363" s="36">
        <v>1933.85</v>
      </c>
      <c r="K363" s="31">
        <v>1842.35</v>
      </c>
      <c r="L363" s="31">
        <v>1755.8</v>
      </c>
      <c r="M363" s="31">
        <v>1.73864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3315.3</v>
      </c>
      <c r="D364" s="36">
        <v>3327.4500000000003</v>
      </c>
      <c r="E364" s="36">
        <v>3292.7000000000007</v>
      </c>
      <c r="F364" s="36">
        <v>3270.1000000000004</v>
      </c>
      <c r="G364" s="36">
        <v>3235.3500000000008</v>
      </c>
      <c r="H364" s="36">
        <v>3350.0500000000006</v>
      </c>
      <c r="I364" s="36">
        <v>3384.7999999999997</v>
      </c>
      <c r="J364" s="36">
        <v>3407.4000000000005</v>
      </c>
      <c r="K364" s="31">
        <v>3362.2</v>
      </c>
      <c r="L364" s="31">
        <v>3304.85</v>
      </c>
      <c r="M364" s="31">
        <v>1.6764300000000001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2316.8000000000002</v>
      </c>
      <c r="D365" s="36">
        <v>2315.7666666666669</v>
      </c>
      <c r="E365" s="36">
        <v>2297.1333333333337</v>
      </c>
      <c r="F365" s="36">
        <v>2277.4666666666667</v>
      </c>
      <c r="G365" s="36">
        <v>2258.8333333333335</v>
      </c>
      <c r="H365" s="36">
        <v>2335.4333333333338</v>
      </c>
      <c r="I365" s="36">
        <v>2354.0666666666671</v>
      </c>
      <c r="J365" s="36">
        <v>2373.733333333334</v>
      </c>
      <c r="K365" s="31">
        <v>2334.4</v>
      </c>
      <c r="L365" s="31">
        <v>2296.1</v>
      </c>
      <c r="M365" s="31">
        <v>4.2226299999999997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977.65</v>
      </c>
      <c r="D366" s="36">
        <v>974.56666666666661</v>
      </c>
      <c r="E366" s="36">
        <v>963.18333333333317</v>
      </c>
      <c r="F366" s="36">
        <v>948.71666666666658</v>
      </c>
      <c r="G366" s="36">
        <v>937.33333333333314</v>
      </c>
      <c r="H366" s="36">
        <v>989.03333333333319</v>
      </c>
      <c r="I366" s="36">
        <v>1000.4166666666666</v>
      </c>
      <c r="J366" s="36">
        <v>1014.8833333333332</v>
      </c>
      <c r="K366" s="31">
        <v>985.95</v>
      </c>
      <c r="L366" s="31">
        <v>960.1</v>
      </c>
      <c r="M366" s="31">
        <v>6.7891399999999997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92.5</v>
      </c>
      <c r="D367" s="36">
        <v>91.983333333333334</v>
      </c>
      <c r="E367" s="36">
        <v>90.516666666666666</v>
      </c>
      <c r="F367" s="36">
        <v>88.533333333333331</v>
      </c>
      <c r="G367" s="36">
        <v>87.066666666666663</v>
      </c>
      <c r="H367" s="36">
        <v>93.966666666666669</v>
      </c>
      <c r="I367" s="36">
        <v>95.433333333333337</v>
      </c>
      <c r="J367" s="36">
        <v>97.416666666666671</v>
      </c>
      <c r="K367" s="31">
        <v>93.45</v>
      </c>
      <c r="L367" s="31">
        <v>90</v>
      </c>
      <c r="M367" s="31">
        <v>27.909590000000001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736.85</v>
      </c>
      <c r="D368" s="36">
        <v>737.96666666666658</v>
      </c>
      <c r="E368" s="36">
        <v>718.93333333333317</v>
      </c>
      <c r="F368" s="36">
        <v>701.01666666666654</v>
      </c>
      <c r="G368" s="36">
        <v>681.98333333333312</v>
      </c>
      <c r="H368" s="36">
        <v>755.88333333333321</v>
      </c>
      <c r="I368" s="36">
        <v>774.91666666666674</v>
      </c>
      <c r="J368" s="36">
        <v>792.83333333333326</v>
      </c>
      <c r="K368" s="31">
        <v>757</v>
      </c>
      <c r="L368" s="31">
        <v>720.05</v>
      </c>
      <c r="M368" s="31">
        <v>6.8910400000000003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340.05</v>
      </c>
      <c r="D369" s="36">
        <v>338.53333333333336</v>
      </c>
      <c r="E369" s="36">
        <v>333.66666666666674</v>
      </c>
      <c r="F369" s="36">
        <v>327.28333333333336</v>
      </c>
      <c r="G369" s="36">
        <v>322.41666666666674</v>
      </c>
      <c r="H369" s="36">
        <v>344.91666666666674</v>
      </c>
      <c r="I369" s="36">
        <v>349.78333333333342</v>
      </c>
      <c r="J369" s="36">
        <v>356.16666666666674</v>
      </c>
      <c r="K369" s="31">
        <v>343.4</v>
      </c>
      <c r="L369" s="31">
        <v>332.15</v>
      </c>
      <c r="M369" s="31">
        <v>1.99732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1375.4</v>
      </c>
      <c r="D370" s="36">
        <v>1362.2166666666667</v>
      </c>
      <c r="E370" s="36">
        <v>1345.4333333333334</v>
      </c>
      <c r="F370" s="36">
        <v>1315.4666666666667</v>
      </c>
      <c r="G370" s="36">
        <v>1298.6833333333334</v>
      </c>
      <c r="H370" s="36">
        <v>1392.1833333333334</v>
      </c>
      <c r="I370" s="36">
        <v>1408.9666666666667</v>
      </c>
      <c r="J370" s="36">
        <v>1438.9333333333334</v>
      </c>
      <c r="K370" s="31">
        <v>1379</v>
      </c>
      <c r="L370" s="31">
        <v>1332.25</v>
      </c>
      <c r="M370" s="31">
        <v>0.78569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4976.7</v>
      </c>
      <c r="D371" s="36">
        <v>4954</v>
      </c>
      <c r="E371" s="36">
        <v>4899.05</v>
      </c>
      <c r="F371" s="36">
        <v>4821.4000000000005</v>
      </c>
      <c r="G371" s="36">
        <v>4766.4500000000007</v>
      </c>
      <c r="H371" s="36">
        <v>5031.6499999999996</v>
      </c>
      <c r="I371" s="36">
        <v>5086.6000000000004</v>
      </c>
      <c r="J371" s="36">
        <v>5164.2499999999991</v>
      </c>
      <c r="K371" s="31">
        <v>5008.95</v>
      </c>
      <c r="L371" s="31">
        <v>4876.3500000000004</v>
      </c>
      <c r="M371" s="31">
        <v>6.5273199999999996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1038.7</v>
      </c>
      <c r="D372" s="36">
        <v>1044.1166666666668</v>
      </c>
      <c r="E372" s="36">
        <v>1029.6333333333337</v>
      </c>
      <c r="F372" s="36">
        <v>1020.5666666666668</v>
      </c>
      <c r="G372" s="36">
        <v>1006.0833333333337</v>
      </c>
      <c r="H372" s="36">
        <v>1053.1833333333336</v>
      </c>
      <c r="I372" s="36">
        <v>1067.6666666666667</v>
      </c>
      <c r="J372" s="36">
        <v>1076.7333333333336</v>
      </c>
      <c r="K372" s="31">
        <v>1058.5999999999999</v>
      </c>
      <c r="L372" s="31">
        <v>1035.05</v>
      </c>
      <c r="M372" s="31">
        <v>0.77044000000000001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359.9</v>
      </c>
      <c r="D373" s="36">
        <v>359.59999999999997</v>
      </c>
      <c r="E373" s="36">
        <v>355.99999999999994</v>
      </c>
      <c r="F373" s="36">
        <v>352.09999999999997</v>
      </c>
      <c r="G373" s="36">
        <v>348.49999999999994</v>
      </c>
      <c r="H373" s="36">
        <v>363.49999999999994</v>
      </c>
      <c r="I373" s="36">
        <v>367.09999999999997</v>
      </c>
      <c r="J373" s="36">
        <v>370.99999999999994</v>
      </c>
      <c r="K373" s="31">
        <v>363.2</v>
      </c>
      <c r="L373" s="31">
        <v>355.7</v>
      </c>
      <c r="M373" s="31">
        <v>18.559889999999999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237.55</v>
      </c>
      <c r="D374" s="36">
        <v>236.91666666666666</v>
      </c>
      <c r="E374" s="36">
        <v>232.83333333333331</v>
      </c>
      <c r="F374" s="36">
        <v>228.11666666666665</v>
      </c>
      <c r="G374" s="36">
        <v>224.0333333333333</v>
      </c>
      <c r="H374" s="36">
        <v>241.63333333333333</v>
      </c>
      <c r="I374" s="36">
        <v>245.71666666666664</v>
      </c>
      <c r="J374" s="36">
        <v>250.43333333333334</v>
      </c>
      <c r="K374" s="31">
        <v>241</v>
      </c>
      <c r="L374" s="31">
        <v>232.2</v>
      </c>
      <c r="M374" s="31">
        <v>86.337360000000004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200.95</v>
      </c>
      <c r="D375" s="36">
        <v>200.63333333333333</v>
      </c>
      <c r="E375" s="36">
        <v>199.46666666666664</v>
      </c>
      <c r="F375" s="36">
        <v>197.98333333333332</v>
      </c>
      <c r="G375" s="36">
        <v>196.81666666666663</v>
      </c>
      <c r="H375" s="36">
        <v>202.11666666666665</v>
      </c>
      <c r="I375" s="36">
        <v>203.28333333333333</v>
      </c>
      <c r="J375" s="36">
        <v>204.76666666666665</v>
      </c>
      <c r="K375" s="31">
        <v>201.8</v>
      </c>
      <c r="L375" s="31">
        <v>199.15</v>
      </c>
      <c r="M375" s="31">
        <v>99.95487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539.9</v>
      </c>
      <c r="D376" s="36">
        <v>535.61666666666667</v>
      </c>
      <c r="E376" s="36">
        <v>527.2833333333333</v>
      </c>
      <c r="F376" s="36">
        <v>514.66666666666663</v>
      </c>
      <c r="G376" s="36">
        <v>506.33333333333326</v>
      </c>
      <c r="H376" s="36">
        <v>548.23333333333335</v>
      </c>
      <c r="I376" s="36">
        <v>556.56666666666661</v>
      </c>
      <c r="J376" s="36">
        <v>569.18333333333339</v>
      </c>
      <c r="K376" s="31">
        <v>543.95000000000005</v>
      </c>
      <c r="L376" s="31">
        <v>523</v>
      </c>
      <c r="M376" s="31">
        <v>7.9787400000000002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748.1</v>
      </c>
      <c r="D377" s="36">
        <v>757.33333333333337</v>
      </c>
      <c r="E377" s="36">
        <v>726.81666666666672</v>
      </c>
      <c r="F377" s="36">
        <v>705.5333333333333</v>
      </c>
      <c r="G377" s="36">
        <v>675.01666666666665</v>
      </c>
      <c r="H377" s="36">
        <v>778.61666666666679</v>
      </c>
      <c r="I377" s="36">
        <v>809.13333333333344</v>
      </c>
      <c r="J377" s="36">
        <v>830.41666666666686</v>
      </c>
      <c r="K377" s="31">
        <v>787.85</v>
      </c>
      <c r="L377" s="31">
        <v>736.05</v>
      </c>
      <c r="M377" s="31">
        <v>18.7239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636.54999999999995</v>
      </c>
      <c r="D378" s="36">
        <v>638.4</v>
      </c>
      <c r="E378" s="36">
        <v>631.59999999999991</v>
      </c>
      <c r="F378" s="36">
        <v>626.65</v>
      </c>
      <c r="G378" s="36">
        <v>619.84999999999991</v>
      </c>
      <c r="H378" s="36">
        <v>643.34999999999991</v>
      </c>
      <c r="I378" s="36">
        <v>650.14999999999986</v>
      </c>
      <c r="J378" s="36">
        <v>655.09999999999991</v>
      </c>
      <c r="K378" s="31">
        <v>645.20000000000005</v>
      </c>
      <c r="L378" s="31">
        <v>633.45000000000005</v>
      </c>
      <c r="M378" s="31">
        <v>0.68781000000000003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135.85</v>
      </c>
      <c r="D379" s="36">
        <v>134.66666666666666</v>
      </c>
      <c r="E379" s="36">
        <v>130.5333333333333</v>
      </c>
      <c r="F379" s="36">
        <v>125.21666666666664</v>
      </c>
      <c r="G379" s="36">
        <v>121.08333333333329</v>
      </c>
      <c r="H379" s="36">
        <v>139.98333333333332</v>
      </c>
      <c r="I379" s="36">
        <v>144.1166666666667</v>
      </c>
      <c r="J379" s="36">
        <v>149.43333333333334</v>
      </c>
      <c r="K379" s="31">
        <v>138.80000000000001</v>
      </c>
      <c r="L379" s="31">
        <v>129.35</v>
      </c>
      <c r="M379" s="31">
        <v>29.929120000000001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17000.5</v>
      </c>
      <c r="D380" s="36">
        <v>16965.683333333334</v>
      </c>
      <c r="E380" s="36">
        <v>16854.966666666667</v>
      </c>
      <c r="F380" s="36">
        <v>16709.433333333334</v>
      </c>
      <c r="G380" s="36">
        <v>16598.716666666667</v>
      </c>
      <c r="H380" s="36">
        <v>17111.216666666667</v>
      </c>
      <c r="I380" s="36">
        <v>17221.933333333334</v>
      </c>
      <c r="J380" s="36">
        <v>17367.466666666667</v>
      </c>
      <c r="K380" s="31">
        <v>17076.400000000001</v>
      </c>
      <c r="L380" s="31">
        <v>16820.150000000001</v>
      </c>
      <c r="M380" s="31">
        <v>0.15845000000000001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73.150000000000006</v>
      </c>
      <c r="D381" s="36">
        <v>72.733333333333334</v>
      </c>
      <c r="E381" s="36">
        <v>71.316666666666663</v>
      </c>
      <c r="F381" s="36">
        <v>69.483333333333334</v>
      </c>
      <c r="G381" s="36">
        <v>68.066666666666663</v>
      </c>
      <c r="H381" s="36">
        <v>74.566666666666663</v>
      </c>
      <c r="I381" s="36">
        <v>75.98333333333332</v>
      </c>
      <c r="J381" s="36">
        <v>77.816666666666663</v>
      </c>
      <c r="K381" s="31">
        <v>74.150000000000006</v>
      </c>
      <c r="L381" s="31">
        <v>70.900000000000006</v>
      </c>
      <c r="M381" s="31">
        <v>975.82650999999998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1605.65</v>
      </c>
      <c r="D382" s="36">
        <v>1600.5333333333335</v>
      </c>
      <c r="E382" s="36">
        <v>1587.116666666667</v>
      </c>
      <c r="F382" s="36">
        <v>1568.5833333333335</v>
      </c>
      <c r="G382" s="36">
        <v>1555.166666666667</v>
      </c>
      <c r="H382" s="36">
        <v>1619.0666666666671</v>
      </c>
      <c r="I382" s="36">
        <v>1632.4833333333336</v>
      </c>
      <c r="J382" s="36">
        <v>1651.0166666666671</v>
      </c>
      <c r="K382" s="31">
        <v>1613.95</v>
      </c>
      <c r="L382" s="31">
        <v>1582</v>
      </c>
      <c r="M382" s="31">
        <v>3.4688300000000001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419.15</v>
      </c>
      <c r="D383" s="36">
        <v>418.14999999999992</v>
      </c>
      <c r="E383" s="36">
        <v>412.39999999999986</v>
      </c>
      <c r="F383" s="36">
        <v>405.64999999999992</v>
      </c>
      <c r="G383" s="36">
        <v>399.89999999999986</v>
      </c>
      <c r="H383" s="36">
        <v>424.89999999999986</v>
      </c>
      <c r="I383" s="36">
        <v>430.65</v>
      </c>
      <c r="J383" s="36">
        <v>437.39999999999986</v>
      </c>
      <c r="K383" s="31">
        <v>423.9</v>
      </c>
      <c r="L383" s="31">
        <v>411.4</v>
      </c>
      <c r="M383" s="31">
        <v>1.05586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1240.25</v>
      </c>
      <c r="D384" s="36">
        <v>1229.1166666666666</v>
      </c>
      <c r="E384" s="36">
        <v>1216.2333333333331</v>
      </c>
      <c r="F384" s="36">
        <v>1192.2166666666665</v>
      </c>
      <c r="G384" s="36">
        <v>1179.333333333333</v>
      </c>
      <c r="H384" s="36">
        <v>1253.1333333333332</v>
      </c>
      <c r="I384" s="36">
        <v>1266.0166666666669</v>
      </c>
      <c r="J384" s="36">
        <v>1290.0333333333333</v>
      </c>
      <c r="K384" s="31">
        <v>1242</v>
      </c>
      <c r="L384" s="31">
        <v>1205.0999999999999</v>
      </c>
      <c r="M384" s="31">
        <v>1.7165999999999999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157.69999999999999</v>
      </c>
      <c r="D385" s="36">
        <v>156.26666666666665</v>
      </c>
      <c r="E385" s="36">
        <v>154.0333333333333</v>
      </c>
      <c r="F385" s="36">
        <v>150.36666666666665</v>
      </c>
      <c r="G385" s="36">
        <v>148.1333333333333</v>
      </c>
      <c r="H385" s="36">
        <v>159.93333333333331</v>
      </c>
      <c r="I385" s="36">
        <v>162.16666666666666</v>
      </c>
      <c r="J385" s="36">
        <v>165.83333333333331</v>
      </c>
      <c r="K385" s="31">
        <v>158.5</v>
      </c>
      <c r="L385" s="31">
        <v>152.6</v>
      </c>
      <c r="M385" s="31">
        <v>165.33450999999999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152.94999999999999</v>
      </c>
      <c r="D386" s="36">
        <v>152.81666666666666</v>
      </c>
      <c r="E386" s="36">
        <v>151.68333333333334</v>
      </c>
      <c r="F386" s="36">
        <v>150.41666666666669</v>
      </c>
      <c r="G386" s="36">
        <v>149.28333333333336</v>
      </c>
      <c r="H386" s="36">
        <v>154.08333333333331</v>
      </c>
      <c r="I386" s="36">
        <v>155.21666666666664</v>
      </c>
      <c r="J386" s="36">
        <v>156.48333333333329</v>
      </c>
      <c r="K386" s="31">
        <v>153.94999999999999</v>
      </c>
      <c r="L386" s="31">
        <v>151.55000000000001</v>
      </c>
      <c r="M386" s="31">
        <v>8.8307900000000004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1130.45</v>
      </c>
      <c r="D387" s="36">
        <v>1125.4166666666667</v>
      </c>
      <c r="E387" s="36">
        <v>1108.8333333333335</v>
      </c>
      <c r="F387" s="36">
        <v>1087.2166666666667</v>
      </c>
      <c r="G387" s="36">
        <v>1070.6333333333334</v>
      </c>
      <c r="H387" s="36">
        <v>1147.0333333333335</v>
      </c>
      <c r="I387" s="36">
        <v>1163.616666666667</v>
      </c>
      <c r="J387" s="36">
        <v>1185.2333333333336</v>
      </c>
      <c r="K387" s="31">
        <v>1142</v>
      </c>
      <c r="L387" s="31">
        <v>1103.8</v>
      </c>
      <c r="M387" s="31">
        <v>2.3469899999999999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453</v>
      </c>
      <c r="D388" s="36">
        <v>450.61666666666662</v>
      </c>
      <c r="E388" s="36">
        <v>446.53333333333325</v>
      </c>
      <c r="F388" s="36">
        <v>440.06666666666661</v>
      </c>
      <c r="G388" s="36">
        <v>435.98333333333323</v>
      </c>
      <c r="H388" s="36">
        <v>457.08333333333326</v>
      </c>
      <c r="I388" s="36">
        <v>461.16666666666663</v>
      </c>
      <c r="J388" s="36">
        <v>467.63333333333327</v>
      </c>
      <c r="K388" s="31">
        <v>454.7</v>
      </c>
      <c r="L388" s="31">
        <v>444.15</v>
      </c>
      <c r="M388" s="31">
        <v>13.849629999999999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218.15</v>
      </c>
      <c r="D389" s="36">
        <v>218.15</v>
      </c>
      <c r="E389" s="36">
        <v>215.3</v>
      </c>
      <c r="F389" s="36">
        <v>212.45000000000002</v>
      </c>
      <c r="G389" s="36">
        <v>209.60000000000002</v>
      </c>
      <c r="H389" s="36">
        <v>221</v>
      </c>
      <c r="I389" s="36">
        <v>223.84999999999997</v>
      </c>
      <c r="J389" s="36">
        <v>226.7</v>
      </c>
      <c r="K389" s="31">
        <v>221</v>
      </c>
      <c r="L389" s="31">
        <v>215.3</v>
      </c>
      <c r="M389" s="31">
        <v>9.0877700000000008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124.9</v>
      </c>
      <c r="D390" s="36">
        <v>124.41666666666667</v>
      </c>
      <c r="E390" s="36">
        <v>122.53333333333335</v>
      </c>
      <c r="F390" s="36">
        <v>120.16666666666667</v>
      </c>
      <c r="G390" s="36">
        <v>118.28333333333335</v>
      </c>
      <c r="H390" s="36">
        <v>126.78333333333335</v>
      </c>
      <c r="I390" s="36">
        <v>128.66666666666669</v>
      </c>
      <c r="J390" s="36">
        <v>131.03333333333336</v>
      </c>
      <c r="K390" s="31">
        <v>126.3</v>
      </c>
      <c r="L390" s="31">
        <v>122.05</v>
      </c>
      <c r="M390" s="31">
        <v>60.0274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2728.05</v>
      </c>
      <c r="D391" s="36">
        <v>2710.7666666666669</v>
      </c>
      <c r="E391" s="36">
        <v>2665.2833333333338</v>
      </c>
      <c r="F391" s="36">
        <v>2602.5166666666669</v>
      </c>
      <c r="G391" s="36">
        <v>2557.0333333333338</v>
      </c>
      <c r="H391" s="36">
        <v>2773.5333333333338</v>
      </c>
      <c r="I391" s="36">
        <v>2819.0166666666664</v>
      </c>
      <c r="J391" s="36">
        <v>2881.7833333333338</v>
      </c>
      <c r="K391" s="31">
        <v>2756.25</v>
      </c>
      <c r="L391" s="31">
        <v>2648</v>
      </c>
      <c r="M391" s="31">
        <v>0.38296000000000002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52.15</v>
      </c>
      <c r="D392" s="36">
        <v>52.116666666666667</v>
      </c>
      <c r="E392" s="36">
        <v>51.433333333333337</v>
      </c>
      <c r="F392" s="36">
        <v>50.716666666666669</v>
      </c>
      <c r="G392" s="36">
        <v>50.033333333333339</v>
      </c>
      <c r="H392" s="36">
        <v>52.833333333333336</v>
      </c>
      <c r="I392" s="36">
        <v>53.516666666666659</v>
      </c>
      <c r="J392" s="36">
        <v>54.233333333333334</v>
      </c>
      <c r="K392" s="31">
        <v>52.8</v>
      </c>
      <c r="L392" s="31">
        <v>51.4</v>
      </c>
      <c r="M392" s="31">
        <v>13.789809999999999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1741.4</v>
      </c>
      <c r="D393" s="36">
        <v>1723.4666666666665</v>
      </c>
      <c r="E393" s="36">
        <v>1697.9333333333329</v>
      </c>
      <c r="F393" s="36">
        <v>1654.4666666666665</v>
      </c>
      <c r="G393" s="36">
        <v>1628.9333333333329</v>
      </c>
      <c r="H393" s="36">
        <v>1766.9333333333329</v>
      </c>
      <c r="I393" s="36">
        <v>1792.4666666666662</v>
      </c>
      <c r="J393" s="36">
        <v>1835.9333333333329</v>
      </c>
      <c r="K393" s="31">
        <v>1749</v>
      </c>
      <c r="L393" s="31">
        <v>1680</v>
      </c>
      <c r="M393" s="31">
        <v>2.0093399999999999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226.2</v>
      </c>
      <c r="D394" s="36">
        <v>224.85</v>
      </c>
      <c r="E394" s="36">
        <v>218.85</v>
      </c>
      <c r="F394" s="36">
        <v>211.5</v>
      </c>
      <c r="G394" s="36">
        <v>205.5</v>
      </c>
      <c r="H394" s="36">
        <v>232.2</v>
      </c>
      <c r="I394" s="36">
        <v>238.2</v>
      </c>
      <c r="J394" s="36">
        <v>245.54999999999998</v>
      </c>
      <c r="K394" s="31">
        <v>230.85</v>
      </c>
      <c r="L394" s="31">
        <v>217.5</v>
      </c>
      <c r="M394" s="31">
        <v>196.01411999999999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273.05</v>
      </c>
      <c r="D395" s="36">
        <v>272.51666666666671</v>
      </c>
      <c r="E395" s="36">
        <v>267.43333333333339</v>
      </c>
      <c r="F395" s="36">
        <v>261.81666666666666</v>
      </c>
      <c r="G395" s="36">
        <v>256.73333333333335</v>
      </c>
      <c r="H395" s="36">
        <v>278.13333333333344</v>
      </c>
      <c r="I395" s="36">
        <v>283.21666666666681</v>
      </c>
      <c r="J395" s="36">
        <v>288.83333333333348</v>
      </c>
      <c r="K395" s="31">
        <v>277.60000000000002</v>
      </c>
      <c r="L395" s="31">
        <v>266.89999999999998</v>
      </c>
      <c r="M395" s="31">
        <v>94.033789999999996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145.19999999999999</v>
      </c>
      <c r="D396" s="36">
        <v>144.68333333333331</v>
      </c>
      <c r="E396" s="36">
        <v>142.51666666666662</v>
      </c>
      <c r="F396" s="36">
        <v>139.83333333333331</v>
      </c>
      <c r="G396" s="36">
        <v>137.66666666666663</v>
      </c>
      <c r="H396" s="36">
        <v>147.36666666666662</v>
      </c>
      <c r="I396" s="36">
        <v>149.5333333333333</v>
      </c>
      <c r="J396" s="36">
        <v>152.21666666666661</v>
      </c>
      <c r="K396" s="31">
        <v>146.85</v>
      </c>
      <c r="L396" s="31">
        <v>142</v>
      </c>
      <c r="M396" s="31">
        <v>13.96838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896.25</v>
      </c>
      <c r="D397" s="36">
        <v>891.65</v>
      </c>
      <c r="E397" s="36">
        <v>879.8</v>
      </c>
      <c r="F397" s="36">
        <v>863.35</v>
      </c>
      <c r="G397" s="36">
        <v>851.5</v>
      </c>
      <c r="H397" s="36">
        <v>908.09999999999991</v>
      </c>
      <c r="I397" s="36">
        <v>919.95</v>
      </c>
      <c r="J397" s="36">
        <v>936.39999999999986</v>
      </c>
      <c r="K397" s="31">
        <v>903.5</v>
      </c>
      <c r="L397" s="31">
        <v>875.2</v>
      </c>
      <c r="M397" s="31">
        <v>0.86455000000000004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2265.8000000000002</v>
      </c>
      <c r="D398" s="36">
        <v>2258.4166666666665</v>
      </c>
      <c r="E398" s="36">
        <v>2243.333333333333</v>
      </c>
      <c r="F398" s="36">
        <v>2220.8666666666663</v>
      </c>
      <c r="G398" s="36">
        <v>2205.7833333333328</v>
      </c>
      <c r="H398" s="36">
        <v>2280.8833333333332</v>
      </c>
      <c r="I398" s="36">
        <v>2295.9666666666662</v>
      </c>
      <c r="J398" s="36">
        <v>2318.4333333333334</v>
      </c>
      <c r="K398" s="31">
        <v>2273.5</v>
      </c>
      <c r="L398" s="31">
        <v>2235.9499999999998</v>
      </c>
      <c r="M398" s="31">
        <v>58.855420000000002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113.55</v>
      </c>
      <c r="D399" s="36">
        <v>113.64999999999999</v>
      </c>
      <c r="E399" s="36">
        <v>110.89999999999998</v>
      </c>
      <c r="F399" s="36">
        <v>108.24999999999999</v>
      </c>
      <c r="G399" s="36">
        <v>105.49999999999997</v>
      </c>
      <c r="H399" s="36">
        <v>116.29999999999998</v>
      </c>
      <c r="I399" s="36">
        <v>119.05000000000001</v>
      </c>
      <c r="J399" s="36">
        <v>121.69999999999999</v>
      </c>
      <c r="K399" s="31">
        <v>116.4</v>
      </c>
      <c r="L399" s="31">
        <v>111</v>
      </c>
      <c r="M399" s="31">
        <v>12.67548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682.45</v>
      </c>
      <c r="D400" s="36">
        <v>681.76666666666665</v>
      </c>
      <c r="E400" s="36">
        <v>673.63333333333333</v>
      </c>
      <c r="F400" s="36">
        <v>664.81666666666672</v>
      </c>
      <c r="G400" s="36">
        <v>656.68333333333339</v>
      </c>
      <c r="H400" s="36">
        <v>690.58333333333326</v>
      </c>
      <c r="I400" s="36">
        <v>698.71666666666647</v>
      </c>
      <c r="J400" s="36">
        <v>707.53333333333319</v>
      </c>
      <c r="K400" s="31">
        <v>689.9</v>
      </c>
      <c r="L400" s="31">
        <v>672.95</v>
      </c>
      <c r="M400" s="31">
        <v>0.79320999999999997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460.4</v>
      </c>
      <c r="D401" s="36">
        <v>463.13333333333338</v>
      </c>
      <c r="E401" s="36">
        <v>454.26666666666677</v>
      </c>
      <c r="F401" s="36">
        <v>448.13333333333338</v>
      </c>
      <c r="G401" s="36">
        <v>439.26666666666677</v>
      </c>
      <c r="H401" s="36">
        <v>469.26666666666677</v>
      </c>
      <c r="I401" s="36">
        <v>478.13333333333344</v>
      </c>
      <c r="J401" s="36">
        <v>484.26666666666677</v>
      </c>
      <c r="K401" s="31">
        <v>472</v>
      </c>
      <c r="L401" s="31">
        <v>457</v>
      </c>
      <c r="M401" s="31">
        <v>7.2130900000000002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755.2</v>
      </c>
      <c r="D402" s="36">
        <v>759.35</v>
      </c>
      <c r="E402" s="36">
        <v>746.85</v>
      </c>
      <c r="F402" s="36">
        <v>738.5</v>
      </c>
      <c r="G402" s="36">
        <v>726</v>
      </c>
      <c r="H402" s="36">
        <v>767.7</v>
      </c>
      <c r="I402" s="36">
        <v>780.2</v>
      </c>
      <c r="J402" s="36">
        <v>788.55000000000007</v>
      </c>
      <c r="K402" s="31">
        <v>771.85</v>
      </c>
      <c r="L402" s="31">
        <v>751</v>
      </c>
      <c r="M402" s="31">
        <v>0.81147000000000002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1579.2</v>
      </c>
      <c r="D403" s="36">
        <v>1574.4333333333332</v>
      </c>
      <c r="E403" s="36">
        <v>1563.8666666666663</v>
      </c>
      <c r="F403" s="36">
        <v>1548.5333333333331</v>
      </c>
      <c r="G403" s="36">
        <v>1537.9666666666662</v>
      </c>
      <c r="H403" s="36">
        <v>1589.7666666666664</v>
      </c>
      <c r="I403" s="36">
        <v>1600.3333333333335</v>
      </c>
      <c r="J403" s="36">
        <v>1615.6666666666665</v>
      </c>
      <c r="K403" s="31">
        <v>1585</v>
      </c>
      <c r="L403" s="31">
        <v>1559.1</v>
      </c>
      <c r="M403" s="31">
        <v>1.69414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92.5</v>
      </c>
      <c r="D404" s="36">
        <v>92.466666666666654</v>
      </c>
      <c r="E404" s="36">
        <v>91.733333333333306</v>
      </c>
      <c r="F404" s="36">
        <v>90.966666666666654</v>
      </c>
      <c r="G404" s="36">
        <v>90.233333333333306</v>
      </c>
      <c r="H404" s="36">
        <v>93.233333333333306</v>
      </c>
      <c r="I404" s="36">
        <v>93.966666666666654</v>
      </c>
      <c r="J404" s="36">
        <v>94.733333333333306</v>
      </c>
      <c r="K404" s="31">
        <v>93.2</v>
      </c>
      <c r="L404" s="31">
        <v>91.7</v>
      </c>
      <c r="M404" s="31">
        <v>37.456249999999997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7494.05</v>
      </c>
      <c r="D405" s="36">
        <v>7435.666666666667</v>
      </c>
      <c r="E405" s="36">
        <v>7359.3833333333341</v>
      </c>
      <c r="F405" s="36">
        <v>7224.7166666666672</v>
      </c>
      <c r="G405" s="36">
        <v>7148.4333333333343</v>
      </c>
      <c r="H405" s="36">
        <v>7570.3333333333339</v>
      </c>
      <c r="I405" s="36">
        <v>7646.6166666666668</v>
      </c>
      <c r="J405" s="36">
        <v>7781.2833333333338</v>
      </c>
      <c r="K405" s="31">
        <v>7511.95</v>
      </c>
      <c r="L405" s="31">
        <v>7301</v>
      </c>
      <c r="M405" s="31">
        <v>0.2346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1291.4000000000001</v>
      </c>
      <c r="D406" s="36">
        <v>1314.6833333333334</v>
      </c>
      <c r="E406" s="36">
        <v>1260.7166666666667</v>
      </c>
      <c r="F406" s="36">
        <v>1230.0333333333333</v>
      </c>
      <c r="G406" s="36">
        <v>1176.0666666666666</v>
      </c>
      <c r="H406" s="36">
        <v>1345.3666666666668</v>
      </c>
      <c r="I406" s="36">
        <v>1399.3333333333335</v>
      </c>
      <c r="J406" s="36">
        <v>1430.0166666666669</v>
      </c>
      <c r="K406" s="31">
        <v>1368.65</v>
      </c>
      <c r="L406" s="31">
        <v>1284</v>
      </c>
      <c r="M406" s="31">
        <v>0.95550000000000002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790.4</v>
      </c>
      <c r="D407" s="36">
        <v>786.73333333333323</v>
      </c>
      <c r="E407" s="36">
        <v>776.96666666666647</v>
      </c>
      <c r="F407" s="36">
        <v>763.53333333333319</v>
      </c>
      <c r="G407" s="36">
        <v>753.76666666666642</v>
      </c>
      <c r="H407" s="36">
        <v>800.16666666666652</v>
      </c>
      <c r="I407" s="36">
        <v>809.93333333333317</v>
      </c>
      <c r="J407" s="36">
        <v>823.36666666666656</v>
      </c>
      <c r="K407" s="31">
        <v>796.5</v>
      </c>
      <c r="L407" s="31">
        <v>773.3</v>
      </c>
      <c r="M407" s="31">
        <v>6.0410399999999997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1302.9000000000001</v>
      </c>
      <c r="D408" s="36">
        <v>1305.7500000000002</v>
      </c>
      <c r="E408" s="36">
        <v>1290.8000000000004</v>
      </c>
      <c r="F408" s="36">
        <v>1278.7000000000003</v>
      </c>
      <c r="G408" s="36">
        <v>1263.7500000000005</v>
      </c>
      <c r="H408" s="36">
        <v>1317.8500000000004</v>
      </c>
      <c r="I408" s="36">
        <v>1332.8000000000002</v>
      </c>
      <c r="J408" s="36">
        <v>1344.9000000000003</v>
      </c>
      <c r="K408" s="31">
        <v>1320.7</v>
      </c>
      <c r="L408" s="31">
        <v>1293.6500000000001</v>
      </c>
      <c r="M408" s="31">
        <v>6.5453099999999997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2992.5</v>
      </c>
      <c r="D409" s="36">
        <v>3000.3666666666668</v>
      </c>
      <c r="E409" s="36">
        <v>2951.0333333333338</v>
      </c>
      <c r="F409" s="36">
        <v>2909.5666666666671</v>
      </c>
      <c r="G409" s="36">
        <v>2860.233333333334</v>
      </c>
      <c r="H409" s="36">
        <v>3041.8333333333335</v>
      </c>
      <c r="I409" s="36">
        <v>3091.1666666666665</v>
      </c>
      <c r="J409" s="36">
        <v>3132.6333333333332</v>
      </c>
      <c r="K409" s="31">
        <v>3049.7</v>
      </c>
      <c r="L409" s="31">
        <v>2958.9</v>
      </c>
      <c r="M409" s="31">
        <v>1.1201399999999999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408.3</v>
      </c>
      <c r="D410" s="36">
        <v>407.3</v>
      </c>
      <c r="E410" s="36">
        <v>402.1</v>
      </c>
      <c r="F410" s="36">
        <v>395.90000000000003</v>
      </c>
      <c r="G410" s="36">
        <v>390.70000000000005</v>
      </c>
      <c r="H410" s="36">
        <v>413.5</v>
      </c>
      <c r="I410" s="36">
        <v>418.69999999999993</v>
      </c>
      <c r="J410" s="36">
        <v>424.9</v>
      </c>
      <c r="K410" s="31">
        <v>412.5</v>
      </c>
      <c r="L410" s="31">
        <v>401.1</v>
      </c>
      <c r="M410" s="31">
        <v>0.76924000000000003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639.35</v>
      </c>
      <c r="D411" s="36">
        <v>643.16666666666663</v>
      </c>
      <c r="E411" s="36">
        <v>633.98333333333323</v>
      </c>
      <c r="F411" s="36">
        <v>628.61666666666656</v>
      </c>
      <c r="G411" s="36">
        <v>619.43333333333317</v>
      </c>
      <c r="H411" s="36">
        <v>648.5333333333333</v>
      </c>
      <c r="I411" s="36">
        <v>657.7166666666667</v>
      </c>
      <c r="J411" s="36">
        <v>663.08333333333337</v>
      </c>
      <c r="K411" s="31">
        <v>652.35</v>
      </c>
      <c r="L411" s="31">
        <v>637.79999999999995</v>
      </c>
      <c r="M411" s="31">
        <v>0.93515999999999999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25514.5</v>
      </c>
      <c r="D412" s="36">
        <v>25501.916666666668</v>
      </c>
      <c r="E412" s="36">
        <v>25321.583333333336</v>
      </c>
      <c r="F412" s="36">
        <v>25128.666666666668</v>
      </c>
      <c r="G412" s="36">
        <v>24948.333333333336</v>
      </c>
      <c r="H412" s="36">
        <v>25694.833333333336</v>
      </c>
      <c r="I412" s="36">
        <v>25875.166666666672</v>
      </c>
      <c r="J412" s="36">
        <v>26068.083333333336</v>
      </c>
      <c r="K412" s="31">
        <v>25682.25</v>
      </c>
      <c r="L412" s="31">
        <v>25309</v>
      </c>
      <c r="M412" s="31">
        <v>0.19095999999999999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49.1</v>
      </c>
      <c r="D413" s="36">
        <v>49.133333333333326</v>
      </c>
      <c r="E413" s="36">
        <v>48.516666666666652</v>
      </c>
      <c r="F413" s="36">
        <v>47.933333333333323</v>
      </c>
      <c r="G413" s="36">
        <v>47.316666666666649</v>
      </c>
      <c r="H413" s="36">
        <v>49.716666666666654</v>
      </c>
      <c r="I413" s="36">
        <v>50.333333333333329</v>
      </c>
      <c r="J413" s="36">
        <v>50.916666666666657</v>
      </c>
      <c r="K413" s="31">
        <v>49.75</v>
      </c>
      <c r="L413" s="31">
        <v>48.55</v>
      </c>
      <c r="M413" s="31">
        <v>88.436279999999996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1935.2</v>
      </c>
      <c r="D414" s="36">
        <v>1938.6333333333332</v>
      </c>
      <c r="E414" s="36">
        <v>1847.5666666666664</v>
      </c>
      <c r="F414" s="36">
        <v>1759.9333333333332</v>
      </c>
      <c r="G414" s="36">
        <v>1668.8666666666663</v>
      </c>
      <c r="H414" s="36">
        <v>2026.2666666666664</v>
      </c>
      <c r="I414" s="36">
        <v>2117.333333333333</v>
      </c>
      <c r="J414" s="36">
        <v>2204.9666666666662</v>
      </c>
      <c r="K414" s="31">
        <v>2029.7</v>
      </c>
      <c r="L414" s="31">
        <v>1851</v>
      </c>
      <c r="M414" s="31">
        <v>50.113329999999998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443.3</v>
      </c>
      <c r="D415" s="36">
        <v>441.01666666666665</v>
      </c>
      <c r="E415" s="36">
        <v>437.83333333333331</v>
      </c>
      <c r="F415" s="36">
        <v>432.36666666666667</v>
      </c>
      <c r="G415" s="36">
        <v>429.18333333333334</v>
      </c>
      <c r="H415" s="36">
        <v>446.48333333333329</v>
      </c>
      <c r="I415" s="36">
        <v>449.66666666666669</v>
      </c>
      <c r="J415" s="36">
        <v>455.13333333333327</v>
      </c>
      <c r="K415" s="31">
        <v>444.2</v>
      </c>
      <c r="L415" s="31">
        <v>435.55</v>
      </c>
      <c r="M415" s="31">
        <v>4.0195600000000002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3427</v>
      </c>
      <c r="D416" s="36">
        <v>3420.2333333333336</v>
      </c>
      <c r="E416" s="36">
        <v>3391.5166666666673</v>
      </c>
      <c r="F416" s="36">
        <v>3356.0333333333338</v>
      </c>
      <c r="G416" s="36">
        <v>3327.3166666666675</v>
      </c>
      <c r="H416" s="36">
        <v>3455.7166666666672</v>
      </c>
      <c r="I416" s="36">
        <v>3484.4333333333334</v>
      </c>
      <c r="J416" s="36">
        <v>3519.916666666667</v>
      </c>
      <c r="K416" s="31">
        <v>3448.95</v>
      </c>
      <c r="L416" s="31">
        <v>3384.75</v>
      </c>
      <c r="M416" s="31">
        <v>1.5562499999999999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69.400000000000006</v>
      </c>
      <c r="D417" s="36">
        <v>69.05</v>
      </c>
      <c r="E417" s="36">
        <v>67.75</v>
      </c>
      <c r="F417" s="36">
        <v>66.100000000000009</v>
      </c>
      <c r="G417" s="36">
        <v>64.800000000000011</v>
      </c>
      <c r="H417" s="36">
        <v>70.699999999999989</v>
      </c>
      <c r="I417" s="36">
        <v>71.999999999999972</v>
      </c>
      <c r="J417" s="36">
        <v>73.649999999999977</v>
      </c>
      <c r="K417" s="31">
        <v>70.349999999999994</v>
      </c>
      <c r="L417" s="31">
        <v>67.400000000000006</v>
      </c>
      <c r="M417" s="31">
        <v>253.40751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4972.45</v>
      </c>
      <c r="D418" s="36">
        <v>5004.75</v>
      </c>
      <c r="E418" s="36">
        <v>4920.75</v>
      </c>
      <c r="F418" s="36">
        <v>4869.05</v>
      </c>
      <c r="G418" s="36">
        <v>4785.05</v>
      </c>
      <c r="H418" s="36">
        <v>5056.45</v>
      </c>
      <c r="I418" s="36">
        <v>5140.45</v>
      </c>
      <c r="J418" s="36">
        <v>5192.1499999999996</v>
      </c>
      <c r="K418" s="31">
        <v>5088.75</v>
      </c>
      <c r="L418" s="31">
        <v>4953.05</v>
      </c>
      <c r="M418" s="31">
        <v>0.11591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706.05</v>
      </c>
      <c r="D419" s="36">
        <v>707.15</v>
      </c>
      <c r="E419" s="36">
        <v>694.3</v>
      </c>
      <c r="F419" s="36">
        <v>682.55</v>
      </c>
      <c r="G419" s="36">
        <v>669.69999999999993</v>
      </c>
      <c r="H419" s="36">
        <v>718.9</v>
      </c>
      <c r="I419" s="36">
        <v>731.75000000000011</v>
      </c>
      <c r="J419" s="36">
        <v>743.5</v>
      </c>
      <c r="K419" s="31">
        <v>720</v>
      </c>
      <c r="L419" s="31">
        <v>695.4</v>
      </c>
      <c r="M419" s="31">
        <v>3.30437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5237.7</v>
      </c>
      <c r="D420" s="36">
        <v>5272.3833333333332</v>
      </c>
      <c r="E420" s="36">
        <v>5184.9666666666662</v>
      </c>
      <c r="F420" s="36">
        <v>5132.2333333333327</v>
      </c>
      <c r="G420" s="36">
        <v>5044.8166666666657</v>
      </c>
      <c r="H420" s="36">
        <v>5325.1166666666668</v>
      </c>
      <c r="I420" s="36">
        <v>5412.5333333333347</v>
      </c>
      <c r="J420" s="36">
        <v>5465.2666666666673</v>
      </c>
      <c r="K420" s="31">
        <v>5359.8</v>
      </c>
      <c r="L420" s="31">
        <v>5219.6499999999996</v>
      </c>
      <c r="M420" s="31">
        <v>0.29446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551.20000000000005</v>
      </c>
      <c r="D421" s="36">
        <v>553.19999999999993</v>
      </c>
      <c r="E421" s="36">
        <v>542.99999999999989</v>
      </c>
      <c r="F421" s="36">
        <v>534.79999999999995</v>
      </c>
      <c r="G421" s="36">
        <v>524.59999999999991</v>
      </c>
      <c r="H421" s="36">
        <v>561.39999999999986</v>
      </c>
      <c r="I421" s="36">
        <v>571.59999999999991</v>
      </c>
      <c r="J421" s="36">
        <v>579.79999999999984</v>
      </c>
      <c r="K421" s="31">
        <v>563.4</v>
      </c>
      <c r="L421" s="31">
        <v>545</v>
      </c>
      <c r="M421" s="31">
        <v>18.16563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1177.55</v>
      </c>
      <c r="D422" s="36">
        <v>1164.5666666666668</v>
      </c>
      <c r="E422" s="36">
        <v>1133.3833333333337</v>
      </c>
      <c r="F422" s="36">
        <v>1089.2166666666669</v>
      </c>
      <c r="G422" s="36">
        <v>1058.0333333333338</v>
      </c>
      <c r="H422" s="36">
        <v>1208.7333333333336</v>
      </c>
      <c r="I422" s="36">
        <v>1239.9166666666665</v>
      </c>
      <c r="J422" s="36">
        <v>1284.0833333333335</v>
      </c>
      <c r="K422" s="31">
        <v>1195.75</v>
      </c>
      <c r="L422" s="31">
        <v>1120.4000000000001</v>
      </c>
      <c r="M422" s="31">
        <v>16.82891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2175.1</v>
      </c>
      <c r="D423" s="36">
        <v>2154.0333333333333</v>
      </c>
      <c r="E423" s="36">
        <v>2117.0666666666666</v>
      </c>
      <c r="F423" s="36">
        <v>2059.0333333333333</v>
      </c>
      <c r="G423" s="36">
        <v>2022.0666666666666</v>
      </c>
      <c r="H423" s="36">
        <v>2212.0666666666666</v>
      </c>
      <c r="I423" s="36">
        <v>2249.0333333333328</v>
      </c>
      <c r="J423" s="36">
        <v>2307.0666666666666</v>
      </c>
      <c r="K423" s="31">
        <v>2191</v>
      </c>
      <c r="L423" s="31">
        <v>2096</v>
      </c>
      <c r="M423" s="31">
        <v>8.6951900000000002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587.75</v>
      </c>
      <c r="D424" s="36">
        <v>589.23333333333335</v>
      </c>
      <c r="E424" s="36">
        <v>578.56666666666672</v>
      </c>
      <c r="F424" s="36">
        <v>569.38333333333333</v>
      </c>
      <c r="G424" s="36">
        <v>558.7166666666667</v>
      </c>
      <c r="H424" s="36">
        <v>598.41666666666674</v>
      </c>
      <c r="I424" s="36">
        <v>609.08333333333326</v>
      </c>
      <c r="J424" s="36">
        <v>618.26666666666677</v>
      </c>
      <c r="K424" s="31">
        <v>599.9</v>
      </c>
      <c r="L424" s="31">
        <v>580.04999999999995</v>
      </c>
      <c r="M424" s="31">
        <v>2.1965300000000001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561.15</v>
      </c>
      <c r="D425" s="36">
        <v>557.88333333333333</v>
      </c>
      <c r="E425" s="36">
        <v>553.26666666666665</v>
      </c>
      <c r="F425" s="36">
        <v>545.38333333333333</v>
      </c>
      <c r="G425" s="36">
        <v>540.76666666666665</v>
      </c>
      <c r="H425" s="36">
        <v>565.76666666666665</v>
      </c>
      <c r="I425" s="36">
        <v>570.38333333333321</v>
      </c>
      <c r="J425" s="36">
        <v>578.26666666666665</v>
      </c>
      <c r="K425" s="31">
        <v>562.5</v>
      </c>
      <c r="L425" s="31">
        <v>550</v>
      </c>
      <c r="M425" s="31">
        <v>104.15295999999999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83.95</v>
      </c>
      <c r="D426" s="36">
        <v>83.95</v>
      </c>
      <c r="E426" s="36">
        <v>83.4</v>
      </c>
      <c r="F426" s="36">
        <v>82.850000000000009</v>
      </c>
      <c r="G426" s="36">
        <v>82.300000000000011</v>
      </c>
      <c r="H426" s="36">
        <v>84.5</v>
      </c>
      <c r="I426" s="36">
        <v>85.049999999999983</v>
      </c>
      <c r="J426" s="36">
        <v>85.6</v>
      </c>
      <c r="K426" s="31">
        <v>84.5</v>
      </c>
      <c r="L426" s="31">
        <v>83.4</v>
      </c>
      <c r="M426" s="31">
        <v>78.234229999999997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276.14999999999998</v>
      </c>
      <c r="D427" s="36">
        <v>278.34999999999997</v>
      </c>
      <c r="E427" s="36">
        <v>271.79999999999995</v>
      </c>
      <c r="F427" s="36">
        <v>267.45</v>
      </c>
      <c r="G427" s="36">
        <v>260.89999999999998</v>
      </c>
      <c r="H427" s="36">
        <v>282.69999999999993</v>
      </c>
      <c r="I427" s="36">
        <v>289.25</v>
      </c>
      <c r="J427" s="36">
        <v>293.59999999999991</v>
      </c>
      <c r="K427" s="31">
        <v>284.89999999999998</v>
      </c>
      <c r="L427" s="31">
        <v>274</v>
      </c>
      <c r="M427" s="31">
        <v>2.6669200000000002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135.9</v>
      </c>
      <c r="D428" s="36">
        <v>138.76666666666668</v>
      </c>
      <c r="E428" s="36">
        <v>125.68333333333337</v>
      </c>
      <c r="F428" s="36">
        <v>115.4666666666667</v>
      </c>
      <c r="G428" s="36">
        <v>102.38333333333338</v>
      </c>
      <c r="H428" s="36">
        <v>148.98333333333335</v>
      </c>
      <c r="I428" s="36">
        <v>162.06666666666666</v>
      </c>
      <c r="J428" s="36">
        <v>172.28333333333333</v>
      </c>
      <c r="K428" s="31">
        <v>151.85</v>
      </c>
      <c r="L428" s="31">
        <v>128.55000000000001</v>
      </c>
      <c r="M428" s="31">
        <v>207.51731000000001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383.4</v>
      </c>
      <c r="D429" s="36">
        <v>388.45</v>
      </c>
      <c r="E429" s="36">
        <v>373.95</v>
      </c>
      <c r="F429" s="36">
        <v>364.5</v>
      </c>
      <c r="G429" s="36">
        <v>350</v>
      </c>
      <c r="H429" s="36">
        <v>397.9</v>
      </c>
      <c r="I429" s="36">
        <v>412.4</v>
      </c>
      <c r="J429" s="36">
        <v>421.84999999999997</v>
      </c>
      <c r="K429" s="31">
        <v>402.95</v>
      </c>
      <c r="L429" s="31">
        <v>379</v>
      </c>
      <c r="M429" s="31">
        <v>8.5079899999999995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228.3</v>
      </c>
      <c r="D430" s="36">
        <v>226.98333333333335</v>
      </c>
      <c r="E430" s="36">
        <v>221.9666666666667</v>
      </c>
      <c r="F430" s="36">
        <v>215.63333333333335</v>
      </c>
      <c r="G430" s="36">
        <v>210.6166666666667</v>
      </c>
      <c r="H430" s="36">
        <v>233.31666666666669</v>
      </c>
      <c r="I430" s="36">
        <v>238.33333333333334</v>
      </c>
      <c r="J430" s="36">
        <v>244.66666666666669</v>
      </c>
      <c r="K430" s="31">
        <v>232</v>
      </c>
      <c r="L430" s="31">
        <v>220.65</v>
      </c>
      <c r="M430" s="31">
        <v>5.6912599999999998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1111.3</v>
      </c>
      <c r="D431" s="36">
        <v>1112.9166666666667</v>
      </c>
      <c r="E431" s="36">
        <v>1106.0333333333335</v>
      </c>
      <c r="F431" s="36">
        <v>1100.7666666666669</v>
      </c>
      <c r="G431" s="36">
        <v>1093.8833333333337</v>
      </c>
      <c r="H431" s="36">
        <v>1118.1833333333334</v>
      </c>
      <c r="I431" s="36">
        <v>1125.0666666666666</v>
      </c>
      <c r="J431" s="36">
        <v>1130.3333333333333</v>
      </c>
      <c r="K431" s="31">
        <v>1119.8</v>
      </c>
      <c r="L431" s="31">
        <v>1107.6500000000001</v>
      </c>
      <c r="M431" s="31">
        <v>12.509650000000001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633.4</v>
      </c>
      <c r="D432" s="36">
        <v>630.78333333333342</v>
      </c>
      <c r="E432" s="36">
        <v>626.56666666666683</v>
      </c>
      <c r="F432" s="36">
        <v>619.73333333333346</v>
      </c>
      <c r="G432" s="36">
        <v>615.51666666666688</v>
      </c>
      <c r="H432" s="36">
        <v>637.61666666666679</v>
      </c>
      <c r="I432" s="36">
        <v>641.83333333333326</v>
      </c>
      <c r="J432" s="36">
        <v>648.66666666666674</v>
      </c>
      <c r="K432" s="31">
        <v>635</v>
      </c>
      <c r="L432" s="31">
        <v>623.95000000000005</v>
      </c>
      <c r="M432" s="31">
        <v>5.1672200000000004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3204.5</v>
      </c>
      <c r="D433" s="36">
        <v>3189.2166666666667</v>
      </c>
      <c r="E433" s="36">
        <v>3120.9333333333334</v>
      </c>
      <c r="F433" s="36">
        <v>3037.3666666666668</v>
      </c>
      <c r="G433" s="36">
        <v>2969.0833333333335</v>
      </c>
      <c r="H433" s="36">
        <v>3272.7833333333333</v>
      </c>
      <c r="I433" s="36">
        <v>3341.0666666666671</v>
      </c>
      <c r="J433" s="36">
        <v>3424.6333333333332</v>
      </c>
      <c r="K433" s="31">
        <v>3257.5</v>
      </c>
      <c r="L433" s="31">
        <v>3105.65</v>
      </c>
      <c r="M433" s="31">
        <v>0.66161000000000003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1288.4000000000001</v>
      </c>
      <c r="D434" s="36">
        <v>1279.9833333333333</v>
      </c>
      <c r="E434" s="36">
        <v>1259.9666666666667</v>
      </c>
      <c r="F434" s="36">
        <v>1231.5333333333333</v>
      </c>
      <c r="G434" s="36">
        <v>1211.5166666666667</v>
      </c>
      <c r="H434" s="36">
        <v>1308.4166666666667</v>
      </c>
      <c r="I434" s="36">
        <v>1328.4333333333336</v>
      </c>
      <c r="J434" s="36">
        <v>1356.8666666666668</v>
      </c>
      <c r="K434" s="31">
        <v>1300</v>
      </c>
      <c r="L434" s="31">
        <v>1251.55</v>
      </c>
      <c r="M434" s="31">
        <v>0.76792000000000005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420.6</v>
      </c>
      <c r="D435" s="36">
        <v>413.7833333333333</v>
      </c>
      <c r="E435" s="36">
        <v>401.66666666666663</v>
      </c>
      <c r="F435" s="36">
        <v>382.73333333333335</v>
      </c>
      <c r="G435" s="36">
        <v>370.61666666666667</v>
      </c>
      <c r="H435" s="36">
        <v>432.71666666666658</v>
      </c>
      <c r="I435" s="36">
        <v>444.83333333333326</v>
      </c>
      <c r="J435" s="36">
        <v>463.76666666666654</v>
      </c>
      <c r="K435" s="31">
        <v>425.9</v>
      </c>
      <c r="L435" s="31">
        <v>394.85</v>
      </c>
      <c r="M435" s="31">
        <v>8.5240200000000002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369.85</v>
      </c>
      <c r="D436" s="36">
        <v>369.13333333333338</v>
      </c>
      <c r="E436" s="36">
        <v>362.91666666666674</v>
      </c>
      <c r="F436" s="36">
        <v>355.98333333333335</v>
      </c>
      <c r="G436" s="36">
        <v>349.76666666666671</v>
      </c>
      <c r="H436" s="36">
        <v>376.06666666666678</v>
      </c>
      <c r="I436" s="36">
        <v>382.28333333333336</v>
      </c>
      <c r="J436" s="36">
        <v>389.21666666666681</v>
      </c>
      <c r="K436" s="31">
        <v>375.35</v>
      </c>
      <c r="L436" s="31">
        <v>362.2</v>
      </c>
      <c r="M436" s="31">
        <v>1.5093799999999999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4207.8500000000004</v>
      </c>
      <c r="D437" s="36">
        <v>4224.2</v>
      </c>
      <c r="E437" s="36">
        <v>4134.7</v>
      </c>
      <c r="F437" s="36">
        <v>4061.55</v>
      </c>
      <c r="G437" s="36">
        <v>3972.05</v>
      </c>
      <c r="H437" s="36">
        <v>4297.3499999999995</v>
      </c>
      <c r="I437" s="36">
        <v>4386.8499999999995</v>
      </c>
      <c r="J437" s="36">
        <v>4459.9999999999991</v>
      </c>
      <c r="K437" s="31">
        <v>4313.7</v>
      </c>
      <c r="L437" s="31">
        <v>4151.05</v>
      </c>
      <c r="M437" s="31">
        <v>1.1895500000000001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568.35</v>
      </c>
      <c r="D438" s="36">
        <v>566.56666666666672</v>
      </c>
      <c r="E438" s="36">
        <v>560.68333333333339</v>
      </c>
      <c r="F438" s="36">
        <v>553.01666666666665</v>
      </c>
      <c r="G438" s="36">
        <v>547.13333333333333</v>
      </c>
      <c r="H438" s="36">
        <v>574.23333333333346</v>
      </c>
      <c r="I438" s="36">
        <v>580.1166666666669</v>
      </c>
      <c r="J438" s="36">
        <v>587.78333333333353</v>
      </c>
      <c r="K438" s="31">
        <v>572.45000000000005</v>
      </c>
      <c r="L438" s="31">
        <v>558.9</v>
      </c>
      <c r="M438" s="31">
        <v>1.16797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32.1</v>
      </c>
      <c r="D439" s="36">
        <v>32.31666666666667</v>
      </c>
      <c r="E439" s="36">
        <v>31.733333333333341</v>
      </c>
      <c r="F439" s="36">
        <v>31.366666666666671</v>
      </c>
      <c r="G439" s="36">
        <v>30.783333333333342</v>
      </c>
      <c r="H439" s="36">
        <v>32.683333333333337</v>
      </c>
      <c r="I439" s="36">
        <v>33.266666666666666</v>
      </c>
      <c r="J439" s="36">
        <v>33.63333333333334</v>
      </c>
      <c r="K439" s="31">
        <v>32.9</v>
      </c>
      <c r="L439" s="31">
        <v>31.95</v>
      </c>
      <c r="M439" s="31">
        <v>805.29368999999997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369.2</v>
      </c>
      <c r="D440" s="36">
        <v>364.06666666666666</v>
      </c>
      <c r="E440" s="36">
        <v>338.13333333333333</v>
      </c>
      <c r="F440" s="36">
        <v>307.06666666666666</v>
      </c>
      <c r="G440" s="36">
        <v>281.13333333333333</v>
      </c>
      <c r="H440" s="36">
        <v>395.13333333333333</v>
      </c>
      <c r="I440" s="36">
        <v>421.06666666666661</v>
      </c>
      <c r="J440" s="36">
        <v>452.13333333333333</v>
      </c>
      <c r="K440" s="31">
        <v>390</v>
      </c>
      <c r="L440" s="31">
        <v>333</v>
      </c>
      <c r="M440" s="31">
        <v>258.31619000000001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682.35</v>
      </c>
      <c r="D441" s="36">
        <v>682.66666666666663</v>
      </c>
      <c r="E441" s="36">
        <v>677.7833333333333</v>
      </c>
      <c r="F441" s="36">
        <v>673.2166666666667</v>
      </c>
      <c r="G441" s="36">
        <v>668.33333333333337</v>
      </c>
      <c r="H441" s="36">
        <v>687.23333333333323</v>
      </c>
      <c r="I441" s="36">
        <v>692.11666666666667</v>
      </c>
      <c r="J441" s="36">
        <v>696.68333333333317</v>
      </c>
      <c r="K441" s="31">
        <v>687.55</v>
      </c>
      <c r="L441" s="31">
        <v>678.1</v>
      </c>
      <c r="M441" s="31">
        <v>12.77547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565.4</v>
      </c>
      <c r="D442" s="36">
        <v>565.16666666666663</v>
      </c>
      <c r="E442" s="36">
        <v>555.33333333333326</v>
      </c>
      <c r="F442" s="36">
        <v>545.26666666666665</v>
      </c>
      <c r="G442" s="36">
        <v>535.43333333333328</v>
      </c>
      <c r="H442" s="36">
        <v>575.23333333333323</v>
      </c>
      <c r="I442" s="36">
        <v>585.06666666666649</v>
      </c>
      <c r="J442" s="36">
        <v>595.13333333333321</v>
      </c>
      <c r="K442" s="31">
        <v>575</v>
      </c>
      <c r="L442" s="31">
        <v>555.1</v>
      </c>
      <c r="M442" s="31">
        <v>1.9682200000000001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979.55</v>
      </c>
      <c r="D443" s="36">
        <v>988.94999999999993</v>
      </c>
      <c r="E443" s="36">
        <v>965.09999999999991</v>
      </c>
      <c r="F443" s="36">
        <v>950.65</v>
      </c>
      <c r="G443" s="36">
        <v>926.8</v>
      </c>
      <c r="H443" s="36">
        <v>1003.3999999999999</v>
      </c>
      <c r="I443" s="36">
        <v>1027.25</v>
      </c>
      <c r="J443" s="36">
        <v>1041.6999999999998</v>
      </c>
      <c r="K443" s="31">
        <v>1012.8</v>
      </c>
      <c r="L443" s="31">
        <v>974.5</v>
      </c>
      <c r="M443" s="31">
        <v>6.5349599999999999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955.75</v>
      </c>
      <c r="D444" s="36">
        <v>954.18333333333339</v>
      </c>
      <c r="E444" s="36">
        <v>948.61666666666679</v>
      </c>
      <c r="F444" s="36">
        <v>941.48333333333335</v>
      </c>
      <c r="G444" s="36">
        <v>935.91666666666674</v>
      </c>
      <c r="H444" s="36">
        <v>961.31666666666683</v>
      </c>
      <c r="I444" s="36">
        <v>966.88333333333344</v>
      </c>
      <c r="J444" s="36">
        <v>974.01666666666688</v>
      </c>
      <c r="K444" s="31">
        <v>959.75</v>
      </c>
      <c r="L444" s="31">
        <v>947.05</v>
      </c>
      <c r="M444" s="31">
        <v>4.0441599999999998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1607.95</v>
      </c>
      <c r="D445" s="36">
        <v>1595.8333333333333</v>
      </c>
      <c r="E445" s="36">
        <v>1577.4166666666665</v>
      </c>
      <c r="F445" s="36">
        <v>1546.8833333333332</v>
      </c>
      <c r="G445" s="36">
        <v>1528.4666666666665</v>
      </c>
      <c r="H445" s="36">
        <v>1626.3666666666666</v>
      </c>
      <c r="I445" s="36">
        <v>1644.7833333333331</v>
      </c>
      <c r="J445" s="36">
        <v>1675.3166666666666</v>
      </c>
      <c r="K445" s="31">
        <v>1614.25</v>
      </c>
      <c r="L445" s="31">
        <v>1565.3</v>
      </c>
      <c r="M445" s="31">
        <v>20.361190000000001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3350.95</v>
      </c>
      <c r="D446" s="36">
        <v>3349.9833333333336</v>
      </c>
      <c r="E446" s="36">
        <v>3337.9666666666672</v>
      </c>
      <c r="F446" s="36">
        <v>3324.9833333333336</v>
      </c>
      <c r="G446" s="36">
        <v>3312.9666666666672</v>
      </c>
      <c r="H446" s="36">
        <v>3362.9666666666672</v>
      </c>
      <c r="I446" s="36">
        <v>3374.9833333333336</v>
      </c>
      <c r="J446" s="36">
        <v>3387.9666666666672</v>
      </c>
      <c r="K446" s="31">
        <v>3362</v>
      </c>
      <c r="L446" s="31">
        <v>3337</v>
      </c>
      <c r="M446" s="31">
        <v>11.088509999999999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891.1</v>
      </c>
      <c r="D447" s="36">
        <v>887.19999999999993</v>
      </c>
      <c r="E447" s="36">
        <v>879.89999999999986</v>
      </c>
      <c r="F447" s="36">
        <v>868.69999999999993</v>
      </c>
      <c r="G447" s="36">
        <v>861.39999999999986</v>
      </c>
      <c r="H447" s="36">
        <v>898.39999999999986</v>
      </c>
      <c r="I447" s="36">
        <v>905.69999999999982</v>
      </c>
      <c r="J447" s="36">
        <v>916.89999999999986</v>
      </c>
      <c r="K447" s="31">
        <v>894.5</v>
      </c>
      <c r="L447" s="31">
        <v>876</v>
      </c>
      <c r="M447" s="31">
        <v>7.9750699999999997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7601.6</v>
      </c>
      <c r="D448" s="36">
        <v>7585.5333333333328</v>
      </c>
      <c r="E448" s="36">
        <v>7516.0666666666657</v>
      </c>
      <c r="F448" s="36">
        <v>7430.5333333333328</v>
      </c>
      <c r="G448" s="36">
        <v>7361.0666666666657</v>
      </c>
      <c r="H448" s="36">
        <v>7671.0666666666657</v>
      </c>
      <c r="I448" s="36">
        <v>7740.5333333333328</v>
      </c>
      <c r="J448" s="36">
        <v>7826.0666666666657</v>
      </c>
      <c r="K448" s="31">
        <v>7655</v>
      </c>
      <c r="L448" s="31">
        <v>7500</v>
      </c>
      <c r="M448" s="31">
        <v>1.1098699999999999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3112.4</v>
      </c>
      <c r="D449" s="36">
        <v>3114.15</v>
      </c>
      <c r="E449" s="36">
        <v>3058.3</v>
      </c>
      <c r="F449" s="36">
        <v>3004.2000000000003</v>
      </c>
      <c r="G449" s="36">
        <v>2948.3500000000004</v>
      </c>
      <c r="H449" s="36">
        <v>3168.25</v>
      </c>
      <c r="I449" s="36">
        <v>3224.0999999999995</v>
      </c>
      <c r="J449" s="36">
        <v>3278.2</v>
      </c>
      <c r="K449" s="31">
        <v>3170</v>
      </c>
      <c r="L449" s="31">
        <v>3060.05</v>
      </c>
      <c r="M449" s="31">
        <v>1.2736099999999999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423.65</v>
      </c>
      <c r="D450" s="36">
        <v>422.2833333333333</v>
      </c>
      <c r="E450" s="36">
        <v>416.86666666666662</v>
      </c>
      <c r="F450" s="36">
        <v>410.08333333333331</v>
      </c>
      <c r="G450" s="36">
        <v>404.66666666666663</v>
      </c>
      <c r="H450" s="36">
        <v>429.06666666666661</v>
      </c>
      <c r="I450" s="36">
        <v>434.48333333333335</v>
      </c>
      <c r="J450" s="36">
        <v>441.26666666666659</v>
      </c>
      <c r="K450" s="31">
        <v>427.7</v>
      </c>
      <c r="L450" s="31">
        <v>415.5</v>
      </c>
      <c r="M450" s="31">
        <v>19.761299999999999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641.04999999999995</v>
      </c>
      <c r="D451" s="36">
        <v>637.81666666666672</v>
      </c>
      <c r="E451" s="36">
        <v>631.68333333333339</v>
      </c>
      <c r="F451" s="36">
        <v>622.31666666666672</v>
      </c>
      <c r="G451" s="36">
        <v>616.18333333333339</v>
      </c>
      <c r="H451" s="36">
        <v>647.18333333333339</v>
      </c>
      <c r="I451" s="36">
        <v>653.31666666666683</v>
      </c>
      <c r="J451" s="36">
        <v>662.68333333333339</v>
      </c>
      <c r="K451" s="31">
        <v>643.95000000000005</v>
      </c>
      <c r="L451" s="31">
        <v>628.45000000000005</v>
      </c>
      <c r="M451" s="31">
        <v>102.32856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238.15</v>
      </c>
      <c r="D452" s="36">
        <v>237.54999999999998</v>
      </c>
      <c r="E452" s="36">
        <v>236.09999999999997</v>
      </c>
      <c r="F452" s="36">
        <v>234.04999999999998</v>
      </c>
      <c r="G452" s="36">
        <v>232.59999999999997</v>
      </c>
      <c r="H452" s="36">
        <v>239.59999999999997</v>
      </c>
      <c r="I452" s="36">
        <v>241.04999999999995</v>
      </c>
      <c r="J452" s="36">
        <v>243.09999999999997</v>
      </c>
      <c r="K452" s="31">
        <v>239</v>
      </c>
      <c r="L452" s="31">
        <v>235.5</v>
      </c>
      <c r="M452" s="31">
        <v>70.31353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119.9</v>
      </c>
      <c r="D453" s="36">
        <v>120.39999999999999</v>
      </c>
      <c r="E453" s="36">
        <v>118.99999999999999</v>
      </c>
      <c r="F453" s="36">
        <v>118.1</v>
      </c>
      <c r="G453" s="36">
        <v>116.69999999999999</v>
      </c>
      <c r="H453" s="36">
        <v>121.29999999999998</v>
      </c>
      <c r="I453" s="36">
        <v>122.69999999999999</v>
      </c>
      <c r="J453" s="36">
        <v>123.59999999999998</v>
      </c>
      <c r="K453" s="31">
        <v>121.8</v>
      </c>
      <c r="L453" s="31">
        <v>119.5</v>
      </c>
      <c r="M453" s="31">
        <v>284.24007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86.75</v>
      </c>
      <c r="D454" s="36">
        <v>87.216666666666654</v>
      </c>
      <c r="E454" s="36">
        <v>85.683333333333309</v>
      </c>
      <c r="F454" s="36">
        <v>84.61666666666666</v>
      </c>
      <c r="G454" s="36">
        <v>83.083333333333314</v>
      </c>
      <c r="H454" s="36">
        <v>88.283333333333303</v>
      </c>
      <c r="I454" s="36">
        <v>89.816666666666634</v>
      </c>
      <c r="J454" s="36">
        <v>90.883333333333297</v>
      </c>
      <c r="K454" s="31">
        <v>88.75</v>
      </c>
      <c r="L454" s="31">
        <v>86.15</v>
      </c>
      <c r="M454" s="31">
        <v>30.008209999999998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1330.45</v>
      </c>
      <c r="D455" s="36">
        <v>1331.2</v>
      </c>
      <c r="E455" s="36">
        <v>1314.25</v>
      </c>
      <c r="F455" s="36">
        <v>1298.05</v>
      </c>
      <c r="G455" s="36">
        <v>1281.0999999999999</v>
      </c>
      <c r="H455" s="36">
        <v>1347.4</v>
      </c>
      <c r="I455" s="36">
        <v>1364.3500000000004</v>
      </c>
      <c r="J455" s="36">
        <v>1380.5500000000002</v>
      </c>
      <c r="K455" s="31">
        <v>1348.15</v>
      </c>
      <c r="L455" s="31">
        <v>1315</v>
      </c>
      <c r="M455" s="31">
        <v>0.19569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357.9</v>
      </c>
      <c r="D456" s="36">
        <v>356.5333333333333</v>
      </c>
      <c r="E456" s="36">
        <v>351.46666666666658</v>
      </c>
      <c r="F456" s="36">
        <v>345.0333333333333</v>
      </c>
      <c r="G456" s="36">
        <v>339.96666666666658</v>
      </c>
      <c r="H456" s="36">
        <v>362.96666666666658</v>
      </c>
      <c r="I456" s="36">
        <v>368.0333333333333</v>
      </c>
      <c r="J456" s="36">
        <v>374.46666666666658</v>
      </c>
      <c r="K456" s="31">
        <v>361.6</v>
      </c>
      <c r="L456" s="31">
        <v>350.1</v>
      </c>
      <c r="M456" s="31">
        <v>0.87258000000000002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2472.3000000000002</v>
      </c>
      <c r="D457" s="36">
        <v>2468.4333333333334</v>
      </c>
      <c r="E457" s="36">
        <v>2452.5666666666666</v>
      </c>
      <c r="F457" s="36">
        <v>2432.833333333333</v>
      </c>
      <c r="G457" s="36">
        <v>2416.9666666666662</v>
      </c>
      <c r="H457" s="36">
        <v>2488.166666666667</v>
      </c>
      <c r="I457" s="36">
        <v>2504.0333333333338</v>
      </c>
      <c r="J457" s="36">
        <v>2523.7666666666673</v>
      </c>
      <c r="K457" s="31">
        <v>2484.3000000000002</v>
      </c>
      <c r="L457" s="31">
        <v>2448.6999999999998</v>
      </c>
      <c r="M457" s="31">
        <v>0.16517999999999999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1120.55</v>
      </c>
      <c r="D458" s="36">
        <v>1120.1833333333334</v>
      </c>
      <c r="E458" s="36">
        <v>1114.4166666666667</v>
      </c>
      <c r="F458" s="36">
        <v>1108.2833333333333</v>
      </c>
      <c r="G458" s="36">
        <v>1102.5166666666667</v>
      </c>
      <c r="H458" s="36">
        <v>1126.3166666666668</v>
      </c>
      <c r="I458" s="36">
        <v>1132.0833333333333</v>
      </c>
      <c r="J458" s="36">
        <v>1138.2166666666669</v>
      </c>
      <c r="K458" s="31">
        <v>1125.95</v>
      </c>
      <c r="L458" s="31">
        <v>1114.05</v>
      </c>
      <c r="M458" s="31">
        <v>13.82498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856.65</v>
      </c>
      <c r="D459" s="36">
        <v>861.41666666666663</v>
      </c>
      <c r="E459" s="36">
        <v>846.83333333333326</v>
      </c>
      <c r="F459" s="36">
        <v>837.01666666666665</v>
      </c>
      <c r="G459" s="36">
        <v>822.43333333333328</v>
      </c>
      <c r="H459" s="36">
        <v>871.23333333333323</v>
      </c>
      <c r="I459" s="36">
        <v>885.81666666666649</v>
      </c>
      <c r="J459" s="36">
        <v>895.63333333333321</v>
      </c>
      <c r="K459" s="31">
        <v>876</v>
      </c>
      <c r="L459" s="31">
        <v>851.6</v>
      </c>
      <c r="M459" s="31">
        <v>3.3255599999999998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136.75</v>
      </c>
      <c r="D460" s="36">
        <v>136.86666666666665</v>
      </c>
      <c r="E460" s="36">
        <v>134.58333333333329</v>
      </c>
      <c r="F460" s="36">
        <v>132.41666666666663</v>
      </c>
      <c r="G460" s="36">
        <v>130.13333333333327</v>
      </c>
      <c r="H460" s="36">
        <v>139.0333333333333</v>
      </c>
      <c r="I460" s="36">
        <v>141.31666666666666</v>
      </c>
      <c r="J460" s="36">
        <v>143.48333333333332</v>
      </c>
      <c r="K460" s="31">
        <v>139.15</v>
      </c>
      <c r="L460" s="31">
        <v>134.69999999999999</v>
      </c>
      <c r="M460" s="31">
        <v>6.2707300000000004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972.65</v>
      </c>
      <c r="D461" s="36">
        <v>977.48333333333323</v>
      </c>
      <c r="E461" s="36">
        <v>964.96666666666647</v>
      </c>
      <c r="F461" s="36">
        <v>957.28333333333319</v>
      </c>
      <c r="G461" s="36">
        <v>944.76666666666642</v>
      </c>
      <c r="H461" s="36">
        <v>985.16666666666652</v>
      </c>
      <c r="I461" s="36">
        <v>997.68333333333317</v>
      </c>
      <c r="J461" s="36">
        <v>1005.3666666666666</v>
      </c>
      <c r="K461" s="31">
        <v>990</v>
      </c>
      <c r="L461" s="31">
        <v>969.8</v>
      </c>
      <c r="M461" s="31">
        <v>2.0327999999999999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2773.8</v>
      </c>
      <c r="D462" s="36">
        <v>2811.6166666666668</v>
      </c>
      <c r="E462" s="36">
        <v>2717.4833333333336</v>
      </c>
      <c r="F462" s="36">
        <v>2661.166666666667</v>
      </c>
      <c r="G462" s="36">
        <v>2567.0333333333338</v>
      </c>
      <c r="H462" s="36">
        <v>2867.9333333333334</v>
      </c>
      <c r="I462" s="36">
        <v>2962.0666666666666</v>
      </c>
      <c r="J462" s="36">
        <v>3018.3833333333332</v>
      </c>
      <c r="K462" s="31">
        <v>2905.75</v>
      </c>
      <c r="L462" s="31">
        <v>2755.3</v>
      </c>
      <c r="M462" s="31">
        <v>0.55789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2947.3</v>
      </c>
      <c r="D463" s="36">
        <v>2956.1</v>
      </c>
      <c r="E463" s="36">
        <v>2912.2</v>
      </c>
      <c r="F463" s="36">
        <v>2877.1</v>
      </c>
      <c r="G463" s="36">
        <v>2833.2</v>
      </c>
      <c r="H463" s="36">
        <v>2991.2</v>
      </c>
      <c r="I463" s="36">
        <v>3035.1000000000004</v>
      </c>
      <c r="J463" s="36">
        <v>3070.2</v>
      </c>
      <c r="K463" s="31">
        <v>3000</v>
      </c>
      <c r="L463" s="31">
        <v>2921</v>
      </c>
      <c r="M463" s="31">
        <v>0.57072999999999996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3120.7</v>
      </c>
      <c r="D464" s="36">
        <v>3115.5666666666671</v>
      </c>
      <c r="E464" s="36">
        <v>3092.3833333333341</v>
      </c>
      <c r="F464" s="36">
        <v>3064.0666666666671</v>
      </c>
      <c r="G464" s="36">
        <v>3040.8833333333341</v>
      </c>
      <c r="H464" s="36">
        <v>3143.8833333333341</v>
      </c>
      <c r="I464" s="36">
        <v>3167.0666666666675</v>
      </c>
      <c r="J464" s="36">
        <v>3195.3833333333341</v>
      </c>
      <c r="K464" s="31">
        <v>3138.75</v>
      </c>
      <c r="L464" s="31">
        <v>3087.25</v>
      </c>
      <c r="M464" s="31">
        <v>10.506080000000001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1920.65</v>
      </c>
      <c r="D465" s="36">
        <v>1922.2833333333335</v>
      </c>
      <c r="E465" s="36">
        <v>1893.7666666666671</v>
      </c>
      <c r="F465" s="36">
        <v>1866.8833333333337</v>
      </c>
      <c r="G465" s="36">
        <v>1838.3666666666672</v>
      </c>
      <c r="H465" s="36">
        <v>1949.166666666667</v>
      </c>
      <c r="I465" s="36">
        <v>1977.6833333333334</v>
      </c>
      <c r="J465" s="36">
        <v>2004.5666666666668</v>
      </c>
      <c r="K465" s="31">
        <v>1950.8</v>
      </c>
      <c r="L465" s="31">
        <v>1895.4</v>
      </c>
      <c r="M465" s="31">
        <v>6.9521499999999996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719.95</v>
      </c>
      <c r="D466" s="36">
        <v>724.23333333333323</v>
      </c>
      <c r="E466" s="36">
        <v>711.46666666666647</v>
      </c>
      <c r="F466" s="36">
        <v>702.98333333333323</v>
      </c>
      <c r="G466" s="36">
        <v>690.21666666666647</v>
      </c>
      <c r="H466" s="36">
        <v>732.71666666666647</v>
      </c>
      <c r="I466" s="36">
        <v>745.48333333333312</v>
      </c>
      <c r="J466" s="36">
        <v>753.96666666666647</v>
      </c>
      <c r="K466" s="31">
        <v>737</v>
      </c>
      <c r="L466" s="31">
        <v>715.75</v>
      </c>
      <c r="M466" s="31">
        <v>9.3676300000000001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801.1</v>
      </c>
      <c r="D467" s="36">
        <v>797.9</v>
      </c>
      <c r="E467" s="36">
        <v>790.65</v>
      </c>
      <c r="F467" s="36">
        <v>780.2</v>
      </c>
      <c r="G467" s="36">
        <v>772.95</v>
      </c>
      <c r="H467" s="36">
        <v>808.34999999999991</v>
      </c>
      <c r="I467" s="36">
        <v>815.59999999999991</v>
      </c>
      <c r="J467" s="36">
        <v>826.04999999999984</v>
      </c>
      <c r="K467" s="31">
        <v>805.15</v>
      </c>
      <c r="L467" s="31">
        <v>787.45</v>
      </c>
      <c r="M467" s="31">
        <v>0.25774999999999998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2122.1</v>
      </c>
      <c r="D468" s="36">
        <v>2098.7333333333331</v>
      </c>
      <c r="E468" s="36">
        <v>2054.5166666666664</v>
      </c>
      <c r="F468" s="36">
        <v>1986.9333333333334</v>
      </c>
      <c r="G468" s="36">
        <v>1942.7166666666667</v>
      </c>
      <c r="H468" s="36">
        <v>2166.3166666666662</v>
      </c>
      <c r="I468" s="36">
        <v>2210.5333333333324</v>
      </c>
      <c r="J468" s="36">
        <v>2278.1166666666659</v>
      </c>
      <c r="K468" s="31">
        <v>2142.9499999999998</v>
      </c>
      <c r="L468" s="31">
        <v>2031.15</v>
      </c>
      <c r="M468" s="31">
        <v>9.9944500000000005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34.700000000000003</v>
      </c>
      <c r="D469" s="36">
        <v>34.500000000000007</v>
      </c>
      <c r="E469" s="36">
        <v>34.150000000000013</v>
      </c>
      <c r="F469" s="36">
        <v>33.600000000000009</v>
      </c>
      <c r="G469" s="36">
        <v>33.250000000000014</v>
      </c>
      <c r="H469" s="36">
        <v>35.050000000000011</v>
      </c>
      <c r="I469" s="36">
        <v>35.400000000000006</v>
      </c>
      <c r="J469" s="36">
        <v>35.95000000000001</v>
      </c>
      <c r="K469" s="31">
        <v>34.85</v>
      </c>
      <c r="L469" s="31">
        <v>33.950000000000003</v>
      </c>
      <c r="M469" s="31">
        <v>70.305359999999993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370.3</v>
      </c>
      <c r="D470" s="36">
        <v>369.31666666666661</v>
      </c>
      <c r="E470" s="36">
        <v>365.63333333333321</v>
      </c>
      <c r="F470" s="36">
        <v>360.96666666666658</v>
      </c>
      <c r="G470" s="36">
        <v>357.28333333333319</v>
      </c>
      <c r="H470" s="36">
        <v>373.98333333333323</v>
      </c>
      <c r="I470" s="36">
        <v>377.66666666666663</v>
      </c>
      <c r="J470" s="36">
        <v>382.33333333333326</v>
      </c>
      <c r="K470" s="31">
        <v>373</v>
      </c>
      <c r="L470" s="31">
        <v>364.65</v>
      </c>
      <c r="M470" s="31">
        <v>6.3216400000000004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337.45</v>
      </c>
      <c r="D471" s="36">
        <v>332.05</v>
      </c>
      <c r="E471" s="36">
        <v>323.60000000000002</v>
      </c>
      <c r="F471" s="36">
        <v>309.75</v>
      </c>
      <c r="G471" s="36">
        <v>301.3</v>
      </c>
      <c r="H471" s="36">
        <v>345.90000000000003</v>
      </c>
      <c r="I471" s="36">
        <v>354.34999999999997</v>
      </c>
      <c r="J471" s="36">
        <v>368.20000000000005</v>
      </c>
      <c r="K471" s="31">
        <v>340.5</v>
      </c>
      <c r="L471" s="31">
        <v>318.2</v>
      </c>
      <c r="M471" s="31">
        <v>8.0845599999999997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791.7</v>
      </c>
      <c r="D472" s="36">
        <v>774.81666666666661</v>
      </c>
      <c r="E472" s="36">
        <v>749.88333333333321</v>
      </c>
      <c r="F472" s="36">
        <v>708.06666666666661</v>
      </c>
      <c r="G472" s="36">
        <v>683.13333333333321</v>
      </c>
      <c r="H472" s="36">
        <v>816.63333333333321</v>
      </c>
      <c r="I472" s="36">
        <v>841.56666666666661</v>
      </c>
      <c r="J472" s="36">
        <v>883.38333333333321</v>
      </c>
      <c r="K472" s="31">
        <v>799.75</v>
      </c>
      <c r="L472" s="31">
        <v>733</v>
      </c>
      <c r="M472" s="31">
        <v>2.4715099999999999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3063.4</v>
      </c>
      <c r="D473" s="36">
        <v>3024.6666666666665</v>
      </c>
      <c r="E473" s="36">
        <v>2973.7833333333328</v>
      </c>
      <c r="F473" s="36">
        <v>2884.1666666666665</v>
      </c>
      <c r="G473" s="36">
        <v>2833.2833333333328</v>
      </c>
      <c r="H473" s="36">
        <v>3114.2833333333328</v>
      </c>
      <c r="I473" s="36">
        <v>3165.166666666667</v>
      </c>
      <c r="J473" s="36">
        <v>3254.7833333333328</v>
      </c>
      <c r="K473" s="31">
        <v>3075.55</v>
      </c>
      <c r="L473" s="31">
        <v>2935.05</v>
      </c>
      <c r="M473" s="31">
        <v>2.34429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41.5</v>
      </c>
      <c r="D474" s="36">
        <v>41.116666666666667</v>
      </c>
      <c r="E474" s="36">
        <v>40.383333333333333</v>
      </c>
      <c r="F474" s="36">
        <v>39.266666666666666</v>
      </c>
      <c r="G474" s="36">
        <v>38.533333333333331</v>
      </c>
      <c r="H474" s="36">
        <v>42.233333333333334</v>
      </c>
      <c r="I474" s="36">
        <v>42.966666666666669</v>
      </c>
      <c r="J474" s="36">
        <v>44.083333333333336</v>
      </c>
      <c r="K474" s="31">
        <v>41.85</v>
      </c>
      <c r="L474" s="31">
        <v>40</v>
      </c>
      <c r="M474" s="31">
        <v>77.489140000000006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1591.85</v>
      </c>
      <c r="D475" s="36">
        <v>1590.2833333333335</v>
      </c>
      <c r="E475" s="36">
        <v>1580.5666666666671</v>
      </c>
      <c r="F475" s="36">
        <v>1569.2833333333335</v>
      </c>
      <c r="G475" s="36">
        <v>1559.5666666666671</v>
      </c>
      <c r="H475" s="36">
        <v>1601.5666666666671</v>
      </c>
      <c r="I475" s="36">
        <v>1611.2833333333338</v>
      </c>
      <c r="J475" s="36">
        <v>1622.5666666666671</v>
      </c>
      <c r="K475" s="31">
        <v>1600</v>
      </c>
      <c r="L475" s="31">
        <v>1579</v>
      </c>
      <c r="M475" s="31">
        <v>7.3746600000000004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38.200000000000003</v>
      </c>
      <c r="D476" s="36">
        <v>37.666666666666664</v>
      </c>
      <c r="E476" s="36">
        <v>36.883333333333326</v>
      </c>
      <c r="F476" s="36">
        <v>35.566666666666663</v>
      </c>
      <c r="G476" s="36">
        <v>34.783333333333324</v>
      </c>
      <c r="H476" s="36">
        <v>38.983333333333327</v>
      </c>
      <c r="I476" s="36">
        <v>39.766666666666673</v>
      </c>
      <c r="J476" s="36">
        <v>41.083333333333329</v>
      </c>
      <c r="K476" s="31">
        <v>38.450000000000003</v>
      </c>
      <c r="L476" s="31">
        <v>36.35</v>
      </c>
      <c r="M476" s="31">
        <v>414.2398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425.7</v>
      </c>
      <c r="D477" s="36">
        <v>427.56666666666666</v>
      </c>
      <c r="E477" s="36">
        <v>422.13333333333333</v>
      </c>
      <c r="F477" s="36">
        <v>418.56666666666666</v>
      </c>
      <c r="G477" s="36">
        <v>413.13333333333333</v>
      </c>
      <c r="H477" s="36">
        <v>431.13333333333333</v>
      </c>
      <c r="I477" s="36">
        <v>436.56666666666661</v>
      </c>
      <c r="J477" s="36">
        <v>440.13333333333333</v>
      </c>
      <c r="K477" s="31">
        <v>433</v>
      </c>
      <c r="L477" s="31">
        <v>424</v>
      </c>
      <c r="M477" s="31">
        <v>0.59755000000000003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8210.15</v>
      </c>
      <c r="D478" s="36">
        <v>8220.0500000000011</v>
      </c>
      <c r="E478" s="36">
        <v>8170.1000000000022</v>
      </c>
      <c r="F478" s="36">
        <v>8130.0500000000011</v>
      </c>
      <c r="G478" s="36">
        <v>8080.1000000000022</v>
      </c>
      <c r="H478" s="36">
        <v>8260.1000000000022</v>
      </c>
      <c r="I478" s="36">
        <v>8310.0500000000029</v>
      </c>
      <c r="J478" s="36">
        <v>8350.1000000000022</v>
      </c>
      <c r="K478" s="31">
        <v>8270</v>
      </c>
      <c r="L478" s="31">
        <v>8180</v>
      </c>
      <c r="M478" s="31">
        <v>2.2768199999999998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99.9</v>
      </c>
      <c r="D479" s="36">
        <v>99.183333333333337</v>
      </c>
      <c r="E479" s="36">
        <v>96.716666666666669</v>
      </c>
      <c r="F479" s="36">
        <v>93.533333333333331</v>
      </c>
      <c r="G479" s="36">
        <v>91.066666666666663</v>
      </c>
      <c r="H479" s="36">
        <v>102.36666666666667</v>
      </c>
      <c r="I479" s="36">
        <v>104.83333333333334</v>
      </c>
      <c r="J479" s="36">
        <v>108.01666666666668</v>
      </c>
      <c r="K479" s="31">
        <v>101.65</v>
      </c>
      <c r="L479" s="31">
        <v>96</v>
      </c>
      <c r="M479" s="31">
        <v>323.10057999999998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1611.55</v>
      </c>
      <c r="D480" s="36">
        <v>1601.8333333333333</v>
      </c>
      <c r="E480" s="36">
        <v>1588.6666666666665</v>
      </c>
      <c r="F480" s="36">
        <v>1565.7833333333333</v>
      </c>
      <c r="G480" s="36">
        <v>1552.6166666666666</v>
      </c>
      <c r="H480" s="36">
        <v>1624.7166666666665</v>
      </c>
      <c r="I480" s="36">
        <v>1637.883333333333</v>
      </c>
      <c r="J480" s="36">
        <v>1660.7666666666664</v>
      </c>
      <c r="K480" s="31">
        <v>1615</v>
      </c>
      <c r="L480" s="31">
        <v>1578.95</v>
      </c>
      <c r="M480" s="31">
        <v>1.5211399999999999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1021.95</v>
      </c>
      <c r="D481" s="36">
        <v>1025.7166666666667</v>
      </c>
      <c r="E481" s="36">
        <v>1013.0833333333335</v>
      </c>
      <c r="F481" s="36">
        <v>1004.2166666666668</v>
      </c>
      <c r="G481" s="36">
        <v>991.5833333333336</v>
      </c>
      <c r="H481" s="36">
        <v>1034.5833333333335</v>
      </c>
      <c r="I481" s="36">
        <v>1047.2166666666667</v>
      </c>
      <c r="J481" s="31">
        <v>1056.0833333333333</v>
      </c>
      <c r="K481" s="31">
        <v>1038.3499999999999</v>
      </c>
      <c r="L481" s="31">
        <v>1016.85</v>
      </c>
      <c r="M481" s="53">
        <v>7.0238699999999996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583.25</v>
      </c>
      <c r="D482" s="36">
        <v>584.30000000000007</v>
      </c>
      <c r="E482" s="36">
        <v>572.95000000000016</v>
      </c>
      <c r="F482" s="36">
        <v>562.65000000000009</v>
      </c>
      <c r="G482" s="36">
        <v>551.30000000000018</v>
      </c>
      <c r="H482" s="36">
        <v>594.60000000000014</v>
      </c>
      <c r="I482" s="36">
        <v>605.95000000000005</v>
      </c>
      <c r="J482" s="31">
        <v>616.25000000000011</v>
      </c>
      <c r="K482" s="31">
        <v>595.65</v>
      </c>
      <c r="L482" s="31">
        <v>574</v>
      </c>
      <c r="M482" s="53">
        <v>3.48874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558.65</v>
      </c>
      <c r="D483" s="36">
        <v>560.56666666666672</v>
      </c>
      <c r="E483" s="36">
        <v>554.38333333333344</v>
      </c>
      <c r="F483" s="36">
        <v>550.11666666666667</v>
      </c>
      <c r="G483" s="36">
        <v>543.93333333333339</v>
      </c>
      <c r="H483" s="36">
        <v>564.83333333333348</v>
      </c>
      <c r="I483" s="36">
        <v>571.01666666666665</v>
      </c>
      <c r="J483" s="36">
        <v>575.28333333333353</v>
      </c>
      <c r="K483" s="31">
        <v>566.75</v>
      </c>
      <c r="L483" s="31">
        <v>556.29999999999995</v>
      </c>
      <c r="M483" s="31">
        <v>24.253579999999999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751.75</v>
      </c>
      <c r="D484" s="36">
        <v>753.58333333333337</v>
      </c>
      <c r="E484" s="36">
        <v>744.16666666666674</v>
      </c>
      <c r="F484" s="36">
        <v>736.58333333333337</v>
      </c>
      <c r="G484" s="36">
        <v>727.16666666666674</v>
      </c>
      <c r="H484" s="36">
        <v>761.16666666666674</v>
      </c>
      <c r="I484" s="36">
        <v>770.58333333333348</v>
      </c>
      <c r="J484" s="31">
        <v>778.16666666666674</v>
      </c>
      <c r="K484" s="31">
        <v>763</v>
      </c>
      <c r="L484" s="31">
        <v>746</v>
      </c>
      <c r="M484" s="53">
        <v>1.12016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623.79999999999995</v>
      </c>
      <c r="D485" s="36">
        <v>622.55000000000007</v>
      </c>
      <c r="E485" s="36">
        <v>616.10000000000014</v>
      </c>
      <c r="F485" s="36">
        <v>608.40000000000009</v>
      </c>
      <c r="G485" s="36">
        <v>601.95000000000016</v>
      </c>
      <c r="H485" s="36">
        <v>630.25000000000011</v>
      </c>
      <c r="I485" s="36">
        <v>636.70000000000016</v>
      </c>
      <c r="J485" s="36">
        <v>644.40000000000009</v>
      </c>
      <c r="K485" s="31">
        <v>629</v>
      </c>
      <c r="L485" s="31">
        <v>614.85</v>
      </c>
      <c r="M485" s="31">
        <v>2.27291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408.45</v>
      </c>
      <c r="D486" s="36">
        <v>406.5</v>
      </c>
      <c r="E486" s="36">
        <v>396.45</v>
      </c>
      <c r="F486" s="36">
        <v>384.45</v>
      </c>
      <c r="G486" s="36">
        <v>374.4</v>
      </c>
      <c r="H486" s="36">
        <v>418.5</v>
      </c>
      <c r="I486" s="36">
        <v>428.54999999999995</v>
      </c>
      <c r="J486" s="36">
        <v>440.55</v>
      </c>
      <c r="K486" s="31">
        <v>416.55</v>
      </c>
      <c r="L486" s="31">
        <v>394.5</v>
      </c>
      <c r="M486" s="31">
        <v>2.6928800000000002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365.7</v>
      </c>
      <c r="D487" s="36">
        <v>361.5333333333333</v>
      </c>
      <c r="E487" s="36">
        <v>354.56666666666661</v>
      </c>
      <c r="F487" s="36">
        <v>343.43333333333328</v>
      </c>
      <c r="G487" s="36">
        <v>336.46666666666658</v>
      </c>
      <c r="H487" s="36">
        <v>372.66666666666663</v>
      </c>
      <c r="I487" s="36">
        <v>379.63333333333333</v>
      </c>
      <c r="J487" s="36">
        <v>390.76666666666665</v>
      </c>
      <c r="K487" s="31">
        <v>368.5</v>
      </c>
      <c r="L487" s="31">
        <v>350.4</v>
      </c>
      <c r="M487" s="31">
        <v>2.1778900000000001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462.5</v>
      </c>
      <c r="D488" s="36">
        <v>458.76666666666665</v>
      </c>
      <c r="E488" s="36">
        <v>448.63333333333333</v>
      </c>
      <c r="F488" s="36">
        <v>434.76666666666665</v>
      </c>
      <c r="G488" s="36">
        <v>424.63333333333333</v>
      </c>
      <c r="H488" s="36">
        <v>472.63333333333333</v>
      </c>
      <c r="I488" s="36">
        <v>482.76666666666665</v>
      </c>
      <c r="J488" s="36">
        <v>496.63333333333333</v>
      </c>
      <c r="K488" s="31">
        <v>468.9</v>
      </c>
      <c r="L488" s="31">
        <v>444.9</v>
      </c>
      <c r="M488" s="31">
        <v>2.47512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921.45</v>
      </c>
      <c r="D489" s="36">
        <v>908.15</v>
      </c>
      <c r="E489" s="36">
        <v>890.3</v>
      </c>
      <c r="F489" s="36">
        <v>859.15</v>
      </c>
      <c r="G489" s="36">
        <v>841.3</v>
      </c>
      <c r="H489" s="36">
        <v>939.3</v>
      </c>
      <c r="I489" s="36">
        <v>957.15000000000009</v>
      </c>
      <c r="J489" s="36">
        <v>988.3</v>
      </c>
      <c r="K489" s="31">
        <v>926</v>
      </c>
      <c r="L489" s="31">
        <v>877</v>
      </c>
      <c r="M489" s="31">
        <v>24.106629999999999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1283.05</v>
      </c>
      <c r="D490" s="36">
        <v>1283.3333333333333</v>
      </c>
      <c r="E490" s="36">
        <v>1269.6666666666665</v>
      </c>
      <c r="F490" s="36">
        <v>1256.2833333333333</v>
      </c>
      <c r="G490" s="36">
        <v>1242.6166666666666</v>
      </c>
      <c r="H490" s="36">
        <v>1296.7166666666665</v>
      </c>
      <c r="I490" s="36">
        <v>1310.383333333333</v>
      </c>
      <c r="J490" s="36">
        <v>1323.7666666666664</v>
      </c>
      <c r="K490" s="31">
        <v>1297</v>
      </c>
      <c r="L490" s="31">
        <v>1269.95</v>
      </c>
      <c r="M490" s="31">
        <v>0.35910999999999998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215.8</v>
      </c>
      <c r="D491" s="36">
        <v>215.45000000000002</v>
      </c>
      <c r="E491" s="36">
        <v>213.60000000000002</v>
      </c>
      <c r="F491" s="36">
        <v>211.4</v>
      </c>
      <c r="G491" s="36">
        <v>209.55</v>
      </c>
      <c r="H491" s="36">
        <v>217.65000000000003</v>
      </c>
      <c r="I491" s="36">
        <v>219.5</v>
      </c>
      <c r="J491" s="36">
        <v>221.70000000000005</v>
      </c>
      <c r="K491" s="31">
        <v>217.3</v>
      </c>
      <c r="L491" s="31">
        <v>213.25</v>
      </c>
      <c r="M491" s="31">
        <v>46.233989999999999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307.10000000000002</v>
      </c>
      <c r="D492" s="36">
        <v>304.83333333333331</v>
      </c>
      <c r="E492" s="36">
        <v>301.76666666666665</v>
      </c>
      <c r="F492" s="36">
        <v>296.43333333333334</v>
      </c>
      <c r="G492" s="36">
        <v>293.36666666666667</v>
      </c>
      <c r="H492" s="36">
        <v>310.16666666666663</v>
      </c>
      <c r="I492" s="36">
        <v>313.23333333333335</v>
      </c>
      <c r="J492" s="36">
        <v>318.56666666666661</v>
      </c>
      <c r="K492" s="31">
        <v>307.89999999999998</v>
      </c>
      <c r="L492" s="31">
        <v>299.5</v>
      </c>
      <c r="M492" s="31">
        <v>1.07375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564.15</v>
      </c>
      <c r="D493" s="36">
        <v>559.06666666666672</v>
      </c>
      <c r="E493" s="36">
        <v>548.13333333333344</v>
      </c>
      <c r="F493" s="36">
        <v>532.11666666666667</v>
      </c>
      <c r="G493" s="36">
        <v>521.18333333333339</v>
      </c>
      <c r="H493" s="36">
        <v>575.08333333333348</v>
      </c>
      <c r="I493" s="36">
        <v>586.01666666666665</v>
      </c>
      <c r="J493" s="36">
        <v>602.03333333333353</v>
      </c>
      <c r="K493" s="31">
        <v>570</v>
      </c>
      <c r="L493" s="31">
        <v>543.04999999999995</v>
      </c>
      <c r="M493" s="31">
        <v>0.69015000000000004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1740.3</v>
      </c>
      <c r="D494" s="36">
        <v>1749.8833333333332</v>
      </c>
      <c r="E494" s="36">
        <v>1720.4166666666665</v>
      </c>
      <c r="F494" s="36">
        <v>1700.5333333333333</v>
      </c>
      <c r="G494" s="36">
        <v>1671.0666666666666</v>
      </c>
      <c r="H494" s="36">
        <v>1769.7666666666664</v>
      </c>
      <c r="I494" s="36">
        <v>1799.2333333333331</v>
      </c>
      <c r="J494" s="36">
        <v>1819.1166666666663</v>
      </c>
      <c r="K494" s="31">
        <v>1779.35</v>
      </c>
      <c r="L494" s="31">
        <v>1730</v>
      </c>
      <c r="M494" s="31">
        <v>0.38607000000000002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1745.2</v>
      </c>
      <c r="D495" s="36">
        <v>1765.8666666666668</v>
      </c>
      <c r="E495" s="36">
        <v>1709.3833333333337</v>
      </c>
      <c r="F495" s="36">
        <v>1673.5666666666668</v>
      </c>
      <c r="G495" s="36">
        <v>1617.0833333333337</v>
      </c>
      <c r="H495" s="36">
        <v>1801.6833333333336</v>
      </c>
      <c r="I495" s="36">
        <v>1858.1666666666667</v>
      </c>
      <c r="J495" s="36">
        <v>1893.9833333333336</v>
      </c>
      <c r="K495" s="31">
        <v>1822.35</v>
      </c>
      <c r="L495" s="31">
        <v>1730.05</v>
      </c>
      <c r="M495" s="31">
        <v>0.41726999999999997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10.9</v>
      </c>
      <c r="D496" s="36">
        <v>10.866666666666667</v>
      </c>
      <c r="E496" s="36">
        <v>10.683333333333334</v>
      </c>
      <c r="F496" s="36">
        <v>10.466666666666667</v>
      </c>
      <c r="G496" s="36">
        <v>10.283333333333333</v>
      </c>
      <c r="H496" s="36">
        <v>11.083333333333334</v>
      </c>
      <c r="I496" s="36">
        <v>11.266666666666667</v>
      </c>
      <c r="J496" s="36">
        <v>11.483333333333334</v>
      </c>
      <c r="K496" s="31">
        <v>11.05</v>
      </c>
      <c r="L496" s="31">
        <v>10.65</v>
      </c>
      <c r="M496" s="31">
        <v>2071.9039200000002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834.9</v>
      </c>
      <c r="D497" s="36">
        <v>832.76666666666677</v>
      </c>
      <c r="E497" s="36">
        <v>828.53333333333353</v>
      </c>
      <c r="F497" s="36">
        <v>822.16666666666674</v>
      </c>
      <c r="G497" s="36">
        <v>817.93333333333351</v>
      </c>
      <c r="H497" s="36">
        <v>839.13333333333355</v>
      </c>
      <c r="I497" s="36">
        <v>843.3666666666669</v>
      </c>
      <c r="J497" s="36">
        <v>849.73333333333358</v>
      </c>
      <c r="K497" s="31">
        <v>837</v>
      </c>
      <c r="L497" s="31">
        <v>826.4</v>
      </c>
      <c r="M497" s="31">
        <v>6.8984300000000003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408.4</v>
      </c>
      <c r="D498" s="36">
        <v>410.33333333333331</v>
      </c>
      <c r="E498" s="36">
        <v>400.96666666666664</v>
      </c>
      <c r="F498" s="36">
        <v>393.5333333333333</v>
      </c>
      <c r="G498" s="36">
        <v>384.16666666666663</v>
      </c>
      <c r="H498" s="36">
        <v>417.76666666666665</v>
      </c>
      <c r="I498" s="36">
        <v>427.13333333333333</v>
      </c>
      <c r="J498" s="36">
        <v>434.56666666666666</v>
      </c>
      <c r="K498" s="31">
        <v>419.7</v>
      </c>
      <c r="L498" s="31">
        <v>402.9</v>
      </c>
      <c r="M498" s="31">
        <v>7.7220500000000003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145.69999999999999</v>
      </c>
      <c r="D499" s="36">
        <v>142.13333333333335</v>
      </c>
      <c r="E499" s="36">
        <v>136.8666666666667</v>
      </c>
      <c r="F499" s="36">
        <v>128.03333333333336</v>
      </c>
      <c r="G499" s="36">
        <v>122.76666666666671</v>
      </c>
      <c r="H499" s="36">
        <v>150.9666666666667</v>
      </c>
      <c r="I499" s="36">
        <v>156.23333333333335</v>
      </c>
      <c r="J499" s="36">
        <v>165.06666666666669</v>
      </c>
      <c r="K499" s="31">
        <v>147.4</v>
      </c>
      <c r="L499" s="31">
        <v>133.30000000000001</v>
      </c>
      <c r="M499" s="31">
        <v>303.39679000000001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820.25</v>
      </c>
      <c r="D500" s="36">
        <v>830.15</v>
      </c>
      <c r="E500" s="36">
        <v>802.59999999999991</v>
      </c>
      <c r="F500" s="36">
        <v>784.94999999999993</v>
      </c>
      <c r="G500" s="36">
        <v>757.39999999999986</v>
      </c>
      <c r="H500" s="36">
        <v>847.8</v>
      </c>
      <c r="I500" s="36">
        <v>875.34999999999991</v>
      </c>
      <c r="J500" s="36">
        <v>893</v>
      </c>
      <c r="K500" s="31">
        <v>857.7</v>
      </c>
      <c r="L500" s="31">
        <v>812.5</v>
      </c>
      <c r="M500" s="31">
        <v>12.55757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1649.85</v>
      </c>
      <c r="D501" s="36">
        <v>1640.3833333333332</v>
      </c>
      <c r="E501" s="36">
        <v>1627.7666666666664</v>
      </c>
      <c r="F501" s="36">
        <v>1605.6833333333332</v>
      </c>
      <c r="G501" s="36">
        <v>1593.0666666666664</v>
      </c>
      <c r="H501" s="36">
        <v>1662.4666666666665</v>
      </c>
      <c r="I501" s="36">
        <v>1675.0833333333333</v>
      </c>
      <c r="J501" s="36">
        <v>1697.1666666666665</v>
      </c>
      <c r="K501" s="31">
        <v>1653</v>
      </c>
      <c r="L501" s="31">
        <v>1618.3</v>
      </c>
      <c r="M501" s="31">
        <v>0.40322999999999998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382.35</v>
      </c>
      <c r="D502" s="36">
        <v>381.91666666666669</v>
      </c>
      <c r="E502" s="36">
        <v>379.48333333333335</v>
      </c>
      <c r="F502" s="36">
        <v>376.61666666666667</v>
      </c>
      <c r="G502" s="36">
        <v>374.18333333333334</v>
      </c>
      <c r="H502" s="36">
        <v>384.78333333333336</v>
      </c>
      <c r="I502" s="36">
        <v>387.21666666666664</v>
      </c>
      <c r="J502" s="36">
        <v>390.08333333333337</v>
      </c>
      <c r="K502" s="31">
        <v>384.35</v>
      </c>
      <c r="L502" s="31">
        <v>379.05</v>
      </c>
      <c r="M502" s="31">
        <v>31.014060000000001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15.95</v>
      </c>
      <c r="D503" s="36">
        <v>15.999999999999998</v>
      </c>
      <c r="E503" s="36">
        <v>15.849999999999998</v>
      </c>
      <c r="F503" s="36">
        <v>15.75</v>
      </c>
      <c r="G503" s="36">
        <v>15.6</v>
      </c>
      <c r="H503" s="36">
        <v>16.099999999999994</v>
      </c>
      <c r="I503" s="36">
        <v>16.25</v>
      </c>
      <c r="J503" s="31">
        <v>16.349999999999994</v>
      </c>
      <c r="K503" s="31">
        <v>16.149999999999999</v>
      </c>
      <c r="L503" s="31">
        <v>15.9</v>
      </c>
      <c r="M503" s="53">
        <v>743.36446000000001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249.15</v>
      </c>
      <c r="D504" s="36">
        <v>246.88333333333333</v>
      </c>
      <c r="E504" s="36">
        <v>242.26666666666665</v>
      </c>
      <c r="F504" s="36">
        <v>235.38333333333333</v>
      </c>
      <c r="G504" s="36">
        <v>230.76666666666665</v>
      </c>
      <c r="H504" s="36">
        <v>253.76666666666665</v>
      </c>
      <c r="I504" s="36">
        <v>258.38333333333333</v>
      </c>
      <c r="J504" s="31">
        <v>265.26666666666665</v>
      </c>
      <c r="K504" s="31">
        <v>251.5</v>
      </c>
      <c r="L504" s="31">
        <v>240</v>
      </c>
      <c r="M504" s="53">
        <v>79.456580000000002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482.15</v>
      </c>
      <c r="D505" s="36">
        <v>484.71666666666664</v>
      </c>
      <c r="E505" s="36">
        <v>475.98333333333329</v>
      </c>
      <c r="F505" s="36">
        <v>469.81666666666666</v>
      </c>
      <c r="G505" s="36">
        <v>461.08333333333331</v>
      </c>
      <c r="H505" s="36">
        <v>490.88333333333327</v>
      </c>
      <c r="I505" s="36">
        <v>499.61666666666662</v>
      </c>
      <c r="J505" s="36">
        <v>505.78333333333325</v>
      </c>
      <c r="K505" s="31">
        <v>493.45</v>
      </c>
      <c r="L505" s="31">
        <v>478.55</v>
      </c>
      <c r="M505" s="31">
        <v>8.7157499999999999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15908.1</v>
      </c>
      <c r="D506" s="36">
        <v>15952.783333333333</v>
      </c>
      <c r="E506" s="36">
        <v>15305.566666666666</v>
      </c>
      <c r="F506" s="36">
        <v>14703.033333333333</v>
      </c>
      <c r="G506" s="36">
        <v>14055.816666666666</v>
      </c>
      <c r="H506" s="36">
        <v>16555.316666666666</v>
      </c>
      <c r="I506" s="36">
        <v>17202.533333333333</v>
      </c>
      <c r="J506" s="36">
        <v>17805.066666666666</v>
      </c>
      <c r="K506" s="31">
        <v>16600</v>
      </c>
      <c r="L506" s="31">
        <v>15350.25</v>
      </c>
      <c r="M506" s="31">
        <v>0.10186000000000001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105.65</v>
      </c>
      <c r="D507" s="36">
        <v>106.64999999999999</v>
      </c>
      <c r="E507" s="36">
        <v>104.04999999999998</v>
      </c>
      <c r="F507" s="36">
        <v>102.44999999999999</v>
      </c>
      <c r="G507" s="36">
        <v>99.84999999999998</v>
      </c>
      <c r="H507" s="36">
        <v>108.24999999999999</v>
      </c>
      <c r="I507" s="36">
        <v>110.84999999999998</v>
      </c>
      <c r="J507" s="31">
        <v>112.44999999999999</v>
      </c>
      <c r="K507" s="31">
        <v>109.25</v>
      </c>
      <c r="L507" s="31">
        <v>105.05</v>
      </c>
      <c r="M507" s="53">
        <v>437.38547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575.04999999999995</v>
      </c>
      <c r="D508" s="36">
        <v>575.80000000000007</v>
      </c>
      <c r="E508" s="36">
        <v>571.75000000000011</v>
      </c>
      <c r="F508" s="36">
        <v>568.45000000000005</v>
      </c>
      <c r="G508" s="36">
        <v>564.40000000000009</v>
      </c>
      <c r="H508" s="36">
        <v>579.10000000000014</v>
      </c>
      <c r="I508" s="36">
        <v>583.15000000000009</v>
      </c>
      <c r="J508" s="36">
        <v>586.45000000000016</v>
      </c>
      <c r="K508" s="31">
        <v>579.85</v>
      </c>
      <c r="L508" s="31">
        <v>572.5</v>
      </c>
      <c r="M508" s="31">
        <v>5.4418899999999999</v>
      </c>
      <c r="N508" s="1"/>
      <c r="O508" s="1"/>
    </row>
    <row r="509" spans="1:15" ht="12.75" customHeight="1">
      <c r="A509" s="254">
        <v>499</v>
      </c>
      <c r="B509" s="255" t="s">
        <v>561</v>
      </c>
      <c r="C509" s="255">
        <v>1551.4</v>
      </c>
      <c r="D509" s="256">
        <v>1542.3666666666668</v>
      </c>
      <c r="E509" s="256">
        <v>1519.0833333333335</v>
      </c>
      <c r="F509" s="256">
        <v>1486.7666666666667</v>
      </c>
      <c r="G509" s="256">
        <v>1463.4833333333333</v>
      </c>
      <c r="H509" s="256">
        <v>1574.6833333333336</v>
      </c>
      <c r="I509" s="256">
        <v>1597.9666666666669</v>
      </c>
      <c r="J509" s="256">
        <v>1630.2833333333338</v>
      </c>
      <c r="K509" s="257">
        <v>1565.65</v>
      </c>
      <c r="L509" s="257">
        <v>1510.05</v>
      </c>
      <c r="M509" s="257">
        <v>0.30562</v>
      </c>
      <c r="N509" s="1"/>
      <c r="O509" s="1"/>
    </row>
    <row r="510" spans="1:15" ht="12.75" customHeight="1">
      <c r="A510" s="272">
        <v>500</v>
      </c>
      <c r="B510" s="275" t="s">
        <v>561</v>
      </c>
      <c r="C510" s="275">
        <v>1551.4</v>
      </c>
      <c r="D510" s="276">
        <v>1542.3666666666668</v>
      </c>
      <c r="E510" s="276">
        <v>1519.0833333333335</v>
      </c>
      <c r="F510" s="276">
        <v>1486.7666666666667</v>
      </c>
      <c r="G510" s="276">
        <v>1463.4833333333333</v>
      </c>
      <c r="H510" s="276">
        <v>1574.6833333333336</v>
      </c>
      <c r="I510" s="276">
        <v>1597.9666666666669</v>
      </c>
      <c r="J510" s="276">
        <v>1630.2833333333338</v>
      </c>
      <c r="K510" s="272">
        <v>1565.65</v>
      </c>
      <c r="L510" s="272">
        <v>1510.05</v>
      </c>
      <c r="M510" s="272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9"/>
      <c r="B5" s="400"/>
      <c r="C5" s="399"/>
      <c r="D5" s="400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401" t="s">
        <v>565</v>
      </c>
      <c r="C7" s="400"/>
      <c r="D7" s="7">
        <f>Main!B10</f>
        <v>45229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45226</v>
      </c>
      <c r="B10" s="32">
        <v>540718</v>
      </c>
      <c r="C10" s="31" t="s">
        <v>1047</v>
      </c>
      <c r="D10" s="31" t="s">
        <v>1074</v>
      </c>
      <c r="E10" s="31" t="s">
        <v>575</v>
      </c>
      <c r="F10" s="86">
        <v>9000</v>
      </c>
      <c r="G10" s="32">
        <v>44.48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45226</v>
      </c>
      <c r="B11" s="32">
        <v>540718</v>
      </c>
      <c r="C11" s="31" t="s">
        <v>1047</v>
      </c>
      <c r="D11" s="31" t="s">
        <v>1074</v>
      </c>
      <c r="E11" s="31" t="s">
        <v>574</v>
      </c>
      <c r="F11" s="86">
        <v>39000</v>
      </c>
      <c r="G11" s="32">
        <v>44.25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45226</v>
      </c>
      <c r="B12" s="32">
        <v>540718</v>
      </c>
      <c r="C12" s="31" t="s">
        <v>1047</v>
      </c>
      <c r="D12" s="31" t="s">
        <v>1109</v>
      </c>
      <c r="E12" s="31" t="s">
        <v>575</v>
      </c>
      <c r="F12" s="86">
        <v>33000</v>
      </c>
      <c r="G12" s="32">
        <v>42.52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45226</v>
      </c>
      <c r="B13" s="32">
        <v>540718</v>
      </c>
      <c r="C13" s="31" t="s">
        <v>1047</v>
      </c>
      <c r="D13" s="31" t="s">
        <v>1110</v>
      </c>
      <c r="E13" s="31" t="s">
        <v>575</v>
      </c>
      <c r="F13" s="86">
        <v>27000</v>
      </c>
      <c r="G13" s="32">
        <v>44.2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45226</v>
      </c>
      <c r="B14" s="32">
        <v>540718</v>
      </c>
      <c r="C14" s="31" t="s">
        <v>1047</v>
      </c>
      <c r="D14" s="31" t="s">
        <v>1111</v>
      </c>
      <c r="E14" s="31" t="s">
        <v>575</v>
      </c>
      <c r="F14" s="86">
        <v>54000</v>
      </c>
      <c r="G14" s="32">
        <v>44.9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45226</v>
      </c>
      <c r="B15" s="32">
        <v>540718</v>
      </c>
      <c r="C15" s="31" t="s">
        <v>1047</v>
      </c>
      <c r="D15" s="31" t="s">
        <v>1048</v>
      </c>
      <c r="E15" s="31" t="s">
        <v>575</v>
      </c>
      <c r="F15" s="86">
        <v>9000</v>
      </c>
      <c r="G15" s="32">
        <v>44.47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45226</v>
      </c>
      <c r="B16" s="32">
        <v>540718</v>
      </c>
      <c r="C16" s="31" t="s">
        <v>1047</v>
      </c>
      <c r="D16" s="31" t="s">
        <v>1048</v>
      </c>
      <c r="E16" s="31" t="s">
        <v>574</v>
      </c>
      <c r="F16" s="86">
        <v>18000</v>
      </c>
      <c r="G16" s="32">
        <v>43.36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45226</v>
      </c>
      <c r="B17" s="32">
        <v>540718</v>
      </c>
      <c r="C17" s="31" t="s">
        <v>1047</v>
      </c>
      <c r="D17" s="31" t="s">
        <v>1112</v>
      </c>
      <c r="E17" s="31" t="s">
        <v>574</v>
      </c>
      <c r="F17" s="86">
        <v>33000</v>
      </c>
      <c r="G17" s="32">
        <v>44.22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45226</v>
      </c>
      <c r="B18" s="32">
        <v>540718</v>
      </c>
      <c r="C18" s="31" t="s">
        <v>1047</v>
      </c>
      <c r="D18" s="31" t="s">
        <v>1112</v>
      </c>
      <c r="E18" s="31" t="s">
        <v>575</v>
      </c>
      <c r="F18" s="86">
        <v>9000</v>
      </c>
      <c r="G18" s="32">
        <v>44.41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45226</v>
      </c>
      <c r="B19" s="32">
        <v>540718</v>
      </c>
      <c r="C19" s="31" t="s">
        <v>1047</v>
      </c>
      <c r="D19" s="31" t="s">
        <v>1113</v>
      </c>
      <c r="E19" s="31" t="s">
        <v>574</v>
      </c>
      <c r="F19" s="86">
        <v>39000</v>
      </c>
      <c r="G19" s="32">
        <v>44.48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45226</v>
      </c>
      <c r="B20" s="32">
        <v>531381</v>
      </c>
      <c r="C20" s="31" t="s">
        <v>1114</v>
      </c>
      <c r="D20" s="31" t="s">
        <v>892</v>
      </c>
      <c r="E20" s="31" t="s">
        <v>575</v>
      </c>
      <c r="F20" s="86">
        <v>47432</v>
      </c>
      <c r="G20" s="32">
        <v>63.31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45226</v>
      </c>
      <c r="B21" s="32">
        <v>543943</v>
      </c>
      <c r="C21" s="31" t="s">
        <v>1115</v>
      </c>
      <c r="D21" s="31" t="s">
        <v>1116</v>
      </c>
      <c r="E21" s="31" t="s">
        <v>574</v>
      </c>
      <c r="F21" s="86">
        <v>104000</v>
      </c>
      <c r="G21" s="32">
        <v>95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45226</v>
      </c>
      <c r="B22" s="32">
        <v>530457</v>
      </c>
      <c r="C22" s="31" t="s">
        <v>1117</v>
      </c>
      <c r="D22" s="31" t="s">
        <v>1118</v>
      </c>
      <c r="E22" s="31" t="s">
        <v>575</v>
      </c>
      <c r="F22" s="86">
        <v>45847</v>
      </c>
      <c r="G22" s="32">
        <v>5.82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45226</v>
      </c>
      <c r="B23" s="32">
        <v>543435</v>
      </c>
      <c r="C23" s="31" t="s">
        <v>1075</v>
      </c>
      <c r="D23" s="31" t="s">
        <v>1076</v>
      </c>
      <c r="E23" s="31" t="s">
        <v>574</v>
      </c>
      <c r="F23" s="86">
        <v>21580</v>
      </c>
      <c r="G23" s="32">
        <v>173.96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45226</v>
      </c>
      <c r="B24" s="32">
        <v>543435</v>
      </c>
      <c r="C24" s="31" t="s">
        <v>1075</v>
      </c>
      <c r="D24" s="31" t="s">
        <v>1076</v>
      </c>
      <c r="E24" s="31" t="s">
        <v>575</v>
      </c>
      <c r="F24" s="86">
        <v>830</v>
      </c>
      <c r="G24" s="32">
        <v>176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45226</v>
      </c>
      <c r="B25" s="32">
        <v>543435</v>
      </c>
      <c r="C25" s="31" t="s">
        <v>1075</v>
      </c>
      <c r="D25" s="31" t="s">
        <v>1119</v>
      </c>
      <c r="E25" s="31" t="s">
        <v>575</v>
      </c>
      <c r="F25" s="86">
        <v>20750</v>
      </c>
      <c r="G25" s="32">
        <v>174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45226</v>
      </c>
      <c r="B26" s="32">
        <v>543594</v>
      </c>
      <c r="C26" s="31" t="s">
        <v>1120</v>
      </c>
      <c r="D26" s="31" t="s">
        <v>892</v>
      </c>
      <c r="E26" s="31" t="s">
        <v>575</v>
      </c>
      <c r="F26" s="86">
        <v>57000</v>
      </c>
      <c r="G26" s="32">
        <v>14.44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45226</v>
      </c>
      <c r="B27" s="32">
        <v>543594</v>
      </c>
      <c r="C27" s="31" t="s">
        <v>1120</v>
      </c>
      <c r="D27" s="31" t="s">
        <v>892</v>
      </c>
      <c r="E27" s="31" t="s">
        <v>574</v>
      </c>
      <c r="F27" s="86">
        <v>132000</v>
      </c>
      <c r="G27" s="32">
        <v>14.44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45226</v>
      </c>
      <c r="B28" s="32">
        <v>543594</v>
      </c>
      <c r="C28" s="31" t="s">
        <v>1120</v>
      </c>
      <c r="D28" s="31" t="s">
        <v>1121</v>
      </c>
      <c r="E28" s="31" t="s">
        <v>575</v>
      </c>
      <c r="F28" s="86">
        <v>339000</v>
      </c>
      <c r="G28" s="32">
        <v>14.44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45226</v>
      </c>
      <c r="B29" s="32">
        <v>543594</v>
      </c>
      <c r="C29" s="31" t="s">
        <v>1120</v>
      </c>
      <c r="D29" s="31" t="s">
        <v>1097</v>
      </c>
      <c r="E29" s="31" t="s">
        <v>575</v>
      </c>
      <c r="F29" s="86">
        <v>96000</v>
      </c>
      <c r="G29" s="32">
        <v>14.71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45226</v>
      </c>
      <c r="B30" s="32">
        <v>543594</v>
      </c>
      <c r="C30" s="31" t="s">
        <v>1120</v>
      </c>
      <c r="D30" s="31" t="s">
        <v>1097</v>
      </c>
      <c r="E30" s="31" t="s">
        <v>574</v>
      </c>
      <c r="F30" s="86">
        <v>96000</v>
      </c>
      <c r="G30" s="32">
        <v>14.46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45226</v>
      </c>
      <c r="B31" s="32">
        <v>504351</v>
      </c>
      <c r="C31" s="31" t="s">
        <v>1122</v>
      </c>
      <c r="D31" s="31" t="s">
        <v>892</v>
      </c>
      <c r="E31" s="31" t="s">
        <v>574</v>
      </c>
      <c r="F31" s="86">
        <v>8000000</v>
      </c>
      <c r="G31" s="32">
        <v>1.1399999999999999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45226</v>
      </c>
      <c r="B32" s="32">
        <v>504351</v>
      </c>
      <c r="C32" s="31" t="s">
        <v>1122</v>
      </c>
      <c r="D32" s="31" t="s">
        <v>892</v>
      </c>
      <c r="E32" s="31" t="s">
        <v>575</v>
      </c>
      <c r="F32" s="86">
        <v>615273</v>
      </c>
      <c r="G32" s="32">
        <v>1.1399999999999999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45226</v>
      </c>
      <c r="B33" s="32">
        <v>540190</v>
      </c>
      <c r="C33" s="31" t="s">
        <v>1077</v>
      </c>
      <c r="D33" s="31" t="s">
        <v>1078</v>
      </c>
      <c r="E33" s="31" t="s">
        <v>575</v>
      </c>
      <c r="F33" s="86">
        <v>22664</v>
      </c>
      <c r="G33" s="32">
        <v>36.5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45226</v>
      </c>
      <c r="B34" s="32">
        <v>540190</v>
      </c>
      <c r="C34" s="31" t="s">
        <v>1077</v>
      </c>
      <c r="D34" s="31" t="s">
        <v>892</v>
      </c>
      <c r="E34" s="31" t="s">
        <v>574</v>
      </c>
      <c r="F34" s="86">
        <v>66383</v>
      </c>
      <c r="G34" s="32">
        <v>36.479999999999997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45226</v>
      </c>
      <c r="B35" s="32">
        <v>542935</v>
      </c>
      <c r="C35" s="31" t="s">
        <v>1123</v>
      </c>
      <c r="D35" s="31" t="s">
        <v>1124</v>
      </c>
      <c r="E35" s="31" t="s">
        <v>574</v>
      </c>
      <c r="F35" s="86">
        <v>8000</v>
      </c>
      <c r="G35" s="32">
        <v>52.39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45226</v>
      </c>
      <c r="B36" s="32">
        <v>542935</v>
      </c>
      <c r="C36" s="31" t="s">
        <v>1123</v>
      </c>
      <c r="D36" s="31" t="s">
        <v>1124</v>
      </c>
      <c r="E36" s="31" t="s">
        <v>575</v>
      </c>
      <c r="F36" s="86">
        <v>46000</v>
      </c>
      <c r="G36" s="32">
        <v>54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45226</v>
      </c>
      <c r="B37" s="32">
        <v>542935</v>
      </c>
      <c r="C37" s="31" t="s">
        <v>1123</v>
      </c>
      <c r="D37" s="31" t="s">
        <v>1125</v>
      </c>
      <c r="E37" s="31" t="s">
        <v>574</v>
      </c>
      <c r="F37" s="86">
        <v>42000</v>
      </c>
      <c r="G37" s="32">
        <v>54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45226</v>
      </c>
      <c r="B38" s="32">
        <v>542935</v>
      </c>
      <c r="C38" s="31" t="s">
        <v>1123</v>
      </c>
      <c r="D38" s="31" t="s">
        <v>1126</v>
      </c>
      <c r="E38" s="31" t="s">
        <v>575</v>
      </c>
      <c r="F38" s="86">
        <v>36000</v>
      </c>
      <c r="G38" s="32">
        <v>54.11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45226</v>
      </c>
      <c r="B39" s="32">
        <v>542935</v>
      </c>
      <c r="C39" s="31" t="s">
        <v>1123</v>
      </c>
      <c r="D39" s="31" t="s">
        <v>1126</v>
      </c>
      <c r="E39" s="31" t="s">
        <v>574</v>
      </c>
      <c r="F39" s="86">
        <v>6000</v>
      </c>
      <c r="G39" s="32">
        <v>54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45226</v>
      </c>
      <c r="B40" s="32">
        <v>540377</v>
      </c>
      <c r="C40" s="31" t="s">
        <v>989</v>
      </c>
      <c r="D40" s="31" t="s">
        <v>1127</v>
      </c>
      <c r="E40" s="31" t="s">
        <v>575</v>
      </c>
      <c r="F40" s="86">
        <v>2169117</v>
      </c>
      <c r="G40" s="32">
        <v>8.08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45226</v>
      </c>
      <c r="B41" s="32">
        <v>524614</v>
      </c>
      <c r="C41" s="31" t="s">
        <v>1128</v>
      </c>
      <c r="D41" s="31" t="s">
        <v>1085</v>
      </c>
      <c r="E41" s="31" t="s">
        <v>574</v>
      </c>
      <c r="F41" s="86">
        <v>251188</v>
      </c>
      <c r="G41" s="32">
        <v>10.16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45226</v>
      </c>
      <c r="B42" s="32">
        <v>524614</v>
      </c>
      <c r="C42" s="31" t="s">
        <v>1128</v>
      </c>
      <c r="D42" s="31" t="s">
        <v>892</v>
      </c>
      <c r="E42" s="31" t="s">
        <v>575</v>
      </c>
      <c r="F42" s="86">
        <v>261890</v>
      </c>
      <c r="G42" s="32">
        <v>10.15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45226</v>
      </c>
      <c r="B43" s="32">
        <v>541983</v>
      </c>
      <c r="C43" s="31" t="s">
        <v>1129</v>
      </c>
      <c r="D43" s="31" t="s">
        <v>892</v>
      </c>
      <c r="E43" s="31" t="s">
        <v>574</v>
      </c>
      <c r="F43" s="86">
        <v>101000</v>
      </c>
      <c r="G43" s="32">
        <v>27.39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45226</v>
      </c>
      <c r="B44" s="32">
        <v>538422</v>
      </c>
      <c r="C44" s="31" t="s">
        <v>1130</v>
      </c>
      <c r="D44" s="31" t="s">
        <v>1131</v>
      </c>
      <c r="E44" s="31" t="s">
        <v>575</v>
      </c>
      <c r="F44" s="86">
        <v>3704500</v>
      </c>
      <c r="G44" s="32">
        <v>0.63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45226</v>
      </c>
      <c r="B45" s="32">
        <v>512036</v>
      </c>
      <c r="C45" s="31" t="s">
        <v>1132</v>
      </c>
      <c r="D45" s="31" t="s">
        <v>1133</v>
      </c>
      <c r="E45" s="31" t="s">
        <v>575</v>
      </c>
      <c r="F45" s="86">
        <v>5767</v>
      </c>
      <c r="G45" s="32">
        <v>113.8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45226</v>
      </c>
      <c r="B46" s="32">
        <v>540809</v>
      </c>
      <c r="C46" s="31" t="s">
        <v>1134</v>
      </c>
      <c r="D46" s="31" t="s">
        <v>1135</v>
      </c>
      <c r="E46" s="31" t="s">
        <v>575</v>
      </c>
      <c r="F46" s="86">
        <v>54847</v>
      </c>
      <c r="G46" s="32">
        <v>14.25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45226</v>
      </c>
      <c r="B47" s="32">
        <v>501314</v>
      </c>
      <c r="C47" s="31" t="s">
        <v>1079</v>
      </c>
      <c r="D47" s="31" t="s">
        <v>1080</v>
      </c>
      <c r="E47" s="31" t="s">
        <v>575</v>
      </c>
      <c r="F47" s="86">
        <v>3459482</v>
      </c>
      <c r="G47" s="32">
        <v>1.77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45226</v>
      </c>
      <c r="B48" s="32">
        <v>501314</v>
      </c>
      <c r="C48" s="31" t="s">
        <v>1079</v>
      </c>
      <c r="D48" s="31" t="s">
        <v>1081</v>
      </c>
      <c r="E48" s="31" t="s">
        <v>574</v>
      </c>
      <c r="F48" s="86">
        <v>3230205</v>
      </c>
      <c r="G48" s="32">
        <v>1.77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45226</v>
      </c>
      <c r="B49" s="32">
        <v>538921</v>
      </c>
      <c r="C49" s="31" t="s">
        <v>1136</v>
      </c>
      <c r="D49" s="31" t="s">
        <v>1076</v>
      </c>
      <c r="E49" s="31" t="s">
        <v>575</v>
      </c>
      <c r="F49" s="86">
        <v>96250</v>
      </c>
      <c r="G49" s="32">
        <v>261.14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45226</v>
      </c>
      <c r="B50" s="32">
        <v>541601</v>
      </c>
      <c r="C50" s="31" t="s">
        <v>1137</v>
      </c>
      <c r="D50" s="31" t="s">
        <v>1138</v>
      </c>
      <c r="E50" s="31" t="s">
        <v>574</v>
      </c>
      <c r="F50" s="86">
        <v>5002500</v>
      </c>
      <c r="G50" s="32">
        <v>10.43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45226</v>
      </c>
      <c r="B51" s="32">
        <v>541601</v>
      </c>
      <c r="C51" s="31" t="s">
        <v>1137</v>
      </c>
      <c r="D51" s="31" t="s">
        <v>1139</v>
      </c>
      <c r="E51" s="31" t="s">
        <v>575</v>
      </c>
      <c r="F51" s="86">
        <v>5002500</v>
      </c>
      <c r="G51" s="32">
        <v>10.43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45226</v>
      </c>
      <c r="B52" s="32">
        <v>530271</v>
      </c>
      <c r="C52" s="31" t="s">
        <v>1140</v>
      </c>
      <c r="D52" s="31" t="s">
        <v>1141</v>
      </c>
      <c r="E52" s="31" t="s">
        <v>575</v>
      </c>
      <c r="F52" s="86">
        <v>40000</v>
      </c>
      <c r="G52" s="32">
        <v>11.4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45226</v>
      </c>
      <c r="B53" s="32">
        <v>543366</v>
      </c>
      <c r="C53" s="31" t="s">
        <v>1061</v>
      </c>
      <c r="D53" s="31" t="s">
        <v>1142</v>
      </c>
      <c r="E53" s="31" t="s">
        <v>575</v>
      </c>
      <c r="F53" s="86">
        <v>16800</v>
      </c>
      <c r="G53" s="32">
        <v>43.76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45226</v>
      </c>
      <c r="B54" s="32">
        <v>543366</v>
      </c>
      <c r="C54" s="31" t="s">
        <v>1061</v>
      </c>
      <c r="D54" s="31" t="s">
        <v>1143</v>
      </c>
      <c r="E54" s="31" t="s">
        <v>575</v>
      </c>
      <c r="F54" s="86">
        <v>6000</v>
      </c>
      <c r="G54" s="32">
        <v>53.32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45226</v>
      </c>
      <c r="B55" s="32">
        <v>543366</v>
      </c>
      <c r="C55" s="31" t="s">
        <v>1061</v>
      </c>
      <c r="D55" s="31" t="s">
        <v>1082</v>
      </c>
      <c r="E55" s="31" t="s">
        <v>574</v>
      </c>
      <c r="F55" s="86">
        <v>4800</v>
      </c>
      <c r="G55" s="32">
        <v>54.38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45226</v>
      </c>
      <c r="B56" s="32">
        <v>543366</v>
      </c>
      <c r="C56" s="31" t="s">
        <v>1061</v>
      </c>
      <c r="D56" s="31" t="s">
        <v>1144</v>
      </c>
      <c r="E56" s="31" t="s">
        <v>574</v>
      </c>
      <c r="F56" s="86">
        <v>7200</v>
      </c>
      <c r="G56" s="32">
        <v>43.8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45226</v>
      </c>
      <c r="B57" s="32">
        <v>540072</v>
      </c>
      <c r="C57" s="31" t="s">
        <v>1145</v>
      </c>
      <c r="D57" s="31" t="s">
        <v>1146</v>
      </c>
      <c r="E57" s="31" t="s">
        <v>575</v>
      </c>
      <c r="F57" s="86">
        <v>200000</v>
      </c>
      <c r="G57" s="32">
        <v>9.9499999999999993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45226</v>
      </c>
      <c r="B58" s="32">
        <v>540072</v>
      </c>
      <c r="C58" s="31" t="s">
        <v>1145</v>
      </c>
      <c r="D58" s="31" t="s">
        <v>1147</v>
      </c>
      <c r="E58" s="31" t="s">
        <v>574</v>
      </c>
      <c r="F58" s="86">
        <v>100000</v>
      </c>
      <c r="G58" s="32">
        <v>10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45226</v>
      </c>
      <c r="B59" s="32">
        <v>531982</v>
      </c>
      <c r="C59" s="31" t="s">
        <v>1083</v>
      </c>
      <c r="D59" s="31" t="s">
        <v>1084</v>
      </c>
      <c r="E59" s="31" t="s">
        <v>575</v>
      </c>
      <c r="F59" s="86">
        <v>35561</v>
      </c>
      <c r="G59" s="32">
        <v>72.069999999999993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45226</v>
      </c>
      <c r="B60" s="32">
        <v>544001</v>
      </c>
      <c r="C60" s="31" t="s">
        <v>1148</v>
      </c>
      <c r="D60" s="31" t="s">
        <v>1149</v>
      </c>
      <c r="E60" s="31" t="s">
        <v>574</v>
      </c>
      <c r="F60" s="86">
        <v>30000</v>
      </c>
      <c r="G60" s="32">
        <v>143.5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45226</v>
      </c>
      <c r="B61" s="32">
        <v>544002</v>
      </c>
      <c r="C61" s="31" t="s">
        <v>1150</v>
      </c>
      <c r="D61" s="31" t="s">
        <v>892</v>
      </c>
      <c r="E61" s="31" t="s">
        <v>575</v>
      </c>
      <c r="F61" s="86">
        <v>22000</v>
      </c>
      <c r="G61" s="32">
        <v>29.45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45226</v>
      </c>
      <c r="B62" s="32">
        <v>541735</v>
      </c>
      <c r="C62" s="31" t="s">
        <v>1151</v>
      </c>
      <c r="D62" s="31" t="s">
        <v>892</v>
      </c>
      <c r="E62" s="31" t="s">
        <v>575</v>
      </c>
      <c r="F62" s="86">
        <v>1105231</v>
      </c>
      <c r="G62" s="32">
        <v>4.18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45226</v>
      </c>
      <c r="B63" s="32">
        <v>541735</v>
      </c>
      <c r="C63" s="31" t="s">
        <v>1151</v>
      </c>
      <c r="D63" s="31" t="s">
        <v>892</v>
      </c>
      <c r="E63" s="31" t="s">
        <v>574</v>
      </c>
      <c r="F63" s="86">
        <v>2300000</v>
      </c>
      <c r="G63" s="32">
        <v>4.18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45226</v>
      </c>
      <c r="B64" s="32">
        <v>541735</v>
      </c>
      <c r="C64" s="31" t="s">
        <v>1151</v>
      </c>
      <c r="D64" s="31" t="s">
        <v>1152</v>
      </c>
      <c r="E64" s="31" t="s">
        <v>575</v>
      </c>
      <c r="F64" s="86">
        <v>1276274</v>
      </c>
      <c r="G64" s="32">
        <v>4.18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45226</v>
      </c>
      <c r="B65" s="32" t="s">
        <v>1153</v>
      </c>
      <c r="C65" s="31" t="s">
        <v>1154</v>
      </c>
      <c r="D65" s="31" t="s">
        <v>1028</v>
      </c>
      <c r="E65" s="31" t="s">
        <v>574</v>
      </c>
      <c r="F65" s="86">
        <v>58000</v>
      </c>
      <c r="G65" s="32">
        <v>144.34</v>
      </c>
      <c r="H65" s="32" t="s">
        <v>863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45226</v>
      </c>
      <c r="B66" s="32" t="s">
        <v>1155</v>
      </c>
      <c r="C66" s="31" t="s">
        <v>1156</v>
      </c>
      <c r="D66" s="31" t="s">
        <v>997</v>
      </c>
      <c r="E66" s="31" t="s">
        <v>574</v>
      </c>
      <c r="F66" s="86">
        <v>351000</v>
      </c>
      <c r="G66" s="32">
        <v>72.25</v>
      </c>
      <c r="H66" s="32" t="s">
        <v>863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45226</v>
      </c>
      <c r="B67" s="32" t="s">
        <v>1002</v>
      </c>
      <c r="C67" s="31" t="s">
        <v>1003</v>
      </c>
      <c r="D67" s="31" t="s">
        <v>1004</v>
      </c>
      <c r="E67" s="31" t="s">
        <v>574</v>
      </c>
      <c r="F67" s="86">
        <v>1259952</v>
      </c>
      <c r="G67" s="32">
        <v>81.14</v>
      </c>
      <c r="H67" s="32" t="s">
        <v>863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45226</v>
      </c>
      <c r="B68" s="32" t="s">
        <v>1086</v>
      </c>
      <c r="C68" s="31" t="s">
        <v>1087</v>
      </c>
      <c r="D68" s="31" t="s">
        <v>1091</v>
      </c>
      <c r="E68" s="31" t="s">
        <v>574</v>
      </c>
      <c r="F68" s="86">
        <v>755588</v>
      </c>
      <c r="G68" s="32">
        <v>19.809999999999999</v>
      </c>
      <c r="H68" s="32" t="s">
        <v>863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45226</v>
      </c>
      <c r="B69" s="32" t="s">
        <v>1086</v>
      </c>
      <c r="C69" s="31" t="s">
        <v>1087</v>
      </c>
      <c r="D69" s="31" t="s">
        <v>1004</v>
      </c>
      <c r="E69" s="31" t="s">
        <v>574</v>
      </c>
      <c r="F69" s="86">
        <v>745101</v>
      </c>
      <c r="G69" s="32">
        <v>19.72</v>
      </c>
      <c r="H69" s="32" t="s">
        <v>863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45226</v>
      </c>
      <c r="B70" s="32" t="s">
        <v>1086</v>
      </c>
      <c r="C70" s="31" t="s">
        <v>1087</v>
      </c>
      <c r="D70" s="31" t="s">
        <v>1157</v>
      </c>
      <c r="E70" s="31" t="s">
        <v>574</v>
      </c>
      <c r="F70" s="86">
        <v>20524</v>
      </c>
      <c r="G70" s="32">
        <v>19.88</v>
      </c>
      <c r="H70" s="32" t="s">
        <v>863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45226</v>
      </c>
      <c r="B71" s="32" t="s">
        <v>1086</v>
      </c>
      <c r="C71" s="31" t="s">
        <v>1087</v>
      </c>
      <c r="D71" s="31" t="s">
        <v>576</v>
      </c>
      <c r="E71" s="31" t="s">
        <v>574</v>
      </c>
      <c r="F71" s="86">
        <v>397469</v>
      </c>
      <c r="G71" s="32">
        <v>19.66</v>
      </c>
      <c r="H71" s="32" t="s">
        <v>863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45226</v>
      </c>
      <c r="B72" s="32" t="s">
        <v>1158</v>
      </c>
      <c r="C72" s="31" t="s">
        <v>1159</v>
      </c>
      <c r="D72" s="31" t="s">
        <v>1160</v>
      </c>
      <c r="E72" s="31" t="s">
        <v>574</v>
      </c>
      <c r="F72" s="86">
        <v>230000</v>
      </c>
      <c r="G72" s="32">
        <v>147.74</v>
      </c>
      <c r="H72" s="32" t="s">
        <v>863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45226</v>
      </c>
      <c r="B73" s="32" t="s">
        <v>1161</v>
      </c>
      <c r="C73" s="31" t="s">
        <v>1162</v>
      </c>
      <c r="D73" s="31" t="s">
        <v>1163</v>
      </c>
      <c r="E73" s="31" t="s">
        <v>574</v>
      </c>
      <c r="F73" s="86">
        <v>20400</v>
      </c>
      <c r="G73" s="32">
        <v>80.5</v>
      </c>
      <c r="H73" s="32" t="s">
        <v>863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45226</v>
      </c>
      <c r="B74" s="32" t="s">
        <v>1161</v>
      </c>
      <c r="C74" s="31" t="s">
        <v>1162</v>
      </c>
      <c r="D74" s="31" t="s">
        <v>1164</v>
      </c>
      <c r="E74" s="31" t="s">
        <v>574</v>
      </c>
      <c r="F74" s="86">
        <v>86400</v>
      </c>
      <c r="G74" s="32">
        <v>80.5</v>
      </c>
      <c r="H74" s="32" t="s">
        <v>863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45226</v>
      </c>
      <c r="B75" s="32" t="s">
        <v>1161</v>
      </c>
      <c r="C75" s="31" t="s">
        <v>1162</v>
      </c>
      <c r="D75" s="31" t="s">
        <v>1165</v>
      </c>
      <c r="E75" s="31" t="s">
        <v>574</v>
      </c>
      <c r="F75" s="86">
        <v>24000</v>
      </c>
      <c r="G75" s="32">
        <v>80.5</v>
      </c>
      <c r="H75" s="32" t="s">
        <v>863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45226</v>
      </c>
      <c r="B76" s="32" t="s">
        <v>1161</v>
      </c>
      <c r="C76" s="31" t="s">
        <v>1162</v>
      </c>
      <c r="D76" s="31" t="s">
        <v>892</v>
      </c>
      <c r="E76" s="31" t="s">
        <v>574</v>
      </c>
      <c r="F76" s="86">
        <v>99600</v>
      </c>
      <c r="G76" s="32">
        <v>80.5</v>
      </c>
      <c r="H76" s="32" t="s">
        <v>863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45226</v>
      </c>
      <c r="B77" s="32" t="s">
        <v>1161</v>
      </c>
      <c r="C77" s="31" t="s">
        <v>1162</v>
      </c>
      <c r="D77" s="31" t="s">
        <v>1166</v>
      </c>
      <c r="E77" s="31" t="s">
        <v>574</v>
      </c>
      <c r="F77" s="86">
        <v>31200</v>
      </c>
      <c r="G77" s="32">
        <v>80.5</v>
      </c>
      <c r="H77" s="32" t="s">
        <v>863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45226</v>
      </c>
      <c r="B78" s="32" t="s">
        <v>1167</v>
      </c>
      <c r="C78" s="31" t="s">
        <v>1168</v>
      </c>
      <c r="D78" s="31" t="s">
        <v>1169</v>
      </c>
      <c r="E78" s="31" t="s">
        <v>574</v>
      </c>
      <c r="F78" s="86">
        <v>181124</v>
      </c>
      <c r="G78" s="32">
        <v>567.85</v>
      </c>
      <c r="H78" s="32" t="s">
        <v>863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45226</v>
      </c>
      <c r="B79" s="32" t="s">
        <v>1167</v>
      </c>
      <c r="C79" s="31" t="s">
        <v>1168</v>
      </c>
      <c r="D79" s="31" t="s">
        <v>1062</v>
      </c>
      <c r="E79" s="31" t="s">
        <v>574</v>
      </c>
      <c r="F79" s="86">
        <v>153722</v>
      </c>
      <c r="G79" s="32">
        <v>573.55999999999995</v>
      </c>
      <c r="H79" s="32" t="s">
        <v>863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45226</v>
      </c>
      <c r="B80" s="32" t="s">
        <v>1167</v>
      </c>
      <c r="C80" s="31" t="s">
        <v>1168</v>
      </c>
      <c r="D80" s="31" t="s">
        <v>981</v>
      </c>
      <c r="E80" s="31" t="s">
        <v>574</v>
      </c>
      <c r="F80" s="86">
        <v>69960</v>
      </c>
      <c r="G80" s="32">
        <v>571.04</v>
      </c>
      <c r="H80" s="32" t="s">
        <v>863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45226</v>
      </c>
      <c r="B81" s="32" t="s">
        <v>1167</v>
      </c>
      <c r="C81" s="31" t="s">
        <v>1168</v>
      </c>
      <c r="D81" s="31" t="s">
        <v>576</v>
      </c>
      <c r="E81" s="31" t="s">
        <v>574</v>
      </c>
      <c r="F81" s="86">
        <v>175034</v>
      </c>
      <c r="G81" s="32">
        <v>571.13</v>
      </c>
      <c r="H81" s="32" t="s">
        <v>863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45226</v>
      </c>
      <c r="B82" s="32" t="s">
        <v>1167</v>
      </c>
      <c r="C82" s="31" t="s">
        <v>1168</v>
      </c>
      <c r="D82" s="31" t="s">
        <v>1063</v>
      </c>
      <c r="E82" s="31" t="s">
        <v>574</v>
      </c>
      <c r="F82" s="86">
        <v>73694</v>
      </c>
      <c r="G82" s="32">
        <v>605.12</v>
      </c>
      <c r="H82" s="32" t="s">
        <v>863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45226</v>
      </c>
      <c r="B83" s="32" t="s">
        <v>1170</v>
      </c>
      <c r="C83" s="31" t="s">
        <v>1171</v>
      </c>
      <c r="D83" s="31" t="s">
        <v>576</v>
      </c>
      <c r="E83" s="31" t="s">
        <v>574</v>
      </c>
      <c r="F83" s="86">
        <v>169910</v>
      </c>
      <c r="G83" s="32">
        <v>158.66</v>
      </c>
      <c r="H83" s="32" t="s">
        <v>863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45226</v>
      </c>
      <c r="B84" s="32" t="s">
        <v>1172</v>
      </c>
      <c r="C84" s="31" t="s">
        <v>1173</v>
      </c>
      <c r="D84" s="31" t="s">
        <v>1174</v>
      </c>
      <c r="E84" s="31" t="s">
        <v>574</v>
      </c>
      <c r="F84" s="86">
        <v>2000000</v>
      </c>
      <c r="G84" s="32">
        <v>9.7899999999999991</v>
      </c>
      <c r="H84" s="32" t="s">
        <v>863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45226</v>
      </c>
      <c r="B85" s="32" t="s">
        <v>1095</v>
      </c>
      <c r="C85" s="31" t="s">
        <v>1096</v>
      </c>
      <c r="D85" s="31" t="s">
        <v>892</v>
      </c>
      <c r="E85" s="31" t="s">
        <v>574</v>
      </c>
      <c r="F85" s="86">
        <v>5000000</v>
      </c>
      <c r="G85" s="32">
        <v>0.75</v>
      </c>
      <c r="H85" s="32" t="s">
        <v>863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45226</v>
      </c>
      <c r="B86" s="32" t="s">
        <v>1095</v>
      </c>
      <c r="C86" s="31" t="s">
        <v>1096</v>
      </c>
      <c r="D86" s="31" t="s">
        <v>1097</v>
      </c>
      <c r="E86" s="31" t="s">
        <v>574</v>
      </c>
      <c r="F86" s="86">
        <v>50993</v>
      </c>
      <c r="G86" s="32">
        <v>0.8</v>
      </c>
      <c r="H86" s="32" t="s">
        <v>863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45226</v>
      </c>
      <c r="B87" s="32" t="s">
        <v>1175</v>
      </c>
      <c r="C87" s="31" t="s">
        <v>1176</v>
      </c>
      <c r="D87" s="31" t="s">
        <v>1177</v>
      </c>
      <c r="E87" s="31" t="s">
        <v>574</v>
      </c>
      <c r="F87" s="86">
        <v>52800</v>
      </c>
      <c r="G87" s="32">
        <v>189.75</v>
      </c>
      <c r="H87" s="32" t="s">
        <v>863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45226</v>
      </c>
      <c r="B88" s="32" t="s">
        <v>1175</v>
      </c>
      <c r="C88" s="31" t="s">
        <v>1176</v>
      </c>
      <c r="D88" s="31" t="s">
        <v>1004</v>
      </c>
      <c r="E88" s="31" t="s">
        <v>574</v>
      </c>
      <c r="F88" s="86">
        <v>40000</v>
      </c>
      <c r="G88" s="32">
        <v>187.42</v>
      </c>
      <c r="H88" s="32" t="s">
        <v>863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45226</v>
      </c>
      <c r="B89" s="32" t="s">
        <v>1088</v>
      </c>
      <c r="C89" s="31" t="s">
        <v>1089</v>
      </c>
      <c r="D89" s="31" t="s">
        <v>1178</v>
      </c>
      <c r="E89" s="31" t="s">
        <v>574</v>
      </c>
      <c r="F89" s="86">
        <v>174400</v>
      </c>
      <c r="G89" s="32">
        <v>52.35</v>
      </c>
      <c r="H89" s="32" t="s">
        <v>863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45226</v>
      </c>
      <c r="B90" s="32" t="s">
        <v>1179</v>
      </c>
      <c r="C90" s="31" t="s">
        <v>1180</v>
      </c>
      <c r="D90" s="31" t="s">
        <v>576</v>
      </c>
      <c r="E90" s="31" t="s">
        <v>574</v>
      </c>
      <c r="F90" s="86">
        <v>94178</v>
      </c>
      <c r="G90" s="32">
        <v>408.67</v>
      </c>
      <c r="H90" s="32" t="s">
        <v>863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45226</v>
      </c>
      <c r="B91" s="32" t="s">
        <v>1181</v>
      </c>
      <c r="C91" s="31" t="s">
        <v>1182</v>
      </c>
      <c r="D91" s="31" t="s">
        <v>1183</v>
      </c>
      <c r="E91" s="31" t="s">
        <v>574</v>
      </c>
      <c r="F91" s="86">
        <v>417695</v>
      </c>
      <c r="G91" s="32">
        <v>6.6</v>
      </c>
      <c r="H91" s="32" t="s">
        <v>863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45226</v>
      </c>
      <c r="B92" s="32" t="s">
        <v>1029</v>
      </c>
      <c r="C92" s="31" t="s">
        <v>1030</v>
      </c>
      <c r="D92" s="31" t="s">
        <v>1001</v>
      </c>
      <c r="E92" s="31" t="s">
        <v>574</v>
      </c>
      <c r="F92" s="86">
        <v>499463</v>
      </c>
      <c r="G92" s="32">
        <v>13.98</v>
      </c>
      <c r="H92" s="32" t="s">
        <v>863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45226</v>
      </c>
      <c r="B93" s="32" t="s">
        <v>1029</v>
      </c>
      <c r="C93" s="31" t="s">
        <v>1030</v>
      </c>
      <c r="D93" s="31" t="s">
        <v>933</v>
      </c>
      <c r="E93" s="31" t="s">
        <v>574</v>
      </c>
      <c r="F93" s="86">
        <v>483262</v>
      </c>
      <c r="G93" s="32">
        <v>14.03</v>
      </c>
      <c r="H93" s="32" t="s">
        <v>863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45226</v>
      </c>
      <c r="B94" s="32" t="s">
        <v>1049</v>
      </c>
      <c r="C94" s="31" t="s">
        <v>1050</v>
      </c>
      <c r="D94" s="31" t="s">
        <v>933</v>
      </c>
      <c r="E94" s="31" t="s">
        <v>574</v>
      </c>
      <c r="F94" s="86">
        <v>99327</v>
      </c>
      <c r="G94" s="32">
        <v>40.380000000000003</v>
      </c>
      <c r="H94" s="32" t="s">
        <v>863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45226</v>
      </c>
      <c r="B95" s="32" t="s">
        <v>1049</v>
      </c>
      <c r="C95" s="31" t="s">
        <v>1050</v>
      </c>
      <c r="D95" s="31" t="s">
        <v>1051</v>
      </c>
      <c r="E95" s="31" t="s">
        <v>574</v>
      </c>
      <c r="F95" s="86">
        <v>89020</v>
      </c>
      <c r="G95" s="32">
        <v>40.35</v>
      </c>
      <c r="H95" s="32" t="s">
        <v>863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45226</v>
      </c>
      <c r="B96" s="32" t="s">
        <v>1049</v>
      </c>
      <c r="C96" s="31" t="s">
        <v>1050</v>
      </c>
      <c r="D96" s="31" t="s">
        <v>1184</v>
      </c>
      <c r="E96" s="31" t="s">
        <v>574</v>
      </c>
      <c r="F96" s="86">
        <v>94500</v>
      </c>
      <c r="G96" s="32">
        <v>37.950000000000003</v>
      </c>
      <c r="H96" s="32" t="s">
        <v>863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45226</v>
      </c>
      <c r="B97" s="32" t="s">
        <v>1185</v>
      </c>
      <c r="C97" s="31" t="s">
        <v>1186</v>
      </c>
      <c r="D97" s="31" t="s">
        <v>1187</v>
      </c>
      <c r="E97" s="31" t="s">
        <v>574</v>
      </c>
      <c r="F97" s="86">
        <v>39000</v>
      </c>
      <c r="G97" s="32">
        <v>229.82</v>
      </c>
      <c r="H97" s="32" t="s">
        <v>863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45226</v>
      </c>
      <c r="B98" s="32" t="s">
        <v>1185</v>
      </c>
      <c r="C98" s="31" t="s">
        <v>1186</v>
      </c>
      <c r="D98" s="31" t="s">
        <v>892</v>
      </c>
      <c r="E98" s="31" t="s">
        <v>574</v>
      </c>
      <c r="F98" s="86">
        <v>102000</v>
      </c>
      <c r="G98" s="32">
        <v>214.1</v>
      </c>
      <c r="H98" s="32" t="s">
        <v>863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45226</v>
      </c>
      <c r="B99" s="32" t="s">
        <v>1188</v>
      </c>
      <c r="C99" s="31" t="s">
        <v>1189</v>
      </c>
      <c r="D99" s="31" t="s">
        <v>933</v>
      </c>
      <c r="E99" s="31" t="s">
        <v>574</v>
      </c>
      <c r="F99" s="86">
        <v>68975</v>
      </c>
      <c r="G99" s="32">
        <v>96.01</v>
      </c>
      <c r="H99" s="32" t="s">
        <v>863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45226</v>
      </c>
      <c r="B100" s="32" t="s">
        <v>1188</v>
      </c>
      <c r="C100" s="31" t="s">
        <v>1189</v>
      </c>
      <c r="D100" s="31" t="s">
        <v>1190</v>
      </c>
      <c r="E100" s="31" t="s">
        <v>574</v>
      </c>
      <c r="F100" s="86">
        <v>66444</v>
      </c>
      <c r="G100" s="32">
        <v>96.58</v>
      </c>
      <c r="H100" s="32" t="s">
        <v>863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45226</v>
      </c>
      <c r="B101" s="32" t="s">
        <v>1188</v>
      </c>
      <c r="C101" s="31" t="s">
        <v>1189</v>
      </c>
      <c r="D101" s="31" t="s">
        <v>1063</v>
      </c>
      <c r="E101" s="31" t="s">
        <v>574</v>
      </c>
      <c r="F101" s="86">
        <v>96764</v>
      </c>
      <c r="G101" s="32">
        <v>96.18</v>
      </c>
      <c r="H101" s="32" t="s">
        <v>863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45226</v>
      </c>
      <c r="B102" s="32" t="s">
        <v>517</v>
      </c>
      <c r="C102" s="31" t="s">
        <v>1191</v>
      </c>
      <c r="D102" s="31" t="s">
        <v>576</v>
      </c>
      <c r="E102" s="31" t="s">
        <v>574</v>
      </c>
      <c r="F102" s="86">
        <v>2883153</v>
      </c>
      <c r="G102" s="32">
        <v>137.44</v>
      </c>
      <c r="H102" s="32" t="s">
        <v>863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45226</v>
      </c>
      <c r="B103" s="32" t="s">
        <v>527</v>
      </c>
      <c r="C103" s="31" t="s">
        <v>1192</v>
      </c>
      <c r="D103" s="31" t="s">
        <v>576</v>
      </c>
      <c r="E103" s="31" t="s">
        <v>574</v>
      </c>
      <c r="F103" s="86">
        <v>1881071</v>
      </c>
      <c r="G103" s="32">
        <v>363.66</v>
      </c>
      <c r="H103" s="32" t="s">
        <v>863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45226</v>
      </c>
      <c r="B104" s="32" t="s">
        <v>1064</v>
      </c>
      <c r="C104" s="31" t="s">
        <v>1065</v>
      </c>
      <c r="D104" s="31" t="s">
        <v>1028</v>
      </c>
      <c r="E104" s="31" t="s">
        <v>574</v>
      </c>
      <c r="F104" s="86">
        <v>165121</v>
      </c>
      <c r="G104" s="32">
        <v>135.18</v>
      </c>
      <c r="H104" s="32" t="s">
        <v>863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45226</v>
      </c>
      <c r="B105" s="32" t="s">
        <v>1064</v>
      </c>
      <c r="C105" s="31" t="s">
        <v>1065</v>
      </c>
      <c r="D105" s="31" t="s">
        <v>576</v>
      </c>
      <c r="E105" s="31" t="s">
        <v>574</v>
      </c>
      <c r="F105" s="86">
        <v>86038</v>
      </c>
      <c r="G105" s="32">
        <v>134.49</v>
      </c>
      <c r="H105" s="32" t="s">
        <v>863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45226</v>
      </c>
      <c r="B106" s="32" t="s">
        <v>1193</v>
      </c>
      <c r="C106" s="31" t="s">
        <v>1194</v>
      </c>
      <c r="D106" s="31" t="s">
        <v>576</v>
      </c>
      <c r="E106" s="31" t="s">
        <v>574</v>
      </c>
      <c r="F106" s="86">
        <v>173987</v>
      </c>
      <c r="G106" s="32">
        <v>1390.28</v>
      </c>
      <c r="H106" s="32" t="s">
        <v>863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45226</v>
      </c>
      <c r="B107" s="32" t="s">
        <v>1195</v>
      </c>
      <c r="C107" s="31" t="s">
        <v>1196</v>
      </c>
      <c r="D107" s="31" t="s">
        <v>1197</v>
      </c>
      <c r="E107" s="31" t="s">
        <v>574</v>
      </c>
      <c r="F107" s="86">
        <v>198400</v>
      </c>
      <c r="G107" s="32">
        <v>121.41</v>
      </c>
      <c r="H107" s="32" t="s">
        <v>863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45226</v>
      </c>
      <c r="B108" s="32" t="s">
        <v>1195</v>
      </c>
      <c r="C108" s="31" t="s">
        <v>1196</v>
      </c>
      <c r="D108" s="31" t="s">
        <v>1177</v>
      </c>
      <c r="E108" s="31" t="s">
        <v>574</v>
      </c>
      <c r="F108" s="86">
        <v>65600</v>
      </c>
      <c r="G108" s="32">
        <v>119.85</v>
      </c>
      <c r="H108" s="32" t="s">
        <v>863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45226</v>
      </c>
      <c r="B109" s="32" t="s">
        <v>1155</v>
      </c>
      <c r="C109" s="31" t="s">
        <v>1156</v>
      </c>
      <c r="D109" s="31" t="s">
        <v>997</v>
      </c>
      <c r="E109" s="31" t="s">
        <v>575</v>
      </c>
      <c r="F109" s="86">
        <v>180000</v>
      </c>
      <c r="G109" s="32">
        <v>74.69</v>
      </c>
      <c r="H109" s="32" t="s">
        <v>863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45226</v>
      </c>
      <c r="B110" s="32" t="s">
        <v>1002</v>
      </c>
      <c r="C110" s="31" t="s">
        <v>1003</v>
      </c>
      <c r="D110" s="31" t="s">
        <v>1004</v>
      </c>
      <c r="E110" s="31" t="s">
        <v>575</v>
      </c>
      <c r="F110" s="86">
        <v>1309952</v>
      </c>
      <c r="G110" s="32">
        <v>81.19</v>
      </c>
      <c r="H110" s="32" t="s">
        <v>863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45226</v>
      </c>
      <c r="B111" s="32" t="s">
        <v>1086</v>
      </c>
      <c r="C111" s="31" t="s">
        <v>1087</v>
      </c>
      <c r="D111" s="31" t="s">
        <v>576</v>
      </c>
      <c r="E111" s="31" t="s">
        <v>575</v>
      </c>
      <c r="F111" s="86">
        <v>397469</v>
      </c>
      <c r="G111" s="32">
        <v>19.72</v>
      </c>
      <c r="H111" s="32" t="s">
        <v>863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45226</v>
      </c>
      <c r="B112" s="32" t="s">
        <v>1086</v>
      </c>
      <c r="C112" s="31" t="s">
        <v>1087</v>
      </c>
      <c r="D112" s="31" t="s">
        <v>1004</v>
      </c>
      <c r="E112" s="31" t="s">
        <v>575</v>
      </c>
      <c r="F112" s="86">
        <v>1161856</v>
      </c>
      <c r="G112" s="32">
        <v>19.670000000000002</v>
      </c>
      <c r="H112" s="32" t="s">
        <v>863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45226</v>
      </c>
      <c r="B113" s="32" t="s">
        <v>1086</v>
      </c>
      <c r="C113" s="31" t="s">
        <v>1087</v>
      </c>
      <c r="D113" s="31" t="s">
        <v>1157</v>
      </c>
      <c r="E113" s="31" t="s">
        <v>575</v>
      </c>
      <c r="F113" s="86">
        <v>337524</v>
      </c>
      <c r="G113" s="32">
        <v>19.62</v>
      </c>
      <c r="H113" s="32" t="s">
        <v>863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45226</v>
      </c>
      <c r="B114" s="32" t="s">
        <v>1086</v>
      </c>
      <c r="C114" s="31" t="s">
        <v>1087</v>
      </c>
      <c r="D114" s="31" t="s">
        <v>1091</v>
      </c>
      <c r="E114" s="31" t="s">
        <v>575</v>
      </c>
      <c r="F114" s="86">
        <v>106332</v>
      </c>
      <c r="G114" s="32">
        <v>19.829999999999998</v>
      </c>
      <c r="H114" s="32" t="s">
        <v>863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45226</v>
      </c>
      <c r="B115" s="32" t="s">
        <v>1158</v>
      </c>
      <c r="C115" s="31" t="s">
        <v>1159</v>
      </c>
      <c r="D115" s="31" t="s">
        <v>1160</v>
      </c>
      <c r="E115" s="31" t="s">
        <v>575</v>
      </c>
      <c r="F115" s="86">
        <v>184000</v>
      </c>
      <c r="G115" s="32">
        <v>147.52000000000001</v>
      </c>
      <c r="H115" s="32" t="s">
        <v>863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45226</v>
      </c>
      <c r="B116" s="32" t="s">
        <v>1161</v>
      </c>
      <c r="C116" s="31" t="s">
        <v>1162</v>
      </c>
      <c r="D116" s="31" t="s">
        <v>1164</v>
      </c>
      <c r="E116" s="31" t="s">
        <v>575</v>
      </c>
      <c r="F116" s="86">
        <v>15600</v>
      </c>
      <c r="G116" s="32">
        <v>80.5</v>
      </c>
      <c r="H116" s="32" t="s">
        <v>863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45226</v>
      </c>
      <c r="B117" s="32" t="s">
        <v>1161</v>
      </c>
      <c r="C117" s="31" t="s">
        <v>1162</v>
      </c>
      <c r="D117" s="31" t="s">
        <v>1198</v>
      </c>
      <c r="E117" s="31" t="s">
        <v>575</v>
      </c>
      <c r="F117" s="86">
        <v>85200</v>
      </c>
      <c r="G117" s="32">
        <v>80.5</v>
      </c>
      <c r="H117" s="32" t="s">
        <v>863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45226</v>
      </c>
      <c r="B118" s="32" t="s">
        <v>1161</v>
      </c>
      <c r="C118" s="31" t="s">
        <v>1162</v>
      </c>
      <c r="D118" s="31" t="s">
        <v>997</v>
      </c>
      <c r="E118" s="31" t="s">
        <v>575</v>
      </c>
      <c r="F118" s="86">
        <v>66000</v>
      </c>
      <c r="G118" s="32">
        <v>80.5</v>
      </c>
      <c r="H118" s="32" t="s">
        <v>863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45226</v>
      </c>
      <c r="B119" s="32" t="s">
        <v>1161</v>
      </c>
      <c r="C119" s="31" t="s">
        <v>1162</v>
      </c>
      <c r="D119" s="31" t="s">
        <v>892</v>
      </c>
      <c r="E119" s="31" t="s">
        <v>575</v>
      </c>
      <c r="F119" s="86">
        <v>25200</v>
      </c>
      <c r="G119" s="32">
        <v>80.5</v>
      </c>
      <c r="H119" s="32" t="s">
        <v>863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45226</v>
      </c>
      <c r="B120" s="32" t="s">
        <v>1167</v>
      </c>
      <c r="C120" s="31" t="s">
        <v>1168</v>
      </c>
      <c r="D120" s="31" t="s">
        <v>576</v>
      </c>
      <c r="E120" s="31" t="s">
        <v>575</v>
      </c>
      <c r="F120" s="86">
        <v>175034</v>
      </c>
      <c r="G120" s="32">
        <v>569.77</v>
      </c>
      <c r="H120" s="32" t="s">
        <v>863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45226</v>
      </c>
      <c r="B121" s="32" t="s">
        <v>1167</v>
      </c>
      <c r="C121" s="31" t="s">
        <v>1168</v>
      </c>
      <c r="D121" s="31" t="s">
        <v>1062</v>
      </c>
      <c r="E121" s="31" t="s">
        <v>575</v>
      </c>
      <c r="F121" s="86">
        <v>5543</v>
      </c>
      <c r="G121" s="32">
        <v>613.88</v>
      </c>
      <c r="H121" s="32" t="s">
        <v>863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45226</v>
      </c>
      <c r="B122" s="32" t="s">
        <v>1167</v>
      </c>
      <c r="C122" s="31" t="s">
        <v>1168</v>
      </c>
      <c r="D122" s="31" t="s">
        <v>1169</v>
      </c>
      <c r="E122" s="31" t="s">
        <v>575</v>
      </c>
      <c r="F122" s="86">
        <v>181124</v>
      </c>
      <c r="G122" s="32">
        <v>568.09</v>
      </c>
      <c r="H122" s="32" t="s">
        <v>863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45226</v>
      </c>
      <c r="B123" s="32" t="s">
        <v>1167</v>
      </c>
      <c r="C123" s="31" t="s">
        <v>1168</v>
      </c>
      <c r="D123" s="31" t="s">
        <v>981</v>
      </c>
      <c r="E123" s="31" t="s">
        <v>575</v>
      </c>
      <c r="F123" s="86">
        <v>82522</v>
      </c>
      <c r="G123" s="32">
        <v>571.16999999999996</v>
      </c>
      <c r="H123" s="32" t="s">
        <v>863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45226</v>
      </c>
      <c r="B124" s="32" t="s">
        <v>1167</v>
      </c>
      <c r="C124" s="31" t="s">
        <v>1168</v>
      </c>
      <c r="D124" s="31" t="s">
        <v>1063</v>
      </c>
      <c r="E124" s="31" t="s">
        <v>575</v>
      </c>
      <c r="F124" s="86">
        <v>73694</v>
      </c>
      <c r="G124" s="32">
        <v>605.82000000000005</v>
      </c>
      <c r="H124" s="32" t="s">
        <v>863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45226</v>
      </c>
      <c r="B125" s="32" t="s">
        <v>1170</v>
      </c>
      <c r="C125" s="31" t="s">
        <v>1171</v>
      </c>
      <c r="D125" s="31" t="s">
        <v>576</v>
      </c>
      <c r="E125" s="31" t="s">
        <v>575</v>
      </c>
      <c r="F125" s="86">
        <v>169910</v>
      </c>
      <c r="G125" s="32">
        <v>158.36000000000001</v>
      </c>
      <c r="H125" s="32" t="s">
        <v>863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45226</v>
      </c>
      <c r="B126" s="32" t="s">
        <v>1172</v>
      </c>
      <c r="C126" s="31" t="s">
        <v>1173</v>
      </c>
      <c r="D126" s="31" t="s">
        <v>1199</v>
      </c>
      <c r="E126" s="31" t="s">
        <v>575</v>
      </c>
      <c r="F126" s="86">
        <v>1120000</v>
      </c>
      <c r="G126" s="32">
        <v>9.8000000000000007</v>
      </c>
      <c r="H126" s="32" t="s">
        <v>863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45226</v>
      </c>
      <c r="B127" s="32" t="s">
        <v>1172</v>
      </c>
      <c r="C127" s="31" t="s">
        <v>1173</v>
      </c>
      <c r="D127" s="31" t="s">
        <v>1200</v>
      </c>
      <c r="E127" s="31" t="s">
        <v>575</v>
      </c>
      <c r="F127" s="86">
        <v>676363</v>
      </c>
      <c r="G127" s="32">
        <v>9.8000000000000007</v>
      </c>
      <c r="H127" s="32" t="s">
        <v>863</v>
      </c>
    </row>
    <row r="128" spans="1:28" ht="15" customHeight="1">
      <c r="A128" s="85">
        <v>45226</v>
      </c>
      <c r="B128" s="32" t="s">
        <v>1092</v>
      </c>
      <c r="C128" s="31" t="s">
        <v>1093</v>
      </c>
      <c r="D128" s="31" t="s">
        <v>1094</v>
      </c>
      <c r="E128" s="31" t="s">
        <v>575</v>
      </c>
      <c r="F128" s="86">
        <v>10600000</v>
      </c>
      <c r="G128" s="32">
        <v>0.35</v>
      </c>
      <c r="H128" s="32" t="s">
        <v>863</v>
      </c>
    </row>
    <row r="129" spans="1:8" ht="15" customHeight="1">
      <c r="A129" s="85">
        <v>45226</v>
      </c>
      <c r="B129" s="32" t="s">
        <v>1095</v>
      </c>
      <c r="C129" s="31" t="s">
        <v>1096</v>
      </c>
      <c r="D129" s="31" t="s">
        <v>1097</v>
      </c>
      <c r="E129" s="31" t="s">
        <v>575</v>
      </c>
      <c r="F129" s="86">
        <v>15587118</v>
      </c>
      <c r="G129" s="32">
        <v>0.76</v>
      </c>
      <c r="H129" s="32" t="s">
        <v>863</v>
      </c>
    </row>
    <row r="130" spans="1:8" ht="15" customHeight="1">
      <c r="A130" s="85">
        <v>45226</v>
      </c>
      <c r="B130" s="32" t="s">
        <v>1175</v>
      </c>
      <c r="C130" s="31" t="s">
        <v>1176</v>
      </c>
      <c r="D130" s="31" t="s">
        <v>1177</v>
      </c>
      <c r="E130" s="31" t="s">
        <v>575</v>
      </c>
      <c r="F130" s="86">
        <v>17600</v>
      </c>
      <c r="G130" s="32">
        <v>187.45</v>
      </c>
      <c r="H130" s="32" t="s">
        <v>863</v>
      </c>
    </row>
    <row r="131" spans="1:8" ht="15" customHeight="1">
      <c r="A131" s="85">
        <v>45226</v>
      </c>
      <c r="B131" s="32" t="s">
        <v>1175</v>
      </c>
      <c r="C131" s="31" t="s">
        <v>1176</v>
      </c>
      <c r="D131" s="31" t="s">
        <v>1004</v>
      </c>
      <c r="E131" s="31" t="s">
        <v>575</v>
      </c>
      <c r="F131" s="86">
        <v>73600</v>
      </c>
      <c r="G131" s="32">
        <v>188.34</v>
      </c>
      <c r="H131" s="32" t="s">
        <v>863</v>
      </c>
    </row>
    <row r="132" spans="1:8" ht="15" customHeight="1">
      <c r="A132" s="85">
        <v>45226</v>
      </c>
      <c r="B132" s="32" t="s">
        <v>1088</v>
      </c>
      <c r="C132" s="31" t="s">
        <v>1089</v>
      </c>
      <c r="D132" s="31" t="s">
        <v>1090</v>
      </c>
      <c r="E132" s="31" t="s">
        <v>575</v>
      </c>
      <c r="F132" s="86">
        <v>105600</v>
      </c>
      <c r="G132" s="32">
        <v>52.35</v>
      </c>
      <c r="H132" s="32" t="s">
        <v>863</v>
      </c>
    </row>
    <row r="133" spans="1:8" ht="15" customHeight="1">
      <c r="A133" s="85">
        <v>45226</v>
      </c>
      <c r="B133" s="32" t="s">
        <v>1179</v>
      </c>
      <c r="C133" s="31" t="s">
        <v>1180</v>
      </c>
      <c r="D133" s="31" t="s">
        <v>576</v>
      </c>
      <c r="E133" s="31" t="s">
        <v>575</v>
      </c>
      <c r="F133" s="86">
        <v>94178</v>
      </c>
      <c r="G133" s="32">
        <v>408.23</v>
      </c>
      <c r="H133" s="32" t="s">
        <v>863</v>
      </c>
    </row>
    <row r="134" spans="1:8" ht="15" customHeight="1">
      <c r="A134" s="85">
        <v>45226</v>
      </c>
      <c r="B134" s="32" t="s">
        <v>1181</v>
      </c>
      <c r="C134" s="31" t="s">
        <v>1182</v>
      </c>
      <c r="D134" s="31" t="s">
        <v>1201</v>
      </c>
      <c r="E134" s="31" t="s">
        <v>575</v>
      </c>
      <c r="F134" s="86">
        <v>985518</v>
      </c>
      <c r="G134" s="32">
        <v>6.76</v>
      </c>
      <c r="H134" s="32" t="s">
        <v>863</v>
      </c>
    </row>
    <row r="135" spans="1:8" ht="15" customHeight="1">
      <c r="A135" s="85">
        <v>45226</v>
      </c>
      <c r="B135" s="32" t="s">
        <v>1181</v>
      </c>
      <c r="C135" s="31" t="s">
        <v>1182</v>
      </c>
      <c r="D135" s="31" t="s">
        <v>1183</v>
      </c>
      <c r="E135" s="31" t="s">
        <v>575</v>
      </c>
      <c r="F135" s="86">
        <v>154259</v>
      </c>
      <c r="G135" s="32">
        <v>6.9</v>
      </c>
      <c r="H135" s="32" t="s">
        <v>863</v>
      </c>
    </row>
    <row r="136" spans="1:8" ht="15" customHeight="1">
      <c r="A136" s="85">
        <v>45226</v>
      </c>
      <c r="B136" s="32" t="s">
        <v>1029</v>
      </c>
      <c r="C136" s="31" t="s">
        <v>1030</v>
      </c>
      <c r="D136" s="31" t="s">
        <v>1001</v>
      </c>
      <c r="E136" s="31" t="s">
        <v>575</v>
      </c>
      <c r="F136" s="86">
        <v>499463</v>
      </c>
      <c r="G136" s="32">
        <v>14.01</v>
      </c>
      <c r="H136" s="32" t="s">
        <v>863</v>
      </c>
    </row>
    <row r="137" spans="1:8" ht="15" customHeight="1">
      <c r="A137" s="85">
        <v>45226</v>
      </c>
      <c r="B137" s="32" t="s">
        <v>1029</v>
      </c>
      <c r="C137" s="31" t="s">
        <v>1030</v>
      </c>
      <c r="D137" s="31" t="s">
        <v>933</v>
      </c>
      <c r="E137" s="31" t="s">
        <v>575</v>
      </c>
      <c r="F137" s="86">
        <v>483262</v>
      </c>
      <c r="G137" s="32">
        <v>13.96</v>
      </c>
      <c r="H137" s="32" t="s">
        <v>863</v>
      </c>
    </row>
    <row r="138" spans="1:8" ht="15" customHeight="1">
      <c r="A138" s="85">
        <v>45226</v>
      </c>
      <c r="B138" s="32" t="s">
        <v>1049</v>
      </c>
      <c r="C138" s="31" t="s">
        <v>1050</v>
      </c>
      <c r="D138" s="31" t="s">
        <v>1051</v>
      </c>
      <c r="E138" s="31" t="s">
        <v>575</v>
      </c>
      <c r="F138" s="86">
        <v>91513</v>
      </c>
      <c r="G138" s="32">
        <v>40.590000000000003</v>
      </c>
      <c r="H138" s="32" t="s">
        <v>863</v>
      </c>
    </row>
    <row r="139" spans="1:8" ht="15" customHeight="1">
      <c r="A139" s="85">
        <v>45226</v>
      </c>
      <c r="B139" s="32" t="s">
        <v>1049</v>
      </c>
      <c r="C139" s="31" t="s">
        <v>1050</v>
      </c>
      <c r="D139" s="31" t="s">
        <v>1202</v>
      </c>
      <c r="E139" s="31" t="s">
        <v>575</v>
      </c>
      <c r="F139" s="86">
        <v>316323</v>
      </c>
      <c r="G139" s="32">
        <v>38.21</v>
      </c>
      <c r="H139" s="32" t="s">
        <v>863</v>
      </c>
    </row>
    <row r="140" spans="1:8" ht="15" customHeight="1">
      <c r="A140" s="85">
        <v>45226</v>
      </c>
      <c r="B140" s="32" t="s">
        <v>1049</v>
      </c>
      <c r="C140" s="31" t="s">
        <v>1050</v>
      </c>
      <c r="D140" s="31" t="s">
        <v>933</v>
      </c>
      <c r="E140" s="31" t="s">
        <v>575</v>
      </c>
      <c r="F140" s="86">
        <v>99055</v>
      </c>
      <c r="G140" s="32">
        <v>39.979999999999997</v>
      </c>
      <c r="H140" s="32" t="s">
        <v>863</v>
      </c>
    </row>
    <row r="141" spans="1:8" ht="15" customHeight="1">
      <c r="A141" s="85">
        <v>45226</v>
      </c>
      <c r="B141" s="32" t="s">
        <v>1185</v>
      </c>
      <c r="C141" s="31" t="s">
        <v>1186</v>
      </c>
      <c r="D141" s="31" t="s">
        <v>1187</v>
      </c>
      <c r="E141" s="31" t="s">
        <v>575</v>
      </c>
      <c r="F141" s="86">
        <v>45000</v>
      </c>
      <c r="G141" s="32">
        <v>218.54</v>
      </c>
      <c r="H141" s="32" t="s">
        <v>863</v>
      </c>
    </row>
    <row r="142" spans="1:8" ht="15" customHeight="1">
      <c r="A142" s="85">
        <v>45226</v>
      </c>
      <c r="B142" s="32" t="s">
        <v>1185</v>
      </c>
      <c r="C142" s="31" t="s">
        <v>1186</v>
      </c>
      <c r="D142" s="31" t="s">
        <v>892</v>
      </c>
      <c r="E142" s="31" t="s">
        <v>575</v>
      </c>
      <c r="F142" s="86">
        <v>102000</v>
      </c>
      <c r="G142" s="32">
        <v>227.28</v>
      </c>
      <c r="H142" s="32" t="s">
        <v>863</v>
      </c>
    </row>
    <row r="143" spans="1:8" ht="15" customHeight="1">
      <c r="A143" s="85">
        <v>45226</v>
      </c>
      <c r="B143" s="32" t="s">
        <v>1188</v>
      </c>
      <c r="C143" s="31" t="s">
        <v>1189</v>
      </c>
      <c r="D143" s="31" t="s">
        <v>1063</v>
      </c>
      <c r="E143" s="31" t="s">
        <v>575</v>
      </c>
      <c r="F143" s="86">
        <v>96764</v>
      </c>
      <c r="G143" s="32">
        <v>96.32</v>
      </c>
      <c r="H143" s="32" t="s">
        <v>863</v>
      </c>
    </row>
    <row r="144" spans="1:8" ht="15" customHeight="1">
      <c r="A144" s="85">
        <v>45226</v>
      </c>
      <c r="B144" s="32" t="s">
        <v>1188</v>
      </c>
      <c r="C144" s="31" t="s">
        <v>1189</v>
      </c>
      <c r="D144" s="31" t="s">
        <v>1190</v>
      </c>
      <c r="E144" s="31" t="s">
        <v>575</v>
      </c>
      <c r="F144" s="86">
        <v>66444</v>
      </c>
      <c r="G144" s="32">
        <v>96.89</v>
      </c>
      <c r="H144" s="32" t="s">
        <v>863</v>
      </c>
    </row>
    <row r="145" spans="1:8" ht="15" customHeight="1">
      <c r="A145" s="85">
        <v>45226</v>
      </c>
      <c r="B145" s="32" t="s">
        <v>1188</v>
      </c>
      <c r="C145" s="31" t="s">
        <v>1189</v>
      </c>
      <c r="D145" s="31" t="s">
        <v>933</v>
      </c>
      <c r="E145" s="31" t="s">
        <v>575</v>
      </c>
      <c r="F145" s="86">
        <v>69511</v>
      </c>
      <c r="G145" s="32">
        <v>95.65</v>
      </c>
      <c r="H145" s="32" t="s">
        <v>863</v>
      </c>
    </row>
    <row r="146" spans="1:8" ht="15" customHeight="1">
      <c r="A146" s="85">
        <v>45226</v>
      </c>
      <c r="B146" s="32" t="s">
        <v>517</v>
      </c>
      <c r="C146" s="31" t="s">
        <v>1191</v>
      </c>
      <c r="D146" s="31" t="s">
        <v>576</v>
      </c>
      <c r="E146" s="31" t="s">
        <v>575</v>
      </c>
      <c r="F146" s="86">
        <v>2883153</v>
      </c>
      <c r="G146" s="32">
        <v>137.30000000000001</v>
      </c>
      <c r="H146" s="32" t="s">
        <v>863</v>
      </c>
    </row>
    <row r="147" spans="1:8" ht="15" customHeight="1">
      <c r="A147" s="85">
        <v>45226</v>
      </c>
      <c r="B147" s="32" t="s">
        <v>527</v>
      </c>
      <c r="C147" s="31" t="s">
        <v>1192</v>
      </c>
      <c r="D147" s="31" t="s">
        <v>576</v>
      </c>
      <c r="E147" s="31" t="s">
        <v>575</v>
      </c>
      <c r="F147" s="86">
        <v>1881071</v>
      </c>
      <c r="G147" s="32">
        <v>364.14</v>
      </c>
      <c r="H147" s="32" t="s">
        <v>863</v>
      </c>
    </row>
    <row r="148" spans="1:8" ht="15" customHeight="1">
      <c r="A148" s="85">
        <v>45226</v>
      </c>
      <c r="B148" s="32" t="s">
        <v>1064</v>
      </c>
      <c r="C148" s="31" t="s">
        <v>1065</v>
      </c>
      <c r="D148" s="31" t="s">
        <v>576</v>
      </c>
      <c r="E148" s="31" t="s">
        <v>575</v>
      </c>
      <c r="F148" s="86">
        <v>86038</v>
      </c>
      <c r="G148" s="32">
        <v>134.41</v>
      </c>
      <c r="H148" s="32" t="s">
        <v>863</v>
      </c>
    </row>
    <row r="149" spans="1:8" ht="15" customHeight="1">
      <c r="A149" s="85">
        <v>45226</v>
      </c>
      <c r="B149" s="32" t="s">
        <v>1064</v>
      </c>
      <c r="C149" s="31" t="s">
        <v>1065</v>
      </c>
      <c r="D149" s="31" t="s">
        <v>1028</v>
      </c>
      <c r="E149" s="31" t="s">
        <v>575</v>
      </c>
      <c r="F149" s="86">
        <v>165121</v>
      </c>
      <c r="G149" s="32">
        <v>134.08000000000001</v>
      </c>
      <c r="H149" s="32" t="s">
        <v>863</v>
      </c>
    </row>
    <row r="150" spans="1:8" ht="15" customHeight="1">
      <c r="A150" s="85">
        <v>45226</v>
      </c>
      <c r="B150" s="32" t="s">
        <v>1193</v>
      </c>
      <c r="C150" s="31" t="s">
        <v>1194</v>
      </c>
      <c r="D150" s="31" t="s">
        <v>576</v>
      </c>
      <c r="E150" s="31" t="s">
        <v>575</v>
      </c>
      <c r="F150" s="86">
        <v>173987</v>
      </c>
      <c r="G150" s="32">
        <v>1393.19</v>
      </c>
      <c r="H150" s="32" t="s">
        <v>863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5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934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45229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566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236" t="s">
        <v>590</v>
      </c>
      <c r="Q9" s="238" t="s">
        <v>1052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57">
        <v>1</v>
      </c>
      <c r="B10" s="358">
        <v>45174</v>
      </c>
      <c r="C10" s="359"/>
      <c r="D10" s="360" t="s">
        <v>401</v>
      </c>
      <c r="E10" s="361" t="s">
        <v>994</v>
      </c>
      <c r="F10" s="239">
        <v>2963</v>
      </c>
      <c r="G10" s="240">
        <v>2785</v>
      </c>
      <c r="H10" s="239">
        <v>2785</v>
      </c>
      <c r="I10" s="239" t="s">
        <v>877</v>
      </c>
      <c r="J10" s="362" t="s">
        <v>993</v>
      </c>
      <c r="K10" s="362">
        <f t="shared" ref="K10" si="0">H10-F10</f>
        <v>-178</v>
      </c>
      <c r="L10" s="363">
        <f>(F10*-0.3)/100</f>
        <v>-8.8889999999999993</v>
      </c>
      <c r="M10" s="364">
        <f t="shared" ref="M10" si="1">(K10+L10)/F10</f>
        <v>-6.3074249071886607E-2</v>
      </c>
      <c r="N10" s="362" t="s">
        <v>604</v>
      </c>
      <c r="O10" s="365">
        <v>45215</v>
      </c>
      <c r="P10" s="366"/>
      <c r="Q10" s="343">
        <v>45203</v>
      </c>
      <c r="S10" s="37" t="s">
        <v>593</v>
      </c>
    </row>
    <row r="11" spans="1:27" ht="15" customHeight="1">
      <c r="A11" s="230">
        <v>2</v>
      </c>
      <c r="B11" s="226">
        <v>45181</v>
      </c>
      <c r="C11" s="231"/>
      <c r="D11" s="235" t="s">
        <v>1108</v>
      </c>
      <c r="E11" s="232" t="s">
        <v>591</v>
      </c>
      <c r="F11" s="340" t="s">
        <v>879</v>
      </c>
      <c r="G11" s="352">
        <v>608</v>
      </c>
      <c r="H11" s="340"/>
      <c r="I11" s="340" t="s">
        <v>880</v>
      </c>
      <c r="J11" s="352" t="s">
        <v>592</v>
      </c>
      <c r="K11" s="352"/>
      <c r="L11" s="353"/>
      <c r="M11" s="354"/>
      <c r="N11" s="352"/>
      <c r="O11" s="355"/>
      <c r="P11" s="356">
        <f>VLOOKUP(D11,'MidCap Intra'!$B$11:$C$568,2,0)</f>
        <v>621</v>
      </c>
      <c r="Q11" s="343">
        <v>45219</v>
      </c>
      <c r="S11" s="37" t="s">
        <v>593</v>
      </c>
    </row>
    <row r="12" spans="1:27" ht="15" customHeight="1">
      <c r="A12" s="328">
        <v>3</v>
      </c>
      <c r="B12" s="329">
        <v>45181</v>
      </c>
      <c r="C12" s="330"/>
      <c r="D12" s="331" t="s">
        <v>226</v>
      </c>
      <c r="E12" s="332" t="s">
        <v>591</v>
      </c>
      <c r="F12" s="228">
        <v>621</v>
      </c>
      <c r="G12" s="221">
        <v>584</v>
      </c>
      <c r="H12" s="228">
        <v>661</v>
      </c>
      <c r="I12" s="228" t="s">
        <v>881</v>
      </c>
      <c r="J12" s="294" t="s">
        <v>635</v>
      </c>
      <c r="K12" s="294">
        <f t="shared" ref="K12" si="2">H12-F12</f>
        <v>40</v>
      </c>
      <c r="L12" s="295">
        <f>(F12*-0.3)/100</f>
        <v>-1.8629999999999998</v>
      </c>
      <c r="M12" s="296">
        <f t="shared" ref="M12" si="3">(K12+L12)/F12</f>
        <v>6.1412238325281802E-2</v>
      </c>
      <c r="N12" s="297" t="s">
        <v>594</v>
      </c>
      <c r="O12" s="298">
        <v>45212</v>
      </c>
      <c r="P12" s="351"/>
      <c r="Q12" s="343" t="s">
        <v>624</v>
      </c>
      <c r="S12" s="37" t="s">
        <v>593</v>
      </c>
    </row>
    <row r="13" spans="1:27" ht="15" customHeight="1">
      <c r="A13" s="328">
        <v>4</v>
      </c>
      <c r="B13" s="329">
        <v>45187</v>
      </c>
      <c r="C13" s="330"/>
      <c r="D13" s="331" t="s">
        <v>452</v>
      </c>
      <c r="E13" s="332" t="s">
        <v>591</v>
      </c>
      <c r="F13" s="228">
        <v>2525</v>
      </c>
      <c r="G13" s="221">
        <v>2380</v>
      </c>
      <c r="H13" s="228">
        <v>2665</v>
      </c>
      <c r="I13" s="228" t="s">
        <v>884</v>
      </c>
      <c r="J13" s="294" t="s">
        <v>742</v>
      </c>
      <c r="K13" s="294">
        <f t="shared" ref="K13" si="4">H13-F13</f>
        <v>140</v>
      </c>
      <c r="L13" s="295">
        <f>(F13*-0.3)/100</f>
        <v>-7.5750000000000002</v>
      </c>
      <c r="M13" s="296">
        <f t="shared" ref="M13" si="5">(K13+L13)/F13</f>
        <v>5.244554455445545E-2</v>
      </c>
      <c r="N13" s="297" t="s">
        <v>594</v>
      </c>
      <c r="O13" s="298">
        <v>45203</v>
      </c>
      <c r="P13" s="299"/>
      <c r="Q13" s="343">
        <v>45194</v>
      </c>
      <c r="S13" s="37" t="s">
        <v>593</v>
      </c>
    </row>
    <row r="14" spans="1:27" ht="15" customHeight="1">
      <c r="A14" s="230">
        <v>5</v>
      </c>
      <c r="B14" s="226">
        <v>45189</v>
      </c>
      <c r="C14" s="231"/>
      <c r="D14" s="235" t="s">
        <v>211</v>
      </c>
      <c r="E14" s="232" t="s">
        <v>591</v>
      </c>
      <c r="F14" s="225" t="s">
        <v>885</v>
      </c>
      <c r="G14" s="227">
        <v>2235</v>
      </c>
      <c r="H14" s="225"/>
      <c r="I14" s="225" t="s">
        <v>886</v>
      </c>
      <c r="J14" s="227" t="s">
        <v>592</v>
      </c>
      <c r="K14" s="227"/>
      <c r="L14" s="229"/>
      <c r="M14" s="233"/>
      <c r="N14" s="227"/>
      <c r="O14" s="234"/>
      <c r="P14" s="229">
        <f>VLOOKUP(D14,'MidCap Intra'!$B$11:$C$568,2,0)</f>
        <v>2265.8000000000002</v>
      </c>
      <c r="Q14" s="343">
        <v>45203</v>
      </c>
      <c r="S14" s="37" t="s">
        <v>593</v>
      </c>
    </row>
    <row r="15" spans="1:27" ht="15" customHeight="1">
      <c r="A15" s="357">
        <v>6</v>
      </c>
      <c r="B15" s="358">
        <v>45189</v>
      </c>
      <c r="C15" s="359"/>
      <c r="D15" s="360" t="s">
        <v>201</v>
      </c>
      <c r="E15" s="361" t="s">
        <v>591</v>
      </c>
      <c r="F15" s="239">
        <v>3480</v>
      </c>
      <c r="G15" s="240">
        <v>3370</v>
      </c>
      <c r="H15" s="239">
        <v>3345</v>
      </c>
      <c r="I15" s="239" t="s">
        <v>887</v>
      </c>
      <c r="J15" s="362" t="s">
        <v>1060</v>
      </c>
      <c r="K15" s="362">
        <f t="shared" ref="K15" si="6">H15-F15</f>
        <v>-135</v>
      </c>
      <c r="L15" s="363">
        <f>(F15*-0.3)/100</f>
        <v>-10.44</v>
      </c>
      <c r="M15" s="364">
        <f t="shared" ref="M15" si="7">(K15+L15)/F15</f>
        <v>-4.1793103448275859E-2</v>
      </c>
      <c r="N15" s="362" t="s">
        <v>604</v>
      </c>
      <c r="O15" s="365">
        <v>45224</v>
      </c>
      <c r="P15" s="366"/>
      <c r="Q15" s="343">
        <v>45191</v>
      </c>
      <c r="S15" s="37" t="s">
        <v>593</v>
      </c>
    </row>
    <row r="16" spans="1:27" ht="15" customHeight="1">
      <c r="A16" s="230">
        <v>7</v>
      </c>
      <c r="B16" s="226">
        <v>45190</v>
      </c>
      <c r="C16" s="231"/>
      <c r="D16" s="235" t="s">
        <v>547</v>
      </c>
      <c r="E16" s="232" t="s">
        <v>591</v>
      </c>
      <c r="F16" s="225" t="s">
        <v>888</v>
      </c>
      <c r="G16" s="227">
        <v>276</v>
      </c>
      <c r="H16" s="225"/>
      <c r="I16" s="225" t="s">
        <v>889</v>
      </c>
      <c r="J16" s="227" t="s">
        <v>592</v>
      </c>
      <c r="K16" s="227"/>
      <c r="L16" s="229"/>
      <c r="M16" s="233"/>
      <c r="N16" s="227"/>
      <c r="O16" s="234"/>
      <c r="P16" s="229">
        <f>VLOOKUP(D16,'MidCap Intra'!$B$11:$C$568,2,0)</f>
        <v>307.10000000000002</v>
      </c>
      <c r="Q16" s="343">
        <v>45208</v>
      </c>
      <c r="S16" s="37" t="s">
        <v>786</v>
      </c>
    </row>
    <row r="17" spans="1:39" ht="15" customHeight="1">
      <c r="A17" s="357">
        <v>8</v>
      </c>
      <c r="B17" s="358">
        <v>45191</v>
      </c>
      <c r="C17" s="359"/>
      <c r="D17" s="360" t="s">
        <v>371</v>
      </c>
      <c r="E17" s="361" t="s">
        <v>591</v>
      </c>
      <c r="F17" s="239">
        <v>516</v>
      </c>
      <c r="G17" s="240">
        <v>485</v>
      </c>
      <c r="H17" s="239">
        <v>472.5</v>
      </c>
      <c r="I17" s="239" t="s">
        <v>891</v>
      </c>
      <c r="J17" s="362" t="s">
        <v>1041</v>
      </c>
      <c r="K17" s="362">
        <f t="shared" ref="K17" si="8">H17-F17</f>
        <v>-43.5</v>
      </c>
      <c r="L17" s="363">
        <f>(F17*-0.3)/100</f>
        <v>-1.5479999999999998</v>
      </c>
      <c r="M17" s="364">
        <f t="shared" ref="M17" si="9">(K17+L17)/F17</f>
        <v>-8.7302325581395349E-2</v>
      </c>
      <c r="N17" s="362" t="s">
        <v>604</v>
      </c>
      <c r="O17" s="365">
        <v>45222</v>
      </c>
      <c r="P17" s="366"/>
      <c r="Q17" s="343"/>
      <c r="S17" s="37" t="s">
        <v>593</v>
      </c>
    </row>
    <row r="18" spans="1:39" ht="15" customHeight="1">
      <c r="A18" s="357">
        <v>9</v>
      </c>
      <c r="B18" s="358">
        <v>45194</v>
      </c>
      <c r="C18" s="359"/>
      <c r="D18" s="360" t="s">
        <v>429</v>
      </c>
      <c r="E18" s="361" t="s">
        <v>591</v>
      </c>
      <c r="F18" s="239">
        <v>114</v>
      </c>
      <c r="G18" s="240">
        <v>108</v>
      </c>
      <c r="H18" s="239">
        <v>107.5</v>
      </c>
      <c r="I18" s="239" t="s">
        <v>871</v>
      </c>
      <c r="J18" s="362" t="s">
        <v>1059</v>
      </c>
      <c r="K18" s="362">
        <f t="shared" ref="K18" si="10">H18-F18</f>
        <v>-6.5</v>
      </c>
      <c r="L18" s="363">
        <f>(F18*-0.3)/100</f>
        <v>-0.34199999999999997</v>
      </c>
      <c r="M18" s="364">
        <f t="shared" ref="M18" si="11">(K18+L18)/F18</f>
        <v>-6.0017543859649122E-2</v>
      </c>
      <c r="N18" s="362" t="s">
        <v>604</v>
      </c>
      <c r="O18" s="365">
        <v>45224</v>
      </c>
      <c r="P18" s="366"/>
      <c r="Q18" s="343">
        <v>45222</v>
      </c>
      <c r="S18" s="37" t="s">
        <v>593</v>
      </c>
    </row>
    <row r="19" spans="1:39" ht="15" customHeight="1">
      <c r="A19" s="289">
        <v>10</v>
      </c>
      <c r="B19" s="290">
        <v>45198</v>
      </c>
      <c r="C19" s="291"/>
      <c r="D19" s="292" t="s">
        <v>372</v>
      </c>
      <c r="E19" s="293" t="s">
        <v>591</v>
      </c>
      <c r="F19" s="287">
        <v>222</v>
      </c>
      <c r="G19" s="288">
        <v>204</v>
      </c>
      <c r="H19" s="287">
        <v>234.5</v>
      </c>
      <c r="I19" s="287" t="s">
        <v>900</v>
      </c>
      <c r="J19" s="294" t="s">
        <v>901</v>
      </c>
      <c r="K19" s="294">
        <f t="shared" ref="K19" si="12">H19-F19</f>
        <v>12.5</v>
      </c>
      <c r="L19" s="295">
        <f>(F19*-0.3)/100</f>
        <v>-0.66599999999999993</v>
      </c>
      <c r="M19" s="296">
        <f t="shared" ref="M19" si="13">(K19+L19)/F19</f>
        <v>5.3306306306306304E-2</v>
      </c>
      <c r="N19" s="297" t="s">
        <v>594</v>
      </c>
      <c r="O19" s="298">
        <v>45202</v>
      </c>
      <c r="P19" s="339"/>
      <c r="Q19" s="343" t="s">
        <v>624</v>
      </c>
      <c r="S19" s="37" t="s">
        <v>593</v>
      </c>
    </row>
    <row r="20" spans="1:39" ht="15" customHeight="1">
      <c r="A20" s="230">
        <v>11</v>
      </c>
      <c r="B20" s="226">
        <v>45203</v>
      </c>
      <c r="C20" s="231"/>
      <c r="D20" s="235" t="s">
        <v>917</v>
      </c>
      <c r="E20" s="232" t="s">
        <v>591</v>
      </c>
      <c r="F20" s="225" t="s">
        <v>918</v>
      </c>
      <c r="G20" s="227">
        <v>845</v>
      </c>
      <c r="H20" s="225"/>
      <c r="I20" s="225" t="s">
        <v>919</v>
      </c>
      <c r="J20" s="227" t="s">
        <v>592</v>
      </c>
      <c r="K20" s="227"/>
      <c r="L20" s="229"/>
      <c r="M20" s="233"/>
      <c r="N20" s="227"/>
      <c r="O20" s="234"/>
      <c r="P20" s="229"/>
      <c r="Q20" s="343">
        <v>45216</v>
      </c>
      <c r="S20" s="37" t="s">
        <v>593</v>
      </c>
    </row>
    <row r="21" spans="1:39" ht="15" customHeight="1">
      <c r="A21" s="230">
        <v>12</v>
      </c>
      <c r="B21" s="343">
        <v>45208</v>
      </c>
      <c r="C21" s="231"/>
      <c r="D21" s="235" t="s">
        <v>228</v>
      </c>
      <c r="E21" s="232" t="s">
        <v>591</v>
      </c>
      <c r="F21" s="225" t="s">
        <v>950</v>
      </c>
      <c r="G21" s="227">
        <v>117</v>
      </c>
      <c r="H21" s="225"/>
      <c r="I21" s="225" t="s">
        <v>951</v>
      </c>
      <c r="J21" s="227" t="s">
        <v>592</v>
      </c>
      <c r="K21" s="227"/>
      <c r="L21" s="229"/>
      <c r="M21" s="233"/>
      <c r="N21" s="227"/>
      <c r="O21" s="234"/>
      <c r="P21" s="229">
        <f>VLOOKUP(D21,'MidCap Intra'!$B$11:$C$568,2,0)</f>
        <v>119.9</v>
      </c>
      <c r="Q21" s="343">
        <v>45222</v>
      </c>
      <c r="S21" s="37" t="s">
        <v>593</v>
      </c>
    </row>
    <row r="22" spans="1:39" ht="15" customHeight="1">
      <c r="A22" s="328">
        <v>13</v>
      </c>
      <c r="B22" s="245">
        <v>45208</v>
      </c>
      <c r="C22" s="330"/>
      <c r="D22" s="331" t="s">
        <v>353</v>
      </c>
      <c r="E22" s="332" t="s">
        <v>591</v>
      </c>
      <c r="F22" s="228">
        <v>1120</v>
      </c>
      <c r="G22" s="221">
        <v>1070</v>
      </c>
      <c r="H22" s="228">
        <v>1147.5</v>
      </c>
      <c r="I22" s="228" t="s">
        <v>952</v>
      </c>
      <c r="J22" s="294" t="s">
        <v>1102</v>
      </c>
      <c r="K22" s="294">
        <f t="shared" ref="K22" si="14">H22-F22</f>
        <v>27.5</v>
      </c>
      <c r="L22" s="295">
        <f>(F22*-0.3)/100</f>
        <v>-3.36</v>
      </c>
      <c r="M22" s="296">
        <f t="shared" ref="M22" si="15">(K22+L22)/F22</f>
        <v>2.1553571428571429E-2</v>
      </c>
      <c r="N22" s="297" t="s">
        <v>594</v>
      </c>
      <c r="O22" s="298">
        <v>45226</v>
      </c>
      <c r="P22" s="339"/>
      <c r="Q22" s="343">
        <v>45222</v>
      </c>
      <c r="S22" s="37" t="s">
        <v>593</v>
      </c>
    </row>
    <row r="23" spans="1:39" ht="15" customHeight="1">
      <c r="A23" s="230">
        <v>14</v>
      </c>
      <c r="B23" s="226">
        <v>45212</v>
      </c>
      <c r="C23" s="231"/>
      <c r="D23" s="235" t="s">
        <v>229</v>
      </c>
      <c r="E23" s="232" t="s">
        <v>591</v>
      </c>
      <c r="F23" s="225" t="s">
        <v>983</v>
      </c>
      <c r="G23" s="227">
        <v>3330</v>
      </c>
      <c r="H23" s="225"/>
      <c r="I23" s="225" t="s">
        <v>984</v>
      </c>
      <c r="J23" s="227" t="s">
        <v>592</v>
      </c>
      <c r="K23" s="227"/>
      <c r="L23" s="229"/>
      <c r="M23" s="233"/>
      <c r="N23" s="227"/>
      <c r="O23" s="234"/>
      <c r="P23" s="229">
        <f>VLOOKUP(D23,'MidCap Intra'!$B$11:$C$568,2,0)</f>
        <v>3350.95</v>
      </c>
      <c r="Q23" s="343">
        <v>45218</v>
      </c>
      <c r="S23" s="37" t="s">
        <v>593</v>
      </c>
    </row>
    <row r="24" spans="1:39" ht="15" customHeight="1">
      <c r="A24" s="99">
        <v>15</v>
      </c>
      <c r="B24" s="343">
        <v>45218</v>
      </c>
      <c r="C24" s="145"/>
      <c r="D24" s="145" t="s">
        <v>372</v>
      </c>
      <c r="E24" s="99" t="s">
        <v>603</v>
      </c>
      <c r="F24" s="99" t="s">
        <v>1017</v>
      </c>
      <c r="G24" s="99">
        <v>204</v>
      </c>
      <c r="H24" s="225"/>
      <c r="I24" s="225" t="s">
        <v>1018</v>
      </c>
      <c r="J24" s="227" t="s">
        <v>592</v>
      </c>
      <c r="K24" s="227"/>
      <c r="L24" s="229"/>
      <c r="M24" s="233"/>
      <c r="N24" s="227"/>
      <c r="O24" s="234"/>
      <c r="P24" s="229">
        <f>VLOOKUP(D24,'MidCap Intra'!$B$11:$C$568,2,0)</f>
        <v>211.35</v>
      </c>
      <c r="Q24" s="343">
        <v>45224</v>
      </c>
      <c r="S24" s="37" t="s">
        <v>593</v>
      </c>
    </row>
    <row r="25" spans="1:39" ht="15" customHeight="1">
      <c r="A25" s="99">
        <v>16</v>
      </c>
      <c r="B25" s="226">
        <v>45218</v>
      </c>
      <c r="C25" s="231"/>
      <c r="D25" s="235" t="s">
        <v>534</v>
      </c>
      <c r="E25" s="232" t="s">
        <v>603</v>
      </c>
      <c r="F25" s="225" t="s">
        <v>1019</v>
      </c>
      <c r="G25" s="227">
        <v>408</v>
      </c>
      <c r="H25" s="225"/>
      <c r="I25" s="225" t="s">
        <v>1020</v>
      </c>
      <c r="J25" s="227" t="s">
        <v>592</v>
      </c>
      <c r="K25" s="227"/>
      <c r="L25" s="229"/>
      <c r="M25" s="233"/>
      <c r="N25" s="227"/>
      <c r="O25" s="234"/>
      <c r="P25" s="229">
        <f>VLOOKUP(D25,'MidCap Intra'!$B$11:$C$568,2,0)</f>
        <v>423.65</v>
      </c>
      <c r="Q25" s="343">
        <v>45224</v>
      </c>
      <c r="S25" s="37" t="s">
        <v>593</v>
      </c>
    </row>
    <row r="26" spans="1:39" ht="15" customHeight="1">
      <c r="A26" s="230">
        <v>17</v>
      </c>
      <c r="B26" s="226">
        <v>45219</v>
      </c>
      <c r="C26" s="231"/>
      <c r="D26" s="235" t="s">
        <v>227</v>
      </c>
      <c r="E26" s="232" t="s">
        <v>603</v>
      </c>
      <c r="F26" s="225" t="s">
        <v>1037</v>
      </c>
      <c r="G26" s="227">
        <v>227</v>
      </c>
      <c r="H26" s="225"/>
      <c r="I26" s="225" t="s">
        <v>1038</v>
      </c>
      <c r="J26" s="227" t="s">
        <v>592</v>
      </c>
      <c r="K26" s="227"/>
      <c r="L26" s="229"/>
      <c r="M26" s="233"/>
      <c r="N26" s="227"/>
      <c r="O26" s="234"/>
      <c r="P26" s="229">
        <f>VLOOKUP(D26,'MidCap Intra'!$B$11:$C$568,2,0)</f>
        <v>238.15</v>
      </c>
      <c r="Q26" s="343">
        <v>45224</v>
      </c>
      <c r="S26" s="37" t="s">
        <v>593</v>
      </c>
    </row>
    <row r="27" spans="1:39" ht="15" customHeight="1">
      <c r="A27" s="230">
        <v>18</v>
      </c>
      <c r="B27" s="226">
        <v>45224</v>
      </c>
      <c r="C27" s="231"/>
      <c r="D27" s="235" t="s">
        <v>138</v>
      </c>
      <c r="E27" s="232" t="s">
        <v>603</v>
      </c>
      <c r="F27" s="225" t="s">
        <v>1053</v>
      </c>
      <c r="G27" s="227">
        <v>870</v>
      </c>
      <c r="H27" s="225"/>
      <c r="I27" s="225" t="s">
        <v>1054</v>
      </c>
      <c r="J27" s="227" t="s">
        <v>592</v>
      </c>
      <c r="K27" s="227"/>
      <c r="L27" s="229"/>
      <c r="M27" s="233"/>
      <c r="N27" s="227"/>
      <c r="O27" s="234"/>
      <c r="P27" s="229">
        <f>VLOOKUP(D27,'MidCap Intra'!$B$11:$C$568,2,0)</f>
        <v>912.75</v>
      </c>
      <c r="Q27" s="343">
        <v>45225</v>
      </c>
      <c r="S27" s="37"/>
    </row>
    <row r="28" spans="1:39" ht="15" customHeight="1">
      <c r="A28" s="230"/>
      <c r="B28" s="226"/>
      <c r="C28" s="231"/>
      <c r="D28" s="235"/>
      <c r="E28" s="232"/>
      <c r="F28" s="225"/>
      <c r="G28" s="227"/>
      <c r="H28" s="225"/>
      <c r="I28" s="225"/>
      <c r="J28" s="227"/>
      <c r="K28" s="227"/>
      <c r="L28" s="229"/>
      <c r="M28" s="233"/>
      <c r="N28" s="227"/>
      <c r="O28" s="234"/>
      <c r="P28" s="300"/>
      <c r="Q28" s="343"/>
      <c r="S28" s="37"/>
    </row>
    <row r="29" spans="1:39" ht="15" customHeight="1">
      <c r="A29" s="230"/>
      <c r="B29" s="226"/>
      <c r="C29" s="231"/>
      <c r="D29" s="235"/>
      <c r="E29" s="232"/>
      <c r="F29" s="225"/>
      <c r="G29" s="227"/>
      <c r="H29" s="225"/>
      <c r="I29" s="225"/>
      <c r="J29" s="227"/>
      <c r="K29" s="227"/>
      <c r="L29" s="229"/>
      <c r="M29" s="233"/>
      <c r="N29" s="227"/>
      <c r="O29" s="234"/>
      <c r="P29" s="229"/>
      <c r="Q29" s="343"/>
      <c r="S29" s="37"/>
    </row>
    <row r="31" spans="1:39" ht="14.25" customHeight="1">
      <c r="A31" s="105"/>
      <c r="B31" s="106"/>
      <c r="C31" s="107"/>
      <c r="D31" s="108"/>
      <c r="E31" s="109"/>
      <c r="F31" s="109"/>
      <c r="G31" s="105"/>
      <c r="H31" s="109"/>
      <c r="I31" s="110"/>
      <c r="J31" s="111"/>
      <c r="K31" s="111"/>
      <c r="L31" s="112"/>
      <c r="M31" s="113"/>
      <c r="N31" s="114"/>
      <c r="O31" s="115"/>
      <c r="P31" s="116"/>
      <c r="Q31" s="116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7" t="s">
        <v>595</v>
      </c>
      <c r="B32" s="118"/>
      <c r="C32" s="119"/>
      <c r="E32" s="120"/>
      <c r="F32" s="120"/>
      <c r="G32" s="120"/>
      <c r="H32" s="120"/>
      <c r="I32" s="120"/>
      <c r="J32" s="121"/>
      <c r="K32" s="120"/>
      <c r="L32" s="122"/>
      <c r="M32" s="55"/>
      <c r="N32" s="121"/>
      <c r="O32" s="11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23" t="s">
        <v>596</v>
      </c>
      <c r="B33" s="117"/>
      <c r="C33" s="117"/>
      <c r="D33" s="117"/>
      <c r="E33" s="37"/>
      <c r="F33" s="124" t="s">
        <v>597</v>
      </c>
      <c r="G33" s="6"/>
      <c r="H33" s="6"/>
      <c r="I33" s="6"/>
      <c r="J33" s="125"/>
      <c r="K33" s="126"/>
      <c r="L33" s="126"/>
      <c r="M33" s="127"/>
      <c r="N33" s="1"/>
      <c r="O33" s="12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7" t="s">
        <v>598</v>
      </c>
      <c r="B34" s="117"/>
      <c r="C34" s="117"/>
      <c r="D34" s="117" t="s">
        <v>599</v>
      </c>
      <c r="E34" s="6"/>
      <c r="F34" s="124" t="s">
        <v>600</v>
      </c>
      <c r="G34" s="6"/>
      <c r="H34" s="6"/>
      <c r="I34" s="6"/>
      <c r="J34" s="125"/>
      <c r="K34" s="126"/>
      <c r="L34" s="126"/>
      <c r="M34" s="127"/>
      <c r="N34" s="1"/>
      <c r="O34" s="12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7"/>
      <c r="B35" s="117"/>
      <c r="C35" s="117"/>
      <c r="D35" s="117"/>
      <c r="E35" s="6"/>
      <c r="F35" s="6"/>
      <c r="G35" s="6"/>
      <c r="H35" s="6"/>
      <c r="I35" s="6"/>
      <c r="J35" s="129"/>
      <c r="K35" s="126"/>
      <c r="L35" s="126"/>
      <c r="M35" s="6"/>
      <c r="N35" s="130"/>
      <c r="O35" s="1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247"/>
      <c r="B36" s="247"/>
      <c r="C36" s="247"/>
      <c r="D36" s="247"/>
      <c r="E36" s="248"/>
      <c r="F36" s="248"/>
      <c r="G36" s="248"/>
      <c r="H36" s="248"/>
      <c r="I36" s="248"/>
      <c r="J36" s="249"/>
      <c r="K36" s="250"/>
      <c r="L36" s="250"/>
      <c r="M36" s="248"/>
      <c r="N36" s="251"/>
      <c r="O36" s="252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4.25" customHeight="1">
      <c r="A37" s="117"/>
      <c r="B37" s="117"/>
      <c r="C37" s="117"/>
      <c r="D37" s="117"/>
      <c r="E37" s="6"/>
      <c r="F37" s="6"/>
      <c r="G37" s="6"/>
      <c r="H37" s="6"/>
      <c r="I37" s="6"/>
      <c r="J37" s="129"/>
      <c r="K37" s="126"/>
      <c r="L37" s="127"/>
      <c r="M37" s="6"/>
      <c r="N37" s="130"/>
      <c r="O37" s="1"/>
      <c r="P37" s="37"/>
      <c r="Q37" s="37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140" t="s">
        <v>606</v>
      </c>
      <c r="B38" s="140"/>
      <c r="C38" s="140"/>
      <c r="D38" s="140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38.25" customHeight="1">
      <c r="A39" s="96" t="s">
        <v>16</v>
      </c>
      <c r="B39" s="96" t="s">
        <v>566</v>
      </c>
      <c r="C39" s="96"/>
      <c r="D39" s="97" t="s">
        <v>578</v>
      </c>
      <c r="E39" s="96" t="s">
        <v>579</v>
      </c>
      <c r="F39" s="96" t="s">
        <v>580</v>
      </c>
      <c r="G39" s="96" t="s">
        <v>601</v>
      </c>
      <c r="H39" s="96" t="s">
        <v>582</v>
      </c>
      <c r="I39" s="236" t="s">
        <v>583</v>
      </c>
      <c r="J39" s="238" t="s">
        <v>584</v>
      </c>
      <c r="K39" s="237" t="s">
        <v>607</v>
      </c>
      <c r="L39" s="98" t="s">
        <v>586</v>
      </c>
      <c r="M39" s="141" t="s">
        <v>608</v>
      </c>
      <c r="N39" s="96" t="s">
        <v>609</v>
      </c>
      <c r="O39" s="95" t="s">
        <v>588</v>
      </c>
      <c r="P39" s="97" t="s">
        <v>589</v>
      </c>
      <c r="Q39" s="389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222">
        <v>1</v>
      </c>
      <c r="B40" s="245">
        <v>45202</v>
      </c>
      <c r="C40" s="246"/>
      <c r="D40" s="246" t="s">
        <v>902</v>
      </c>
      <c r="E40" s="222" t="s">
        <v>603</v>
      </c>
      <c r="F40" s="222">
        <v>1232</v>
      </c>
      <c r="G40" s="222">
        <v>1218</v>
      </c>
      <c r="H40" s="223">
        <v>1245.5</v>
      </c>
      <c r="I40" s="223" t="s">
        <v>903</v>
      </c>
      <c r="J40" s="242" t="s">
        <v>904</v>
      </c>
      <c r="K40" s="243">
        <f t="shared" ref="K40" si="16">H40-F40</f>
        <v>13.5</v>
      </c>
      <c r="L40" s="104">
        <f t="shared" ref="L40" si="17">(H40*N40)*0.03%</f>
        <v>261.55499999999995</v>
      </c>
      <c r="M40" s="244">
        <f t="shared" ref="M40" si="18">(K40*N40)-L40</f>
        <v>9188.4449999999997</v>
      </c>
      <c r="N40" s="243">
        <v>700</v>
      </c>
      <c r="O40" s="103" t="s">
        <v>594</v>
      </c>
      <c r="P40" s="245">
        <v>45202</v>
      </c>
      <c r="Q40" s="302"/>
      <c r="R40" s="142"/>
      <c r="S40" s="55" t="s">
        <v>605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3"/>
      <c r="AH40" s="144"/>
      <c r="AI40" s="142"/>
      <c r="AJ40" s="142"/>
      <c r="AK40" s="143"/>
      <c r="AL40" s="143"/>
      <c r="AM40" s="143"/>
    </row>
    <row r="41" spans="1:39" ht="12.75" customHeight="1">
      <c r="A41" s="222">
        <v>2</v>
      </c>
      <c r="B41" s="245">
        <v>45202</v>
      </c>
      <c r="C41" s="246"/>
      <c r="D41" s="246" t="s">
        <v>905</v>
      </c>
      <c r="E41" s="222" t="s">
        <v>603</v>
      </c>
      <c r="F41" s="222">
        <v>2516</v>
      </c>
      <c r="G41" s="222">
        <v>2483</v>
      </c>
      <c r="H41" s="223">
        <v>2542.5</v>
      </c>
      <c r="I41" s="223" t="s">
        <v>906</v>
      </c>
      <c r="J41" s="242" t="s">
        <v>910</v>
      </c>
      <c r="K41" s="243">
        <f t="shared" ref="K41" si="19">H41-F41</f>
        <v>26.5</v>
      </c>
      <c r="L41" s="104">
        <f t="shared" ref="L41" si="20">(H41*N41)*0.03%</f>
        <v>228.82499999999999</v>
      </c>
      <c r="M41" s="244">
        <f t="shared" ref="M41" si="21">(K41*N41)-L41</f>
        <v>7721.1750000000002</v>
      </c>
      <c r="N41" s="243">
        <v>300</v>
      </c>
      <c r="O41" s="103" t="s">
        <v>594</v>
      </c>
      <c r="P41" s="245">
        <v>45203</v>
      </c>
      <c r="Q41" s="302"/>
      <c r="R41" s="142"/>
      <c r="S41" s="55" t="s">
        <v>593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3"/>
      <c r="AH41" s="144"/>
      <c r="AI41" s="142"/>
      <c r="AJ41" s="142"/>
      <c r="AK41" s="143"/>
      <c r="AL41" s="143"/>
      <c r="AM41" s="143"/>
    </row>
    <row r="42" spans="1:39" ht="12.75" customHeight="1">
      <c r="A42" s="319">
        <v>3</v>
      </c>
      <c r="B42" s="320">
        <v>45202</v>
      </c>
      <c r="C42" s="321"/>
      <c r="D42" s="321" t="s">
        <v>907</v>
      </c>
      <c r="E42" s="319" t="s">
        <v>603</v>
      </c>
      <c r="F42" s="319">
        <v>5300</v>
      </c>
      <c r="G42" s="319">
        <v>5250</v>
      </c>
      <c r="H42" s="322">
        <v>5250</v>
      </c>
      <c r="I42" s="322" t="s">
        <v>908</v>
      </c>
      <c r="J42" s="323" t="s">
        <v>913</v>
      </c>
      <c r="K42" s="324">
        <f t="shared" ref="K42:K43" si="22">H42-F42</f>
        <v>-50</v>
      </c>
      <c r="L42" s="325">
        <f t="shared" ref="L42:L43" si="23">(H42*N42)*0.03%</f>
        <v>315</v>
      </c>
      <c r="M42" s="326">
        <f t="shared" ref="M42:M43" si="24">(K42*N42)-L42</f>
        <v>-10315</v>
      </c>
      <c r="N42" s="324">
        <v>200</v>
      </c>
      <c r="O42" s="327" t="s">
        <v>604</v>
      </c>
      <c r="P42" s="320">
        <v>45203</v>
      </c>
      <c r="Q42" s="302"/>
      <c r="R42" s="142"/>
      <c r="S42" s="55" t="s">
        <v>605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3"/>
      <c r="AH42" s="144"/>
      <c r="AI42" s="142"/>
      <c r="AJ42" s="142"/>
      <c r="AK42" s="143"/>
      <c r="AL42" s="143"/>
      <c r="AM42" s="143"/>
    </row>
    <row r="43" spans="1:39" ht="12.75" customHeight="1">
      <c r="A43" s="222">
        <v>4</v>
      </c>
      <c r="B43" s="245">
        <v>45203</v>
      </c>
      <c r="C43" s="246"/>
      <c r="D43" s="246" t="s">
        <v>911</v>
      </c>
      <c r="E43" s="222" t="s">
        <v>603</v>
      </c>
      <c r="F43" s="222">
        <v>2430</v>
      </c>
      <c r="G43" s="222">
        <v>2390</v>
      </c>
      <c r="H43" s="223">
        <v>2460</v>
      </c>
      <c r="I43" s="223" t="s">
        <v>912</v>
      </c>
      <c r="J43" s="242" t="s">
        <v>815</v>
      </c>
      <c r="K43" s="243">
        <f t="shared" si="22"/>
        <v>30</v>
      </c>
      <c r="L43" s="104">
        <f t="shared" si="23"/>
        <v>184.49999999999997</v>
      </c>
      <c r="M43" s="244">
        <f t="shared" si="24"/>
        <v>7315.5</v>
      </c>
      <c r="N43" s="243">
        <v>250</v>
      </c>
      <c r="O43" s="103" t="s">
        <v>594</v>
      </c>
      <c r="P43" s="245">
        <v>45205</v>
      </c>
      <c r="Q43" s="302"/>
      <c r="R43" s="142"/>
      <c r="S43" s="55" t="s">
        <v>605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3"/>
      <c r="AH43" s="144"/>
      <c r="AI43" s="142"/>
      <c r="AJ43" s="142"/>
      <c r="AK43" s="143"/>
      <c r="AL43" s="143"/>
      <c r="AM43" s="143"/>
    </row>
    <row r="44" spans="1:39" ht="12.75" customHeight="1">
      <c r="A44" s="319">
        <v>5</v>
      </c>
      <c r="B44" s="320">
        <v>45203</v>
      </c>
      <c r="C44" s="321"/>
      <c r="D44" s="321" t="s">
        <v>905</v>
      </c>
      <c r="E44" s="319" t="s">
        <v>603</v>
      </c>
      <c r="F44" s="319">
        <v>2506</v>
      </c>
      <c r="G44" s="319">
        <v>2473</v>
      </c>
      <c r="H44" s="322">
        <v>2473</v>
      </c>
      <c r="I44" s="322" t="s">
        <v>914</v>
      </c>
      <c r="J44" s="323" t="s">
        <v>920</v>
      </c>
      <c r="K44" s="324">
        <f t="shared" ref="K44:K46" si="25">H44-F44</f>
        <v>-33</v>
      </c>
      <c r="L44" s="325">
        <f t="shared" ref="L44:L46" si="26">(H44*N44)*0.03%</f>
        <v>222.57</v>
      </c>
      <c r="M44" s="326">
        <f t="shared" ref="M44:M46" si="27">(K44*N44)-L44</f>
        <v>-10122.57</v>
      </c>
      <c r="N44" s="324">
        <v>300</v>
      </c>
      <c r="O44" s="327" t="s">
        <v>604</v>
      </c>
      <c r="P44" s="320">
        <v>45203</v>
      </c>
      <c r="Q44" s="302"/>
      <c r="R44" s="142"/>
      <c r="S44" s="55" t="s">
        <v>593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3"/>
      <c r="AH44" s="144"/>
      <c r="AI44" s="142"/>
      <c r="AJ44" s="142"/>
      <c r="AK44" s="143"/>
      <c r="AL44" s="143"/>
      <c r="AM44" s="143"/>
    </row>
    <row r="45" spans="1:39" ht="12.75" customHeight="1">
      <c r="A45" s="310">
        <v>6</v>
      </c>
      <c r="B45" s="311">
        <v>45203</v>
      </c>
      <c r="C45" s="312"/>
      <c r="D45" s="312" t="s">
        <v>902</v>
      </c>
      <c r="E45" s="310" t="s">
        <v>603</v>
      </c>
      <c r="F45" s="310">
        <v>1226</v>
      </c>
      <c r="G45" s="310">
        <v>1212</v>
      </c>
      <c r="H45" s="313">
        <v>1226.5</v>
      </c>
      <c r="I45" s="313" t="s">
        <v>915</v>
      </c>
      <c r="J45" s="314" t="s">
        <v>921</v>
      </c>
      <c r="K45" s="315">
        <f t="shared" si="25"/>
        <v>0.5</v>
      </c>
      <c r="L45" s="316">
        <f t="shared" si="26"/>
        <v>257.565</v>
      </c>
      <c r="M45" s="317">
        <f t="shared" si="27"/>
        <v>92.435000000000002</v>
      </c>
      <c r="N45" s="315">
        <v>700</v>
      </c>
      <c r="O45" s="318" t="s">
        <v>612</v>
      </c>
      <c r="P45" s="311">
        <v>45203</v>
      </c>
      <c r="Q45" s="302"/>
      <c r="R45" s="142"/>
      <c r="S45" s="55" t="s">
        <v>593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3"/>
      <c r="AH45" s="144"/>
      <c r="AI45" s="142"/>
      <c r="AJ45" s="142"/>
      <c r="AK45" s="143"/>
      <c r="AL45" s="143"/>
      <c r="AM45" s="143"/>
    </row>
    <row r="46" spans="1:39" ht="12.75" customHeight="1">
      <c r="A46" s="222">
        <v>7</v>
      </c>
      <c r="B46" s="245">
        <v>45203</v>
      </c>
      <c r="C46" s="246"/>
      <c r="D46" s="246" t="s">
        <v>922</v>
      </c>
      <c r="E46" s="222" t="s">
        <v>603</v>
      </c>
      <c r="F46" s="222">
        <v>22875</v>
      </c>
      <c r="G46" s="222">
        <v>22600</v>
      </c>
      <c r="H46" s="223">
        <v>23085</v>
      </c>
      <c r="I46" s="223" t="s">
        <v>923</v>
      </c>
      <c r="J46" s="242" t="s">
        <v>935</v>
      </c>
      <c r="K46" s="243">
        <f t="shared" si="25"/>
        <v>210</v>
      </c>
      <c r="L46" s="104">
        <f t="shared" si="26"/>
        <v>277.02</v>
      </c>
      <c r="M46" s="244">
        <f t="shared" si="27"/>
        <v>8122.98</v>
      </c>
      <c r="N46" s="243">
        <v>40</v>
      </c>
      <c r="O46" s="103" t="s">
        <v>594</v>
      </c>
      <c r="P46" s="245">
        <v>45205</v>
      </c>
      <c r="Q46" s="302"/>
      <c r="R46" s="142"/>
      <c r="S46" s="55" t="s">
        <v>605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3"/>
      <c r="AH46" s="144"/>
      <c r="AI46" s="142"/>
      <c r="AJ46" s="142"/>
      <c r="AK46" s="143"/>
      <c r="AL46" s="143"/>
      <c r="AM46" s="143"/>
    </row>
    <row r="47" spans="1:39" ht="12.75" customHeight="1">
      <c r="A47" s="222">
        <v>8</v>
      </c>
      <c r="B47" s="245">
        <v>45204</v>
      </c>
      <c r="C47" s="246"/>
      <c r="D47" s="246" t="s">
        <v>926</v>
      </c>
      <c r="E47" s="222" t="s">
        <v>603</v>
      </c>
      <c r="F47" s="222">
        <v>2503</v>
      </c>
      <c r="G47" s="222">
        <v>2470</v>
      </c>
      <c r="H47" s="223">
        <v>2525</v>
      </c>
      <c r="I47" s="223" t="s">
        <v>927</v>
      </c>
      <c r="J47" s="242" t="s">
        <v>956</v>
      </c>
      <c r="K47" s="243">
        <f t="shared" ref="K47" si="28">H47-F47</f>
        <v>22</v>
      </c>
      <c r="L47" s="104">
        <f t="shared" ref="L47" si="29">(H47*N47)*0.03%</f>
        <v>227.24999999999997</v>
      </c>
      <c r="M47" s="244">
        <f t="shared" ref="M47" si="30">(K47*N47)-L47</f>
        <v>6372.75</v>
      </c>
      <c r="N47" s="243">
        <v>300</v>
      </c>
      <c r="O47" s="103" t="s">
        <v>594</v>
      </c>
      <c r="P47" s="245">
        <v>45209</v>
      </c>
      <c r="Q47" s="302"/>
      <c r="R47" s="142"/>
      <c r="S47" s="55" t="s">
        <v>593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3"/>
      <c r="AH47" s="144"/>
      <c r="AI47" s="142"/>
      <c r="AJ47" s="142"/>
      <c r="AK47" s="143"/>
      <c r="AL47" s="143"/>
      <c r="AM47" s="143"/>
    </row>
    <row r="48" spans="1:39" ht="12.75" customHeight="1">
      <c r="A48" s="310">
        <v>9</v>
      </c>
      <c r="B48" s="311">
        <v>45204</v>
      </c>
      <c r="C48" s="312"/>
      <c r="D48" s="312" t="s">
        <v>928</v>
      </c>
      <c r="E48" s="310" t="s">
        <v>890</v>
      </c>
      <c r="F48" s="310">
        <v>1006</v>
      </c>
      <c r="G48" s="310">
        <v>1022</v>
      </c>
      <c r="H48" s="313">
        <v>1005</v>
      </c>
      <c r="I48" s="313" t="s">
        <v>929</v>
      </c>
      <c r="J48" s="314" t="s">
        <v>808</v>
      </c>
      <c r="K48" s="315">
        <f>F48-H48</f>
        <v>1</v>
      </c>
      <c r="L48" s="316">
        <f t="shared" ref="L48" si="31">(H48*N48)*0.03%</f>
        <v>188.43749999999997</v>
      </c>
      <c r="M48" s="317">
        <f t="shared" ref="M48" si="32">(K48*N48)-L48</f>
        <v>436.5625</v>
      </c>
      <c r="N48" s="315">
        <v>625</v>
      </c>
      <c r="O48" s="318" t="s">
        <v>612</v>
      </c>
      <c r="P48" s="311">
        <v>45205</v>
      </c>
      <c r="Q48" s="302"/>
      <c r="R48" s="142"/>
      <c r="S48" s="55" t="s">
        <v>593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3"/>
      <c r="AH48" s="144"/>
      <c r="AI48" s="142"/>
      <c r="AJ48" s="142"/>
      <c r="AK48" s="143"/>
      <c r="AL48" s="143"/>
      <c r="AM48" s="143"/>
    </row>
    <row r="49" spans="1:39" ht="12.75" customHeight="1">
      <c r="A49" s="319">
        <v>10</v>
      </c>
      <c r="B49" s="320">
        <v>45204</v>
      </c>
      <c r="C49" s="321"/>
      <c r="D49" s="321" t="s">
        <v>930</v>
      </c>
      <c r="E49" s="319" t="s">
        <v>603</v>
      </c>
      <c r="F49" s="319">
        <v>1099</v>
      </c>
      <c r="G49" s="319">
        <v>1085</v>
      </c>
      <c r="H49" s="322">
        <v>1087</v>
      </c>
      <c r="I49" s="322" t="s">
        <v>931</v>
      </c>
      <c r="J49" s="323" t="s">
        <v>932</v>
      </c>
      <c r="K49" s="324">
        <f t="shared" ref="K49:K50" si="33">H49-F49</f>
        <v>-12</v>
      </c>
      <c r="L49" s="325">
        <f t="shared" ref="L49:L50" si="34">(H49*N49)*0.03%</f>
        <v>228.26999999999998</v>
      </c>
      <c r="M49" s="326">
        <f t="shared" ref="M49:M50" si="35">(K49*N49)-L49</f>
        <v>-8628.27</v>
      </c>
      <c r="N49" s="324">
        <v>700</v>
      </c>
      <c r="O49" s="327" t="s">
        <v>604</v>
      </c>
      <c r="P49" s="320">
        <v>45204</v>
      </c>
      <c r="Q49" s="302"/>
      <c r="R49" s="142"/>
      <c r="S49" s="55" t="s">
        <v>605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3"/>
      <c r="AH49" s="144"/>
      <c r="AI49" s="142"/>
      <c r="AJ49" s="142"/>
      <c r="AK49" s="143"/>
      <c r="AL49" s="143"/>
      <c r="AM49" s="143"/>
    </row>
    <row r="50" spans="1:39" ht="12.75" customHeight="1">
      <c r="A50" s="310">
        <v>11</v>
      </c>
      <c r="B50" s="311">
        <v>45205</v>
      </c>
      <c r="C50" s="312"/>
      <c r="D50" s="312" t="s">
        <v>938</v>
      </c>
      <c r="E50" s="310" t="s">
        <v>603</v>
      </c>
      <c r="F50" s="310">
        <v>1161</v>
      </c>
      <c r="G50" s="310">
        <v>1148</v>
      </c>
      <c r="H50" s="313">
        <v>1161</v>
      </c>
      <c r="I50" s="313" t="s">
        <v>939</v>
      </c>
      <c r="J50" s="314" t="s">
        <v>963</v>
      </c>
      <c r="K50" s="315">
        <f t="shared" si="33"/>
        <v>0</v>
      </c>
      <c r="L50" s="316">
        <f t="shared" si="34"/>
        <v>296.05499999999995</v>
      </c>
      <c r="M50" s="317">
        <f t="shared" si="35"/>
        <v>-296.05499999999995</v>
      </c>
      <c r="N50" s="315">
        <v>850</v>
      </c>
      <c r="O50" s="318" t="s">
        <v>612</v>
      </c>
      <c r="P50" s="311">
        <v>45208</v>
      </c>
      <c r="Q50" s="302"/>
      <c r="R50" s="142"/>
      <c r="S50" s="55" t="s">
        <v>605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3"/>
      <c r="AH50" s="144"/>
      <c r="AI50" s="142"/>
      <c r="AJ50" s="142"/>
      <c r="AK50" s="143"/>
      <c r="AL50" s="143"/>
      <c r="AM50" s="143"/>
    </row>
    <row r="51" spans="1:39" ht="12.75" customHeight="1">
      <c r="A51" s="222">
        <v>12</v>
      </c>
      <c r="B51" s="245">
        <v>45205</v>
      </c>
      <c r="C51" s="246"/>
      <c r="D51" s="246" t="s">
        <v>902</v>
      </c>
      <c r="E51" s="222" t="s">
        <v>603</v>
      </c>
      <c r="F51" s="222">
        <v>1230</v>
      </c>
      <c r="G51" s="222">
        <v>1215</v>
      </c>
      <c r="H51" s="223">
        <v>1245</v>
      </c>
      <c r="I51" s="223" t="s">
        <v>940</v>
      </c>
      <c r="J51" s="242" t="s">
        <v>942</v>
      </c>
      <c r="K51" s="243">
        <f t="shared" ref="K51" si="36">H51-F51</f>
        <v>15</v>
      </c>
      <c r="L51" s="104">
        <f t="shared" ref="L51" si="37">(H51*N51)*0.03%</f>
        <v>261.45</v>
      </c>
      <c r="M51" s="244">
        <f t="shared" ref="M51" si="38">(K51*N51)-L51</f>
        <v>10238.549999999999</v>
      </c>
      <c r="N51" s="243">
        <v>700</v>
      </c>
      <c r="O51" s="103" t="s">
        <v>594</v>
      </c>
      <c r="P51" s="245">
        <v>45208</v>
      </c>
      <c r="Q51" s="302"/>
      <c r="R51" s="142"/>
      <c r="S51" s="55" t="s">
        <v>593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3"/>
      <c r="AH51" s="144"/>
      <c r="AI51" s="142"/>
      <c r="AJ51" s="142"/>
      <c r="AK51" s="143"/>
      <c r="AL51" s="143"/>
      <c r="AM51" s="143"/>
    </row>
    <row r="52" spans="1:39" ht="12.75" customHeight="1">
      <c r="A52" s="222">
        <v>13</v>
      </c>
      <c r="B52" s="245">
        <v>45208</v>
      </c>
      <c r="C52" s="246"/>
      <c r="D52" s="246" t="s">
        <v>948</v>
      </c>
      <c r="E52" s="222" t="s">
        <v>603</v>
      </c>
      <c r="F52" s="222">
        <v>419</v>
      </c>
      <c r="G52" s="222">
        <v>410</v>
      </c>
      <c r="H52" s="223">
        <v>427.5</v>
      </c>
      <c r="I52" s="223" t="s">
        <v>949</v>
      </c>
      <c r="J52" s="242" t="s">
        <v>962</v>
      </c>
      <c r="K52" s="243">
        <f t="shared" ref="K52" si="39">H52-F52</f>
        <v>8.5</v>
      </c>
      <c r="L52" s="104">
        <f t="shared" ref="L52:L53" si="40">(H52*N52)*0.03%</f>
        <v>160.3125</v>
      </c>
      <c r="M52" s="244">
        <f t="shared" ref="M52:M53" si="41">(K52*N52)-L52</f>
        <v>10464.6875</v>
      </c>
      <c r="N52" s="243">
        <v>1250</v>
      </c>
      <c r="O52" s="103" t="s">
        <v>594</v>
      </c>
      <c r="P52" s="245">
        <v>45209</v>
      </c>
      <c r="Q52" s="302"/>
      <c r="R52" s="142"/>
      <c r="S52" s="55" t="s">
        <v>605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3"/>
      <c r="AH52" s="144"/>
      <c r="AI52" s="142"/>
      <c r="AJ52" s="142"/>
      <c r="AK52" s="143"/>
      <c r="AL52" s="143"/>
      <c r="AM52" s="143"/>
    </row>
    <row r="53" spans="1:39" ht="12.75" customHeight="1">
      <c r="A53" s="310">
        <v>14</v>
      </c>
      <c r="B53" s="311">
        <v>45209</v>
      </c>
      <c r="C53" s="312"/>
      <c r="D53" s="312" t="s">
        <v>954</v>
      </c>
      <c r="E53" s="310" t="s">
        <v>890</v>
      </c>
      <c r="F53" s="310">
        <v>2250</v>
      </c>
      <c r="G53" s="310">
        <v>2272</v>
      </c>
      <c r="H53" s="313">
        <v>2252</v>
      </c>
      <c r="I53" s="313" t="s">
        <v>955</v>
      </c>
      <c r="J53" s="314" t="s">
        <v>961</v>
      </c>
      <c r="K53" s="315">
        <f>F53-H53</f>
        <v>-2</v>
      </c>
      <c r="L53" s="316">
        <f t="shared" si="40"/>
        <v>337.79999999999995</v>
      </c>
      <c r="M53" s="317">
        <f t="shared" si="41"/>
        <v>-1337.8</v>
      </c>
      <c r="N53" s="315">
        <v>500</v>
      </c>
      <c r="O53" s="318" t="s">
        <v>612</v>
      </c>
      <c r="P53" s="311">
        <v>45209</v>
      </c>
      <c r="Q53" s="302"/>
      <c r="R53" s="142"/>
      <c r="S53" s="55" t="s">
        <v>605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3"/>
      <c r="AH53" s="144"/>
      <c r="AI53" s="142"/>
      <c r="AJ53" s="142"/>
      <c r="AK53" s="143"/>
      <c r="AL53" s="143"/>
      <c r="AM53" s="143"/>
    </row>
    <row r="54" spans="1:39" ht="12.75" customHeight="1">
      <c r="A54" s="222">
        <v>15</v>
      </c>
      <c r="B54" s="245">
        <v>45209</v>
      </c>
      <c r="C54" s="246"/>
      <c r="D54" s="246" t="s">
        <v>922</v>
      </c>
      <c r="E54" s="222" t="s">
        <v>603</v>
      </c>
      <c r="F54" s="222">
        <v>22820</v>
      </c>
      <c r="G54" s="222">
        <v>22550</v>
      </c>
      <c r="H54" s="223">
        <v>23050</v>
      </c>
      <c r="I54" s="223" t="s">
        <v>958</v>
      </c>
      <c r="J54" s="242" t="s">
        <v>966</v>
      </c>
      <c r="K54" s="243">
        <f t="shared" ref="K54" si="42">H54-F54</f>
        <v>230</v>
      </c>
      <c r="L54" s="104">
        <f t="shared" ref="L54" si="43">(H54*N54)*0.03%</f>
        <v>276.59999999999997</v>
      </c>
      <c r="M54" s="244">
        <f t="shared" ref="M54" si="44">(K54*N54)-L54</f>
        <v>8923.4</v>
      </c>
      <c r="N54" s="243">
        <v>40</v>
      </c>
      <c r="O54" s="103" t="s">
        <v>594</v>
      </c>
      <c r="P54" s="245">
        <v>45210</v>
      </c>
      <c r="Q54" s="302"/>
      <c r="R54" s="142"/>
      <c r="S54" s="55" t="s">
        <v>605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3"/>
      <c r="AH54" s="144"/>
      <c r="AI54" s="142"/>
      <c r="AJ54" s="142"/>
      <c r="AK54" s="143"/>
      <c r="AL54" s="143"/>
      <c r="AM54" s="143"/>
    </row>
    <row r="55" spans="1:39" ht="12.75" customHeight="1">
      <c r="A55" s="222">
        <v>16</v>
      </c>
      <c r="B55" s="245">
        <v>45210</v>
      </c>
      <c r="C55" s="246"/>
      <c r="D55" s="246" t="s">
        <v>967</v>
      </c>
      <c r="E55" s="222" t="s">
        <v>603</v>
      </c>
      <c r="F55" s="222">
        <v>230.5</v>
      </c>
      <c r="G55" s="222">
        <v>226.5</v>
      </c>
      <c r="H55" s="223">
        <v>234.75</v>
      </c>
      <c r="I55" s="223" t="s">
        <v>968</v>
      </c>
      <c r="J55" s="242" t="s">
        <v>969</v>
      </c>
      <c r="K55" s="243">
        <f t="shared" ref="K55" si="45">H55-F55</f>
        <v>4.25</v>
      </c>
      <c r="L55" s="104">
        <f t="shared" ref="L55" si="46">(H55*N55)*0.03%</f>
        <v>204.23249999999999</v>
      </c>
      <c r="M55" s="244">
        <f t="shared" ref="M55" si="47">(K55*N55)-L55</f>
        <v>12120.7675</v>
      </c>
      <c r="N55" s="243">
        <v>2900</v>
      </c>
      <c r="O55" s="103" t="s">
        <v>594</v>
      </c>
      <c r="P55" s="245">
        <v>45210</v>
      </c>
      <c r="Q55" s="302"/>
      <c r="R55" s="142"/>
      <c r="S55" s="55" t="s">
        <v>605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3"/>
      <c r="AH55" s="144"/>
      <c r="AI55" s="142"/>
      <c r="AJ55" s="142"/>
      <c r="AK55" s="143"/>
      <c r="AL55" s="143"/>
      <c r="AM55" s="143"/>
    </row>
    <row r="56" spans="1:39" ht="12.75" customHeight="1">
      <c r="A56" s="222">
        <v>17</v>
      </c>
      <c r="B56" s="245">
        <v>45210</v>
      </c>
      <c r="C56" s="246"/>
      <c r="D56" s="246" t="s">
        <v>974</v>
      </c>
      <c r="E56" s="222" t="s">
        <v>603</v>
      </c>
      <c r="F56" s="222">
        <v>485</v>
      </c>
      <c r="G56" s="222">
        <v>475</v>
      </c>
      <c r="H56" s="223">
        <v>495.5</v>
      </c>
      <c r="I56" s="223" t="s">
        <v>975</v>
      </c>
      <c r="J56" s="242" t="s">
        <v>992</v>
      </c>
      <c r="K56" s="243">
        <f t="shared" ref="K56" si="48">H56-F56</f>
        <v>10.5</v>
      </c>
      <c r="L56" s="104">
        <f t="shared" ref="L56" si="49">(H56*N56)*0.03%</f>
        <v>148.64999999999998</v>
      </c>
      <c r="M56" s="244">
        <f t="shared" ref="M56" si="50">(K56*N56)-L56</f>
        <v>10351.35</v>
      </c>
      <c r="N56" s="243">
        <v>1000</v>
      </c>
      <c r="O56" s="103" t="s">
        <v>594</v>
      </c>
      <c r="P56" s="245">
        <v>45215</v>
      </c>
      <c r="Q56" s="302"/>
      <c r="R56" s="142"/>
      <c r="S56" s="55" t="s">
        <v>605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3"/>
      <c r="AH56" s="144"/>
      <c r="AI56" s="142"/>
      <c r="AJ56" s="142"/>
      <c r="AK56" s="143"/>
      <c r="AL56" s="143"/>
      <c r="AM56" s="143"/>
    </row>
    <row r="57" spans="1:39" ht="12.75" customHeight="1">
      <c r="A57" s="319">
        <v>18</v>
      </c>
      <c r="B57" s="320">
        <v>45211</v>
      </c>
      <c r="C57" s="321"/>
      <c r="D57" s="321" t="s">
        <v>976</v>
      </c>
      <c r="E57" s="319" t="s">
        <v>603</v>
      </c>
      <c r="F57" s="319">
        <v>8092.5</v>
      </c>
      <c r="G57" s="319">
        <v>8010</v>
      </c>
      <c r="H57" s="322">
        <v>8010</v>
      </c>
      <c r="I57" s="322" t="s">
        <v>977</v>
      </c>
      <c r="J57" s="323" t="s">
        <v>982</v>
      </c>
      <c r="K57" s="324">
        <f t="shared" ref="K57" si="51">H57-F57</f>
        <v>-82.5</v>
      </c>
      <c r="L57" s="325">
        <f t="shared" ref="L57" si="52">(H57*N57)*0.03%</f>
        <v>300.375</v>
      </c>
      <c r="M57" s="326">
        <f t="shared" ref="M57" si="53">(K57*N57)-L57</f>
        <v>-10612.875</v>
      </c>
      <c r="N57" s="324">
        <v>125</v>
      </c>
      <c r="O57" s="327" t="s">
        <v>604</v>
      </c>
      <c r="P57" s="320">
        <v>45212</v>
      </c>
      <c r="Q57" s="302"/>
      <c r="R57" s="142"/>
      <c r="S57" s="55" t="s">
        <v>593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3"/>
      <c r="AH57" s="144"/>
      <c r="AI57" s="142"/>
      <c r="AJ57" s="142"/>
      <c r="AK57" s="143"/>
      <c r="AL57" s="143"/>
      <c r="AM57" s="143"/>
    </row>
    <row r="58" spans="1:39" ht="12.75" customHeight="1">
      <c r="A58" s="319">
        <v>19</v>
      </c>
      <c r="B58" s="320">
        <v>45211</v>
      </c>
      <c r="C58" s="321"/>
      <c r="D58" s="321" t="s">
        <v>978</v>
      </c>
      <c r="E58" s="319" t="s">
        <v>603</v>
      </c>
      <c r="F58" s="319">
        <v>1591</v>
      </c>
      <c r="G58" s="319">
        <v>1565</v>
      </c>
      <c r="H58" s="322">
        <v>1569</v>
      </c>
      <c r="I58" s="322" t="s">
        <v>979</v>
      </c>
      <c r="J58" s="323" t="s">
        <v>990</v>
      </c>
      <c r="K58" s="324">
        <f t="shared" ref="K58" si="54">H58-F58</f>
        <v>-22</v>
      </c>
      <c r="L58" s="325">
        <f t="shared" ref="L58" si="55">(H58*N58)*0.03%</f>
        <v>188.27999999999997</v>
      </c>
      <c r="M58" s="326">
        <f t="shared" ref="M58" si="56">(K58*N58)-L58</f>
        <v>-8988.2800000000007</v>
      </c>
      <c r="N58" s="324">
        <v>400</v>
      </c>
      <c r="O58" s="327" t="s">
        <v>604</v>
      </c>
      <c r="P58" s="320">
        <v>45215</v>
      </c>
      <c r="Q58" s="302"/>
      <c r="R58" s="142"/>
      <c r="S58" s="55" t="s">
        <v>605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3"/>
      <c r="AH58" s="144"/>
      <c r="AI58" s="142"/>
      <c r="AJ58" s="142"/>
      <c r="AK58" s="143"/>
      <c r="AL58" s="143"/>
      <c r="AM58" s="143"/>
    </row>
    <row r="59" spans="1:39" ht="12.75" customHeight="1">
      <c r="A59" s="222">
        <v>20</v>
      </c>
      <c r="B59" s="245">
        <v>45212</v>
      </c>
      <c r="C59" s="246"/>
      <c r="D59" s="246" t="s">
        <v>985</v>
      </c>
      <c r="E59" s="222" t="s">
        <v>603</v>
      </c>
      <c r="F59" s="222">
        <v>400</v>
      </c>
      <c r="G59" s="222">
        <v>394</v>
      </c>
      <c r="H59" s="223">
        <v>408.5</v>
      </c>
      <c r="I59" s="223" t="s">
        <v>986</v>
      </c>
      <c r="J59" s="242" t="s">
        <v>962</v>
      </c>
      <c r="K59" s="243">
        <f t="shared" ref="K59:K60" si="57">H59-F59</f>
        <v>8.5</v>
      </c>
      <c r="L59" s="104">
        <f t="shared" ref="L59:L60" si="58">(H59*N59)*0.03%</f>
        <v>208.33499999999998</v>
      </c>
      <c r="M59" s="244">
        <f t="shared" ref="M59:M60" si="59">(K59*N59)-L59</f>
        <v>14241.665000000001</v>
      </c>
      <c r="N59" s="243">
        <v>1700</v>
      </c>
      <c r="O59" s="103" t="s">
        <v>594</v>
      </c>
      <c r="P59" s="245">
        <v>45215</v>
      </c>
      <c r="Q59" s="302"/>
      <c r="R59" s="142"/>
      <c r="S59" s="55" t="s">
        <v>605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3"/>
      <c r="AH59" s="144"/>
      <c r="AI59" s="142"/>
      <c r="AJ59" s="142"/>
      <c r="AK59" s="143"/>
      <c r="AL59" s="143"/>
      <c r="AM59" s="143"/>
    </row>
    <row r="60" spans="1:39" ht="12.75" customHeight="1">
      <c r="A60" s="319">
        <v>21</v>
      </c>
      <c r="B60" s="320">
        <v>45215</v>
      </c>
      <c r="C60" s="321"/>
      <c r="D60" s="321" t="s">
        <v>985</v>
      </c>
      <c r="E60" s="319" t="s">
        <v>603</v>
      </c>
      <c r="F60" s="319">
        <v>397.5</v>
      </c>
      <c r="G60" s="319">
        <v>390</v>
      </c>
      <c r="H60" s="322">
        <v>391</v>
      </c>
      <c r="I60" s="322" t="s">
        <v>986</v>
      </c>
      <c r="J60" s="323" t="s">
        <v>1032</v>
      </c>
      <c r="K60" s="324">
        <f t="shared" si="57"/>
        <v>-6.5</v>
      </c>
      <c r="L60" s="325">
        <f t="shared" si="58"/>
        <v>199.41</v>
      </c>
      <c r="M60" s="326">
        <f t="shared" si="59"/>
        <v>-11249.41</v>
      </c>
      <c r="N60" s="324">
        <v>1700</v>
      </c>
      <c r="O60" s="327" t="s">
        <v>604</v>
      </c>
      <c r="P60" s="320">
        <v>45219</v>
      </c>
      <c r="Q60" s="302"/>
      <c r="R60" s="142"/>
      <c r="S60" s="55" t="s">
        <v>605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3"/>
      <c r="AH60" s="144"/>
      <c r="AI60" s="142"/>
      <c r="AJ60" s="142"/>
      <c r="AK60" s="143"/>
      <c r="AL60" s="143"/>
      <c r="AM60" s="143"/>
    </row>
    <row r="61" spans="1:39" ht="12.75" customHeight="1">
      <c r="A61" s="222">
        <v>22</v>
      </c>
      <c r="B61" s="245">
        <v>45215</v>
      </c>
      <c r="C61" s="246"/>
      <c r="D61" s="246" t="s">
        <v>995</v>
      </c>
      <c r="E61" s="222" t="s">
        <v>603</v>
      </c>
      <c r="F61" s="222">
        <v>958</v>
      </c>
      <c r="G61" s="222">
        <v>942</v>
      </c>
      <c r="H61" s="223">
        <v>971</v>
      </c>
      <c r="I61" s="223" t="s">
        <v>996</v>
      </c>
      <c r="J61" s="242" t="s">
        <v>971</v>
      </c>
      <c r="K61" s="243">
        <f t="shared" ref="K61:K62" si="60">H61-F61</f>
        <v>13</v>
      </c>
      <c r="L61" s="104">
        <f t="shared" ref="L61:L62" si="61">(H61*N61)*0.03%</f>
        <v>189.34499999999997</v>
      </c>
      <c r="M61" s="244">
        <f t="shared" ref="M61:M62" si="62">(K61*N61)-L61</f>
        <v>8260.6550000000007</v>
      </c>
      <c r="N61" s="243">
        <v>650</v>
      </c>
      <c r="O61" s="103" t="s">
        <v>594</v>
      </c>
      <c r="P61" s="245">
        <v>45216</v>
      </c>
      <c r="Q61" s="302"/>
      <c r="R61" s="142"/>
      <c r="S61" s="55" t="s">
        <v>605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3"/>
      <c r="AH61" s="144"/>
      <c r="AI61" s="142"/>
      <c r="AJ61" s="142"/>
      <c r="AK61" s="143"/>
      <c r="AL61" s="143"/>
      <c r="AM61" s="143"/>
    </row>
    <row r="62" spans="1:39" ht="12.75" customHeight="1">
      <c r="A62" s="319">
        <v>23</v>
      </c>
      <c r="B62" s="320">
        <v>45217</v>
      </c>
      <c r="C62" s="321"/>
      <c r="D62" s="321" t="s">
        <v>1008</v>
      </c>
      <c r="E62" s="319" t="s">
        <v>603</v>
      </c>
      <c r="F62" s="319">
        <v>708</v>
      </c>
      <c r="G62" s="319">
        <v>696</v>
      </c>
      <c r="H62" s="322">
        <v>696</v>
      </c>
      <c r="I62" s="322" t="s">
        <v>1009</v>
      </c>
      <c r="J62" s="323" t="s">
        <v>932</v>
      </c>
      <c r="K62" s="324">
        <f t="shared" si="60"/>
        <v>-12</v>
      </c>
      <c r="L62" s="325">
        <f t="shared" si="61"/>
        <v>182.7</v>
      </c>
      <c r="M62" s="326">
        <f t="shared" si="62"/>
        <v>-10682.7</v>
      </c>
      <c r="N62" s="324">
        <v>875</v>
      </c>
      <c r="O62" s="327" t="s">
        <v>604</v>
      </c>
      <c r="P62" s="320">
        <v>45218</v>
      </c>
      <c r="Q62" s="302"/>
      <c r="R62" s="142"/>
      <c r="S62" s="55" t="s">
        <v>605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3"/>
      <c r="AH62" s="144"/>
      <c r="AI62" s="142"/>
      <c r="AJ62" s="142"/>
      <c r="AK62" s="143"/>
      <c r="AL62" s="143"/>
      <c r="AM62" s="143"/>
    </row>
    <row r="63" spans="1:39" ht="12.75" customHeight="1">
      <c r="A63" s="319">
        <v>24</v>
      </c>
      <c r="B63" s="320">
        <v>45217</v>
      </c>
      <c r="C63" s="321"/>
      <c r="D63" s="321" t="s">
        <v>1010</v>
      </c>
      <c r="E63" s="319" t="s">
        <v>603</v>
      </c>
      <c r="F63" s="319">
        <v>254.25</v>
      </c>
      <c r="G63" s="319">
        <v>250.75</v>
      </c>
      <c r="H63" s="369">
        <v>251.25</v>
      </c>
      <c r="I63" s="369" t="s">
        <v>1011</v>
      </c>
      <c r="J63" s="323" t="s">
        <v>1015</v>
      </c>
      <c r="K63" s="324">
        <f t="shared" ref="K63:K64" si="63">H63-F63</f>
        <v>-3</v>
      </c>
      <c r="L63" s="325">
        <f t="shared" ref="L63:L64" si="64">(H63*N63)*0.03%</f>
        <v>254.39062499999997</v>
      </c>
      <c r="M63" s="326">
        <f t="shared" ref="M63:M64" si="65">(K63*N63)-L63</f>
        <v>-10379.390625</v>
      </c>
      <c r="N63" s="324">
        <v>3375</v>
      </c>
      <c r="O63" s="327" t="s">
        <v>604</v>
      </c>
      <c r="P63" s="320">
        <v>45218</v>
      </c>
      <c r="Q63" s="302"/>
      <c r="R63" s="142"/>
      <c r="S63" s="55" t="s">
        <v>605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3"/>
      <c r="AH63" s="144"/>
      <c r="AI63" s="142"/>
      <c r="AJ63" s="142"/>
      <c r="AK63" s="143"/>
      <c r="AL63" s="143"/>
      <c r="AM63" s="143"/>
    </row>
    <row r="64" spans="1:39" ht="12.75" customHeight="1">
      <c r="A64" s="222">
        <v>25</v>
      </c>
      <c r="B64" s="245">
        <v>45218</v>
      </c>
      <c r="C64" s="246"/>
      <c r="D64" s="246" t="s">
        <v>922</v>
      </c>
      <c r="E64" s="222" t="s">
        <v>603</v>
      </c>
      <c r="F64" s="222">
        <v>22325</v>
      </c>
      <c r="G64" s="370">
        <v>22050</v>
      </c>
      <c r="H64" s="370">
        <v>22560</v>
      </c>
      <c r="I64" s="221" t="s">
        <v>1016</v>
      </c>
      <c r="J64" s="378" t="s">
        <v>813</v>
      </c>
      <c r="K64" s="243">
        <f t="shared" si="63"/>
        <v>235</v>
      </c>
      <c r="L64" s="104">
        <f t="shared" si="64"/>
        <v>270.71999999999997</v>
      </c>
      <c r="M64" s="244">
        <f t="shared" si="65"/>
        <v>9129.2800000000007</v>
      </c>
      <c r="N64" s="243">
        <v>40</v>
      </c>
      <c r="O64" s="103" t="s">
        <v>594</v>
      </c>
      <c r="P64" s="245">
        <v>45218</v>
      </c>
      <c r="Q64" s="302"/>
      <c r="R64" s="142"/>
      <c r="S64" s="55" t="s">
        <v>605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3"/>
      <c r="AH64" s="144"/>
      <c r="AI64" s="142"/>
      <c r="AJ64" s="142"/>
      <c r="AK64" s="143"/>
      <c r="AL64" s="143"/>
      <c r="AM64" s="143"/>
    </row>
    <row r="65" spans="1:39" ht="12.75" customHeight="1">
      <c r="A65" s="222">
        <v>26</v>
      </c>
      <c r="B65" s="245">
        <v>45218</v>
      </c>
      <c r="C65" s="246"/>
      <c r="D65" s="246" t="s">
        <v>1025</v>
      </c>
      <c r="E65" s="222" t="s">
        <v>603</v>
      </c>
      <c r="F65" s="222">
        <v>4085</v>
      </c>
      <c r="G65" s="370">
        <v>4045</v>
      </c>
      <c r="H65" s="370">
        <v>4132</v>
      </c>
      <c r="I65" s="221" t="s">
        <v>1026</v>
      </c>
      <c r="J65" s="378" t="s">
        <v>1027</v>
      </c>
      <c r="K65" s="243">
        <f t="shared" ref="K65:K66" si="66">H65-F65</f>
        <v>47</v>
      </c>
      <c r="L65" s="104">
        <f t="shared" ref="L65:L66" si="67">(H65*N65)*0.03%</f>
        <v>309.89999999999998</v>
      </c>
      <c r="M65" s="244">
        <f t="shared" ref="M65:M66" si="68">(K65*N65)-L65</f>
        <v>11440.1</v>
      </c>
      <c r="N65" s="243">
        <v>250</v>
      </c>
      <c r="O65" s="103" t="s">
        <v>594</v>
      </c>
      <c r="P65" s="245">
        <v>45218</v>
      </c>
      <c r="Q65" s="302"/>
      <c r="R65" s="142"/>
      <c r="S65" s="55" t="s">
        <v>605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3"/>
      <c r="AH65" s="144"/>
      <c r="AI65" s="142"/>
      <c r="AJ65" s="142"/>
      <c r="AK65" s="143"/>
      <c r="AL65" s="143"/>
      <c r="AM65" s="143"/>
    </row>
    <row r="66" spans="1:39" ht="12.75" customHeight="1">
      <c r="A66" s="319">
        <v>27</v>
      </c>
      <c r="B66" s="320">
        <v>45219</v>
      </c>
      <c r="C66" s="321"/>
      <c r="D66" s="321" t="s">
        <v>1031</v>
      </c>
      <c r="E66" s="319" t="s">
        <v>603</v>
      </c>
      <c r="F66" s="319">
        <v>419</v>
      </c>
      <c r="G66" s="377">
        <v>411.5</v>
      </c>
      <c r="H66" s="377">
        <v>411.5</v>
      </c>
      <c r="I66" s="240" t="s">
        <v>949</v>
      </c>
      <c r="J66" s="380" t="s">
        <v>1042</v>
      </c>
      <c r="K66" s="324">
        <f t="shared" si="66"/>
        <v>-7.5</v>
      </c>
      <c r="L66" s="325">
        <f t="shared" si="67"/>
        <v>154.3125</v>
      </c>
      <c r="M66" s="326">
        <f t="shared" si="68"/>
        <v>-9529.3125</v>
      </c>
      <c r="N66" s="324">
        <v>1250</v>
      </c>
      <c r="O66" s="327" t="s">
        <v>604</v>
      </c>
      <c r="P66" s="320">
        <v>45222</v>
      </c>
      <c r="Q66" s="302"/>
      <c r="R66" s="142"/>
      <c r="S66" s="55" t="s">
        <v>605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3"/>
      <c r="AH66" s="144"/>
      <c r="AI66" s="142"/>
      <c r="AJ66" s="142"/>
      <c r="AK66" s="143"/>
      <c r="AL66" s="143"/>
      <c r="AM66" s="143"/>
    </row>
    <row r="67" spans="1:39" ht="12.75" customHeight="1">
      <c r="A67" s="319">
        <v>28</v>
      </c>
      <c r="B67" s="320">
        <v>45219</v>
      </c>
      <c r="C67" s="321"/>
      <c r="D67" s="321" t="s">
        <v>1033</v>
      </c>
      <c r="E67" s="319" t="s">
        <v>603</v>
      </c>
      <c r="F67" s="319">
        <v>4085</v>
      </c>
      <c r="G67" s="377">
        <v>4045</v>
      </c>
      <c r="H67" s="377">
        <v>4045</v>
      </c>
      <c r="I67" s="240" t="s">
        <v>1026</v>
      </c>
      <c r="J67" s="380" t="s">
        <v>1036</v>
      </c>
      <c r="K67" s="324">
        <f t="shared" ref="K67:K68" si="69">H67-F67</f>
        <v>-40</v>
      </c>
      <c r="L67" s="325">
        <f t="shared" ref="L67:L68" si="70">(H67*N67)*0.03%</f>
        <v>303.375</v>
      </c>
      <c r="M67" s="326">
        <f t="shared" ref="M67:M68" si="71">(K67*N67)-L67</f>
        <v>-10303.375</v>
      </c>
      <c r="N67" s="324">
        <v>250</v>
      </c>
      <c r="O67" s="327" t="s">
        <v>604</v>
      </c>
      <c r="P67" s="320">
        <v>45219</v>
      </c>
      <c r="Q67" s="302"/>
      <c r="R67" s="142"/>
      <c r="S67" s="55" t="s">
        <v>605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3"/>
      <c r="AH67" s="144"/>
      <c r="AI67" s="142"/>
      <c r="AJ67" s="142"/>
      <c r="AK67" s="143"/>
      <c r="AL67" s="143"/>
      <c r="AM67" s="143"/>
    </row>
    <row r="68" spans="1:39" ht="12.75" customHeight="1">
      <c r="A68" s="319">
        <v>29</v>
      </c>
      <c r="B68" s="320">
        <v>45222</v>
      </c>
      <c r="C68" s="321"/>
      <c r="D68" s="321" t="s">
        <v>1043</v>
      </c>
      <c r="E68" s="319" t="s">
        <v>603</v>
      </c>
      <c r="F68" s="319">
        <v>666</v>
      </c>
      <c r="G68" s="377">
        <v>659</v>
      </c>
      <c r="H68" s="388">
        <v>659</v>
      </c>
      <c r="I68" s="309" t="s">
        <v>1044</v>
      </c>
      <c r="J68" s="380" t="s">
        <v>1045</v>
      </c>
      <c r="K68" s="324">
        <f t="shared" si="69"/>
        <v>-7</v>
      </c>
      <c r="L68" s="325">
        <f t="shared" si="70"/>
        <v>281.72249999999997</v>
      </c>
      <c r="M68" s="326">
        <f t="shared" si="71"/>
        <v>-10256.7225</v>
      </c>
      <c r="N68" s="324">
        <v>1425</v>
      </c>
      <c r="O68" s="327" t="s">
        <v>604</v>
      </c>
      <c r="P68" s="320">
        <v>45222</v>
      </c>
      <c r="Q68" s="302"/>
      <c r="R68" s="142"/>
      <c r="S68" s="55" t="s">
        <v>593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3"/>
      <c r="AH68" s="144"/>
      <c r="AI68" s="142"/>
      <c r="AJ68" s="142"/>
      <c r="AK68" s="143"/>
      <c r="AL68" s="143"/>
      <c r="AM68" s="143"/>
    </row>
    <row r="69" spans="1:39" ht="12.75" customHeight="1">
      <c r="A69" s="222">
        <v>30</v>
      </c>
      <c r="B69" s="245">
        <v>45225</v>
      </c>
      <c r="C69" s="246"/>
      <c r="D69" s="246" t="s">
        <v>1070</v>
      </c>
      <c r="E69" s="222" t="s">
        <v>603</v>
      </c>
      <c r="F69" s="222">
        <v>22325</v>
      </c>
      <c r="G69" s="370">
        <v>22050</v>
      </c>
      <c r="H69" s="228">
        <v>22500</v>
      </c>
      <c r="I69" s="221" t="s">
        <v>1016</v>
      </c>
      <c r="J69" s="378" t="s">
        <v>1071</v>
      </c>
      <c r="K69" s="243">
        <f t="shared" ref="K69:K70" si="72">H69-F69</f>
        <v>175</v>
      </c>
      <c r="L69" s="104">
        <f t="shared" ref="L69:L70" si="73">(H69*N69)*0.03%</f>
        <v>270</v>
      </c>
      <c r="M69" s="244">
        <f t="shared" ref="M69:M70" si="74">(K69*N69)-L69</f>
        <v>6730</v>
      </c>
      <c r="N69" s="243">
        <v>40</v>
      </c>
      <c r="O69" s="103" t="s">
        <v>594</v>
      </c>
      <c r="P69" s="245">
        <v>45225</v>
      </c>
      <c r="Q69" s="302"/>
      <c r="R69" s="142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3"/>
      <c r="AH69" s="144"/>
      <c r="AI69" s="142"/>
      <c r="AJ69" s="142"/>
      <c r="AK69" s="143"/>
      <c r="AL69" s="143"/>
      <c r="AM69" s="143"/>
    </row>
    <row r="70" spans="1:39" ht="12.75" customHeight="1">
      <c r="A70" s="319">
        <v>31</v>
      </c>
      <c r="B70" s="320">
        <v>45226</v>
      </c>
      <c r="C70" s="321"/>
      <c r="D70" s="321" t="s">
        <v>1099</v>
      </c>
      <c r="E70" s="319" t="s">
        <v>603</v>
      </c>
      <c r="F70" s="319">
        <v>5455</v>
      </c>
      <c r="G70" s="377">
        <v>5355</v>
      </c>
      <c r="H70" s="239">
        <v>5355</v>
      </c>
      <c r="I70" s="240" t="s">
        <v>1100</v>
      </c>
      <c r="J70" s="380" t="s">
        <v>1101</v>
      </c>
      <c r="K70" s="324">
        <f t="shared" si="72"/>
        <v>-100</v>
      </c>
      <c r="L70" s="325">
        <f t="shared" si="73"/>
        <v>160.64999999999998</v>
      </c>
      <c r="M70" s="326">
        <f t="shared" si="74"/>
        <v>-10160.65</v>
      </c>
      <c r="N70" s="324">
        <v>100</v>
      </c>
      <c r="O70" s="327" t="s">
        <v>604</v>
      </c>
      <c r="P70" s="320">
        <v>45226</v>
      </c>
      <c r="Q70" s="302"/>
      <c r="R70" s="142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3"/>
      <c r="AH70" s="144"/>
      <c r="AI70" s="142"/>
      <c r="AJ70" s="142"/>
      <c r="AK70" s="143"/>
      <c r="AL70" s="143"/>
      <c r="AM70" s="143"/>
    </row>
    <row r="71" spans="1:39" ht="12.75" customHeight="1">
      <c r="A71" s="99"/>
      <c r="B71" s="343"/>
      <c r="C71" s="145"/>
      <c r="D71" s="145"/>
      <c r="E71" s="99"/>
      <c r="F71" s="99"/>
      <c r="G71" s="368"/>
      <c r="H71" s="225"/>
      <c r="I71" s="227"/>
      <c r="J71" s="379"/>
      <c r="K71" s="99"/>
      <c r="L71" s="102"/>
      <c r="M71" s="344"/>
      <c r="N71" s="99"/>
      <c r="O71" s="101"/>
      <c r="P71" s="343"/>
      <c r="Q71" s="302"/>
      <c r="R71" s="142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3"/>
      <c r="AH71" s="144"/>
      <c r="AI71" s="142"/>
      <c r="AJ71" s="142"/>
      <c r="AK71" s="143"/>
      <c r="AL71" s="143"/>
      <c r="AM71" s="143"/>
    </row>
    <row r="72" spans="1:39" ht="12.75" customHeight="1">
      <c r="A72" s="99"/>
      <c r="B72" s="343"/>
      <c r="C72" s="145"/>
      <c r="D72" s="145"/>
      <c r="E72" s="99"/>
      <c r="F72" s="99"/>
      <c r="G72" s="368"/>
      <c r="H72" s="225"/>
      <c r="I72" s="227"/>
      <c r="J72" s="379"/>
      <c r="K72" s="99"/>
      <c r="L72" s="102"/>
      <c r="M72" s="344"/>
      <c r="N72" s="99"/>
      <c r="O72" s="101"/>
      <c r="P72" s="343"/>
      <c r="Q72" s="302"/>
      <c r="R72" s="142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3"/>
      <c r="AH72" s="144"/>
      <c r="AI72" s="142"/>
      <c r="AJ72" s="142"/>
      <c r="AK72" s="143"/>
      <c r="AL72" s="143"/>
      <c r="AM72" s="143"/>
    </row>
    <row r="73" spans="1:39" ht="12.75" customHeight="1">
      <c r="A73" s="99"/>
      <c r="B73" s="343"/>
      <c r="C73" s="145"/>
      <c r="D73" s="145"/>
      <c r="E73" s="99"/>
      <c r="F73" s="99"/>
      <c r="G73" s="368"/>
      <c r="H73" s="225"/>
      <c r="I73" s="227"/>
      <c r="J73" s="379"/>
      <c r="K73" s="99"/>
      <c r="L73" s="102"/>
      <c r="M73" s="344"/>
      <c r="N73" s="99"/>
      <c r="O73" s="101"/>
      <c r="P73" s="343"/>
      <c r="Q73" s="302"/>
      <c r="R73" s="142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3"/>
      <c r="AH73" s="144"/>
      <c r="AI73" s="142"/>
      <c r="AJ73" s="142"/>
      <c r="AK73" s="143"/>
      <c r="AL73" s="143"/>
      <c r="AM73" s="143"/>
    </row>
    <row r="74" spans="1:39" ht="12.75" customHeight="1">
      <c r="A74" s="99"/>
      <c r="B74" s="343"/>
      <c r="C74" s="145"/>
      <c r="D74" s="145"/>
      <c r="E74" s="99"/>
      <c r="F74" s="99"/>
      <c r="G74" s="368"/>
      <c r="H74" s="300"/>
      <c r="I74" s="227"/>
      <c r="J74" s="379"/>
      <c r="K74" s="99"/>
      <c r="L74" s="102"/>
      <c r="M74" s="344"/>
      <c r="N74" s="99"/>
      <c r="O74" s="101"/>
      <c r="P74" s="100"/>
      <c r="Q74" s="307"/>
      <c r="R74" s="142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3"/>
      <c r="AH74" s="144"/>
      <c r="AI74" s="142"/>
      <c r="AJ74" s="142"/>
      <c r="AK74" s="143"/>
      <c r="AL74" s="143"/>
      <c r="AM74" s="143"/>
    </row>
    <row r="76" spans="1:39" ht="12.75" customHeight="1">
      <c r="A76" s="143"/>
      <c r="B76" s="146"/>
      <c r="C76" s="142"/>
      <c r="D76" s="142"/>
      <c r="E76" s="143"/>
      <c r="F76" s="143"/>
      <c r="G76" s="143"/>
      <c r="H76" s="147"/>
      <c r="I76" s="147"/>
      <c r="J76" s="147"/>
      <c r="K76" s="142"/>
      <c r="L76" s="143"/>
      <c r="M76" s="143"/>
      <c r="N76" s="143"/>
      <c r="O76" s="147"/>
      <c r="P76" s="147"/>
      <c r="Q76" s="147"/>
      <c r="R76" s="142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3"/>
      <c r="AH76" s="144"/>
      <c r="AI76" s="142"/>
      <c r="AJ76" s="142"/>
      <c r="AK76" s="143"/>
      <c r="AL76" s="143"/>
      <c r="AM76" s="143"/>
    </row>
    <row r="77" spans="1:39">
      <c r="A77" s="148" t="s">
        <v>610</v>
      </c>
      <c r="B77" s="148"/>
      <c r="C77" s="148"/>
      <c r="D77" s="148"/>
      <c r="E77" s="149"/>
      <c r="F77" s="110"/>
      <c r="G77" s="110"/>
      <c r="H77" s="110"/>
      <c r="I77" s="110"/>
      <c r="J77" s="1"/>
      <c r="K77" s="6"/>
      <c r="L77" s="6"/>
      <c r="M77" s="6"/>
      <c r="N77" s="1"/>
      <c r="O77" s="1"/>
      <c r="P77" s="37"/>
      <c r="Q77" s="37"/>
      <c r="R77" s="37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</row>
    <row r="78" spans="1:39" ht="38.25">
      <c r="A78" s="96" t="s">
        <v>16</v>
      </c>
      <c r="B78" s="96" t="s">
        <v>566</v>
      </c>
      <c r="C78" s="96"/>
      <c r="D78" s="97" t="s">
        <v>578</v>
      </c>
      <c r="E78" s="96" t="s">
        <v>579</v>
      </c>
      <c r="F78" s="96" t="s">
        <v>580</v>
      </c>
      <c r="G78" s="96" t="s">
        <v>601</v>
      </c>
      <c r="H78" s="96" t="s">
        <v>582</v>
      </c>
      <c r="I78" s="96" t="s">
        <v>583</v>
      </c>
      <c r="J78" s="95" t="s">
        <v>584</v>
      </c>
      <c r="K78" s="95" t="s">
        <v>611</v>
      </c>
      <c r="L78" s="98" t="s">
        <v>586</v>
      </c>
      <c r="M78" s="141" t="s">
        <v>608</v>
      </c>
      <c r="N78" s="96" t="s">
        <v>609</v>
      </c>
      <c r="O78" s="96" t="s">
        <v>588</v>
      </c>
      <c r="P78" s="97" t="s">
        <v>589</v>
      </c>
      <c r="Q78" s="382"/>
      <c r="R78" s="37"/>
      <c r="S78" s="6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37"/>
      <c r="AH78" s="37"/>
      <c r="AI78" s="37"/>
      <c r="AJ78" s="37"/>
      <c r="AK78" s="37"/>
      <c r="AL78" s="37"/>
      <c r="AM78" s="37"/>
    </row>
    <row r="79" spans="1:39" ht="15" customHeight="1">
      <c r="A79" s="432">
        <v>1</v>
      </c>
      <c r="B79" s="434">
        <v>45198</v>
      </c>
      <c r="C79" s="262"/>
      <c r="D79" s="262" t="s">
        <v>895</v>
      </c>
      <c r="E79" s="228" t="s">
        <v>890</v>
      </c>
      <c r="F79" s="228">
        <v>51</v>
      </c>
      <c r="G79" s="228"/>
      <c r="H79" s="221">
        <v>46</v>
      </c>
      <c r="I79" s="221"/>
      <c r="J79" s="444" t="s">
        <v>878</v>
      </c>
      <c r="K79" s="228">
        <f>F79-H79</f>
        <v>5</v>
      </c>
      <c r="L79" s="253">
        <v>50</v>
      </c>
      <c r="M79" s="458">
        <v>900</v>
      </c>
      <c r="N79" s="228">
        <v>50</v>
      </c>
      <c r="O79" s="463" t="s">
        <v>594</v>
      </c>
      <c r="P79" s="434">
        <v>45202</v>
      </c>
      <c r="Q79" s="383"/>
      <c r="R79" s="143"/>
      <c r="S79" s="55" t="s">
        <v>593</v>
      </c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</row>
    <row r="80" spans="1:39" ht="15" customHeight="1">
      <c r="A80" s="433"/>
      <c r="B80" s="435"/>
      <c r="C80" s="262"/>
      <c r="D80" s="262" t="s">
        <v>896</v>
      </c>
      <c r="E80" s="228" t="s">
        <v>890</v>
      </c>
      <c r="F80" s="228">
        <v>47</v>
      </c>
      <c r="G80" s="228"/>
      <c r="H80" s="221">
        <v>32</v>
      </c>
      <c r="I80" s="221"/>
      <c r="J80" s="445"/>
      <c r="K80" s="228">
        <f>F80-H80</f>
        <v>15</v>
      </c>
      <c r="L80" s="253">
        <v>50</v>
      </c>
      <c r="M80" s="459"/>
      <c r="N80" s="228">
        <v>50</v>
      </c>
      <c r="O80" s="464"/>
      <c r="P80" s="435"/>
      <c r="Q80" s="383"/>
      <c r="R80" s="143"/>
      <c r="S80" s="55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</row>
    <row r="81" spans="1:39" ht="15" customHeight="1">
      <c r="A81" s="432">
        <v>2</v>
      </c>
      <c r="B81" s="434">
        <v>45198</v>
      </c>
      <c r="C81" s="262"/>
      <c r="D81" s="262" t="s">
        <v>894</v>
      </c>
      <c r="E81" s="228" t="s">
        <v>603</v>
      </c>
      <c r="F81" s="228">
        <v>175</v>
      </c>
      <c r="G81" s="228"/>
      <c r="H81" s="221">
        <v>325</v>
      </c>
      <c r="I81" s="221"/>
      <c r="J81" s="444" t="s">
        <v>809</v>
      </c>
      <c r="K81" s="228">
        <f t="shared" ref="K81:K86" si="75">H81-F81</f>
        <v>150</v>
      </c>
      <c r="L81" s="253">
        <v>50</v>
      </c>
      <c r="M81" s="458">
        <v>800</v>
      </c>
      <c r="N81" s="228">
        <v>15</v>
      </c>
      <c r="O81" s="463" t="s">
        <v>594</v>
      </c>
      <c r="P81" s="434">
        <v>45202</v>
      </c>
      <c r="Q81" s="383"/>
      <c r="R81" s="143"/>
      <c r="S81" s="55" t="s">
        <v>605</v>
      </c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</row>
    <row r="82" spans="1:39" ht="15" customHeight="1">
      <c r="A82" s="433"/>
      <c r="B82" s="435"/>
      <c r="C82" s="262"/>
      <c r="D82" s="262" t="s">
        <v>897</v>
      </c>
      <c r="E82" s="228" t="s">
        <v>890</v>
      </c>
      <c r="F82" s="228">
        <v>115</v>
      </c>
      <c r="G82" s="228"/>
      <c r="H82" s="221">
        <v>205</v>
      </c>
      <c r="I82" s="221"/>
      <c r="J82" s="445"/>
      <c r="K82" s="228">
        <f>F82-H82</f>
        <v>-90</v>
      </c>
      <c r="L82" s="253">
        <v>50</v>
      </c>
      <c r="M82" s="459"/>
      <c r="N82" s="228">
        <v>15</v>
      </c>
      <c r="O82" s="464" t="s">
        <v>594</v>
      </c>
      <c r="P82" s="435"/>
      <c r="Q82" s="383"/>
      <c r="R82" s="143"/>
      <c r="S82" s="55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</row>
    <row r="83" spans="1:39" ht="15" customHeight="1">
      <c r="A83" s="428">
        <v>3</v>
      </c>
      <c r="B83" s="430">
        <v>45198</v>
      </c>
      <c r="C83" s="263"/>
      <c r="D83" s="263" t="s">
        <v>898</v>
      </c>
      <c r="E83" s="239" t="s">
        <v>890</v>
      </c>
      <c r="F83" s="239">
        <v>64</v>
      </c>
      <c r="G83" s="239"/>
      <c r="H83" s="240">
        <v>10</v>
      </c>
      <c r="I83" s="240"/>
      <c r="J83" s="441" t="s">
        <v>941</v>
      </c>
      <c r="K83" s="239">
        <f>F83-H83</f>
        <v>54</v>
      </c>
      <c r="L83" s="241">
        <v>50</v>
      </c>
      <c r="M83" s="460">
        <v>-120</v>
      </c>
      <c r="N83" s="239">
        <v>40</v>
      </c>
      <c r="O83" s="465" t="s">
        <v>604</v>
      </c>
      <c r="P83" s="430">
        <v>45202</v>
      </c>
      <c r="Q83" s="384"/>
      <c r="R83" s="143"/>
      <c r="S83" s="55" t="s">
        <v>593</v>
      </c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</row>
    <row r="84" spans="1:39" ht="15" customHeight="1">
      <c r="A84" s="429"/>
      <c r="B84" s="431"/>
      <c r="C84" s="263"/>
      <c r="D84" s="263" t="s">
        <v>899</v>
      </c>
      <c r="E84" s="239" t="s">
        <v>890</v>
      </c>
      <c r="F84" s="239">
        <v>45.5</v>
      </c>
      <c r="G84" s="239"/>
      <c r="H84" s="240">
        <v>100</v>
      </c>
      <c r="I84" s="240"/>
      <c r="J84" s="442"/>
      <c r="K84" s="239">
        <f>F84-H84</f>
        <v>-54.5</v>
      </c>
      <c r="L84" s="241">
        <v>50</v>
      </c>
      <c r="M84" s="461"/>
      <c r="N84" s="239">
        <v>40</v>
      </c>
      <c r="O84" s="466"/>
      <c r="P84" s="431"/>
      <c r="Q84" s="384"/>
      <c r="R84" s="143"/>
      <c r="S84" s="55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</row>
    <row r="85" spans="1:39" ht="15" customHeight="1">
      <c r="A85" s="428">
        <v>4</v>
      </c>
      <c r="B85" s="430">
        <v>45202</v>
      </c>
      <c r="C85" s="263"/>
      <c r="D85" s="263" t="s">
        <v>893</v>
      </c>
      <c r="E85" s="239" t="s">
        <v>603</v>
      </c>
      <c r="F85" s="239">
        <v>24</v>
      </c>
      <c r="G85" s="239"/>
      <c r="H85" s="240">
        <v>35</v>
      </c>
      <c r="I85" s="240"/>
      <c r="J85" s="441" t="s">
        <v>909</v>
      </c>
      <c r="K85" s="239">
        <f t="shared" si="75"/>
        <v>11</v>
      </c>
      <c r="L85" s="241">
        <v>50</v>
      </c>
      <c r="M85" s="460">
        <v>-380</v>
      </c>
      <c r="N85" s="239">
        <v>40</v>
      </c>
      <c r="O85" s="465" t="s">
        <v>604</v>
      </c>
      <c r="P85" s="430">
        <v>45202</v>
      </c>
      <c r="Q85" s="384"/>
      <c r="R85" s="143"/>
      <c r="S85" s="55" t="s">
        <v>605</v>
      </c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</row>
    <row r="86" spans="1:39" ht="15" customHeight="1">
      <c r="A86" s="443"/>
      <c r="B86" s="457"/>
      <c r="C86" s="333"/>
      <c r="D86" s="333" t="s">
        <v>899</v>
      </c>
      <c r="E86" s="308" t="s">
        <v>603</v>
      </c>
      <c r="F86" s="308">
        <v>33</v>
      </c>
      <c r="G86" s="308"/>
      <c r="H86" s="309">
        <v>15</v>
      </c>
      <c r="I86" s="309"/>
      <c r="J86" s="468"/>
      <c r="K86" s="308">
        <f t="shared" si="75"/>
        <v>-18</v>
      </c>
      <c r="L86" s="334">
        <v>50</v>
      </c>
      <c r="M86" s="462"/>
      <c r="N86" s="308">
        <v>40</v>
      </c>
      <c r="O86" s="467" t="s">
        <v>604</v>
      </c>
      <c r="P86" s="457"/>
      <c r="Q86" s="384"/>
      <c r="R86" s="143"/>
      <c r="S86" s="55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</row>
    <row r="87" spans="1:39" ht="15" customHeight="1">
      <c r="A87" s="432">
        <v>5</v>
      </c>
      <c r="B87" s="434">
        <v>45204</v>
      </c>
      <c r="C87" s="262"/>
      <c r="D87" s="262" t="s">
        <v>924</v>
      </c>
      <c r="E87" s="228" t="s">
        <v>603</v>
      </c>
      <c r="F87" s="228">
        <v>292.5</v>
      </c>
      <c r="G87" s="228"/>
      <c r="H87" s="221">
        <v>435</v>
      </c>
      <c r="I87" s="221"/>
      <c r="J87" s="444" t="s">
        <v>809</v>
      </c>
      <c r="K87" s="228">
        <f t="shared" ref="K87" si="76">H87-F87</f>
        <v>142.5</v>
      </c>
      <c r="L87" s="253">
        <v>50</v>
      </c>
      <c r="M87" s="458">
        <v>800</v>
      </c>
      <c r="N87" s="228">
        <v>15</v>
      </c>
      <c r="O87" s="463" t="s">
        <v>594</v>
      </c>
      <c r="P87" s="434">
        <v>45208</v>
      </c>
      <c r="Q87" s="383"/>
      <c r="R87" s="143"/>
      <c r="S87" s="55" t="s">
        <v>605</v>
      </c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</row>
    <row r="88" spans="1:39" ht="15" customHeight="1">
      <c r="A88" s="433"/>
      <c r="B88" s="435"/>
      <c r="C88" s="262"/>
      <c r="D88" s="262" t="s">
        <v>925</v>
      </c>
      <c r="E88" s="228" t="s">
        <v>890</v>
      </c>
      <c r="F88" s="228">
        <v>107.5</v>
      </c>
      <c r="G88" s="228"/>
      <c r="H88" s="221">
        <v>190</v>
      </c>
      <c r="I88" s="221"/>
      <c r="J88" s="445"/>
      <c r="K88" s="228">
        <f t="shared" ref="K88" si="77">F88-H88</f>
        <v>-82.5</v>
      </c>
      <c r="L88" s="253">
        <v>50</v>
      </c>
      <c r="M88" s="459"/>
      <c r="N88" s="228">
        <v>15</v>
      </c>
      <c r="O88" s="464" t="s">
        <v>594</v>
      </c>
      <c r="P88" s="435"/>
      <c r="Q88" s="383"/>
      <c r="R88" s="143"/>
      <c r="S88" s="55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</row>
    <row r="89" spans="1:39" ht="15" customHeight="1">
      <c r="A89" s="432">
        <v>6</v>
      </c>
      <c r="B89" s="434">
        <v>45205</v>
      </c>
      <c r="C89" s="262"/>
      <c r="D89" s="262" t="s">
        <v>936</v>
      </c>
      <c r="E89" s="228" t="s">
        <v>603</v>
      </c>
      <c r="F89" s="228">
        <v>80</v>
      </c>
      <c r="G89" s="228"/>
      <c r="H89" s="221">
        <v>105</v>
      </c>
      <c r="I89" s="221"/>
      <c r="J89" s="444" t="s">
        <v>943</v>
      </c>
      <c r="K89" s="228">
        <f t="shared" ref="K89" si="78">H89-F89</f>
        <v>25</v>
      </c>
      <c r="L89" s="253">
        <v>50</v>
      </c>
      <c r="M89" s="458">
        <v>600</v>
      </c>
      <c r="N89" s="228">
        <v>40</v>
      </c>
      <c r="O89" s="463" t="s">
        <v>594</v>
      </c>
      <c r="P89" s="434">
        <v>45208</v>
      </c>
      <c r="Q89" s="383"/>
      <c r="R89" s="143"/>
      <c r="S89" s="55" t="s">
        <v>593</v>
      </c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</row>
    <row r="90" spans="1:39" ht="15" customHeight="1">
      <c r="A90" s="433"/>
      <c r="B90" s="435"/>
      <c r="C90" s="262"/>
      <c r="D90" s="262" t="s">
        <v>937</v>
      </c>
      <c r="E90" s="228" t="s">
        <v>890</v>
      </c>
      <c r="F90" s="228">
        <v>45</v>
      </c>
      <c r="G90" s="228"/>
      <c r="H90" s="221">
        <v>52.5</v>
      </c>
      <c r="I90" s="221"/>
      <c r="J90" s="445"/>
      <c r="K90" s="228">
        <f t="shared" ref="K90" si="79">F90-H90</f>
        <v>-7.5</v>
      </c>
      <c r="L90" s="253">
        <v>50</v>
      </c>
      <c r="M90" s="459"/>
      <c r="N90" s="228">
        <v>40</v>
      </c>
      <c r="O90" s="464" t="s">
        <v>594</v>
      </c>
      <c r="P90" s="435"/>
      <c r="Q90" s="383"/>
      <c r="R90" s="143"/>
      <c r="S90" s="55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</row>
    <row r="91" spans="1:39" ht="15" customHeight="1">
      <c r="A91" s="432">
        <v>7</v>
      </c>
      <c r="B91" s="434">
        <v>45208</v>
      </c>
      <c r="C91" s="262"/>
      <c r="D91" s="262" t="s">
        <v>944</v>
      </c>
      <c r="E91" s="228" t="s">
        <v>603</v>
      </c>
      <c r="F91" s="228">
        <v>94</v>
      </c>
      <c r="G91" s="228"/>
      <c r="H91" s="221">
        <v>151</v>
      </c>
      <c r="I91" s="221"/>
      <c r="J91" s="444" t="s">
        <v>910</v>
      </c>
      <c r="K91" s="228">
        <f t="shared" ref="K91" si="80">H91-F91</f>
        <v>57</v>
      </c>
      <c r="L91" s="253">
        <v>50</v>
      </c>
      <c r="M91" s="458">
        <v>1225</v>
      </c>
      <c r="N91" s="228">
        <v>50</v>
      </c>
      <c r="O91" s="463" t="s">
        <v>594</v>
      </c>
      <c r="P91" s="434">
        <v>45209</v>
      </c>
      <c r="Q91" s="383"/>
      <c r="R91" s="143"/>
      <c r="S91" s="55" t="s">
        <v>593</v>
      </c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</row>
    <row r="92" spans="1:39" ht="15" customHeight="1">
      <c r="A92" s="433"/>
      <c r="B92" s="435"/>
      <c r="C92" s="262"/>
      <c r="D92" s="262" t="s">
        <v>945</v>
      </c>
      <c r="E92" s="228" t="s">
        <v>890</v>
      </c>
      <c r="F92" s="228">
        <v>52</v>
      </c>
      <c r="G92" s="228"/>
      <c r="H92" s="221">
        <v>82.5</v>
      </c>
      <c r="I92" s="221"/>
      <c r="J92" s="445"/>
      <c r="K92" s="228">
        <f t="shared" ref="K92" si="81">F92-H92</f>
        <v>-30.5</v>
      </c>
      <c r="L92" s="253">
        <v>50</v>
      </c>
      <c r="M92" s="459"/>
      <c r="N92" s="228">
        <v>50</v>
      </c>
      <c r="O92" s="464" t="s">
        <v>594</v>
      </c>
      <c r="P92" s="435"/>
      <c r="Q92" s="383"/>
      <c r="R92" s="143"/>
      <c r="S92" s="55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</row>
    <row r="93" spans="1:39" ht="15" customHeight="1">
      <c r="A93" s="342">
        <v>8</v>
      </c>
      <c r="B93" s="341">
        <v>45208</v>
      </c>
      <c r="C93" s="262"/>
      <c r="D93" s="262" t="s">
        <v>946</v>
      </c>
      <c r="E93" s="228" t="s">
        <v>603</v>
      </c>
      <c r="F93" s="228">
        <v>22</v>
      </c>
      <c r="G93" s="228">
        <v>0</v>
      </c>
      <c r="H93" s="221">
        <v>47.5</v>
      </c>
      <c r="I93" s="221" t="s">
        <v>947</v>
      </c>
      <c r="J93" s="242" t="s">
        <v>953</v>
      </c>
      <c r="K93" s="243">
        <f t="shared" ref="K93" si="82">H93-F93</f>
        <v>25.5</v>
      </c>
      <c r="L93" s="253">
        <v>50</v>
      </c>
      <c r="M93" s="244">
        <f t="shared" ref="M93" si="83">(K93*N93)-L93</f>
        <v>970</v>
      </c>
      <c r="N93" s="243">
        <v>40</v>
      </c>
      <c r="O93" s="103" t="s">
        <v>594</v>
      </c>
      <c r="P93" s="245">
        <v>45209</v>
      </c>
      <c r="Q93" s="383"/>
      <c r="R93" s="143"/>
      <c r="S93" s="55" t="s">
        <v>605</v>
      </c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</row>
    <row r="94" spans="1:39" ht="15" customHeight="1">
      <c r="A94" s="428">
        <v>9</v>
      </c>
      <c r="B94" s="430">
        <v>45209</v>
      </c>
      <c r="C94" s="263"/>
      <c r="D94" s="263" t="s">
        <v>936</v>
      </c>
      <c r="E94" s="239" t="s">
        <v>603</v>
      </c>
      <c r="F94" s="239">
        <v>18</v>
      </c>
      <c r="G94" s="239"/>
      <c r="H94" s="240">
        <v>0</v>
      </c>
      <c r="I94" s="240"/>
      <c r="J94" s="451" t="s">
        <v>965</v>
      </c>
      <c r="K94" s="324">
        <f t="shared" ref="K94" si="84">H94-F94</f>
        <v>-18</v>
      </c>
      <c r="L94" s="241">
        <v>25</v>
      </c>
      <c r="M94" s="454">
        <v>-370</v>
      </c>
      <c r="N94" s="324">
        <v>40</v>
      </c>
      <c r="O94" s="422" t="s">
        <v>604</v>
      </c>
      <c r="P94" s="424">
        <v>45209</v>
      </c>
      <c r="Q94" s="384"/>
      <c r="R94" s="143"/>
      <c r="S94" s="55" t="s">
        <v>605</v>
      </c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</row>
    <row r="95" spans="1:39" ht="15" customHeight="1">
      <c r="A95" s="429"/>
      <c r="B95" s="431"/>
      <c r="C95" s="263"/>
      <c r="D95" s="263" t="s">
        <v>957</v>
      </c>
      <c r="E95" s="239" t="s">
        <v>890</v>
      </c>
      <c r="F95" s="345" t="s">
        <v>964</v>
      </c>
      <c r="G95" s="239"/>
      <c r="H95" s="240">
        <v>0</v>
      </c>
      <c r="I95" s="240"/>
      <c r="J95" s="427"/>
      <c r="K95" s="346">
        <f>F95-H95</f>
        <v>10</v>
      </c>
      <c r="L95" s="241">
        <v>25</v>
      </c>
      <c r="M95" s="455"/>
      <c r="N95" s="324">
        <v>40</v>
      </c>
      <c r="O95" s="456"/>
      <c r="P95" s="453"/>
      <c r="Q95" s="384"/>
      <c r="R95" s="143"/>
      <c r="S95" s="55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</row>
    <row r="96" spans="1:39" ht="15" customHeight="1">
      <c r="A96" s="432">
        <v>10</v>
      </c>
      <c r="B96" s="434">
        <v>45209</v>
      </c>
      <c r="C96" s="262"/>
      <c r="D96" s="262" t="s">
        <v>959</v>
      </c>
      <c r="E96" s="228" t="s">
        <v>890</v>
      </c>
      <c r="F96" s="347" t="s">
        <v>970</v>
      </c>
      <c r="G96" s="228"/>
      <c r="H96" s="221">
        <v>118</v>
      </c>
      <c r="I96" s="221"/>
      <c r="J96" s="436" t="s">
        <v>971</v>
      </c>
      <c r="K96" s="348">
        <f>F96-H96</f>
        <v>-40</v>
      </c>
      <c r="L96" s="253">
        <v>50</v>
      </c>
      <c r="M96" s="420">
        <v>550</v>
      </c>
      <c r="N96" s="243">
        <v>50</v>
      </c>
      <c r="O96" s="416" t="s">
        <v>594</v>
      </c>
      <c r="P96" s="414">
        <v>45210</v>
      </c>
      <c r="Q96" s="383"/>
      <c r="R96" s="143"/>
      <c r="S96" s="55" t="s">
        <v>593</v>
      </c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</row>
    <row r="97" spans="1:39" ht="15" customHeight="1">
      <c r="A97" s="433"/>
      <c r="B97" s="435"/>
      <c r="C97" s="262"/>
      <c r="D97" s="262" t="s">
        <v>960</v>
      </c>
      <c r="E97" s="228" t="s">
        <v>890</v>
      </c>
      <c r="F97" s="228">
        <v>73</v>
      </c>
      <c r="G97" s="228"/>
      <c r="H97" s="221">
        <v>20</v>
      </c>
      <c r="I97" s="221"/>
      <c r="J97" s="437"/>
      <c r="K97" s="243">
        <f>F97-H97</f>
        <v>53</v>
      </c>
      <c r="L97" s="253">
        <v>50</v>
      </c>
      <c r="M97" s="450"/>
      <c r="N97" s="243">
        <v>50</v>
      </c>
      <c r="O97" s="446"/>
      <c r="P97" s="447"/>
      <c r="Q97" s="383"/>
      <c r="R97" s="143"/>
      <c r="S97" s="55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</row>
    <row r="98" spans="1:39" ht="15" customHeight="1">
      <c r="A98" s="349">
        <v>11</v>
      </c>
      <c r="B98" s="350">
        <v>45210</v>
      </c>
      <c r="C98" s="263"/>
      <c r="D98" s="263" t="s">
        <v>972</v>
      </c>
      <c r="E98" s="239" t="s">
        <v>603</v>
      </c>
      <c r="F98" s="239">
        <v>89</v>
      </c>
      <c r="G98" s="239">
        <v>65</v>
      </c>
      <c r="H98" s="240">
        <v>71</v>
      </c>
      <c r="I98" s="240" t="s">
        <v>973</v>
      </c>
      <c r="J98" s="323" t="s">
        <v>980</v>
      </c>
      <c r="K98" s="324">
        <f t="shared" ref="K98" si="85">H98-F98</f>
        <v>-18</v>
      </c>
      <c r="L98" s="241">
        <v>50</v>
      </c>
      <c r="M98" s="326">
        <f t="shared" ref="M98" si="86">(K98*N98)-L98</f>
        <v>-770</v>
      </c>
      <c r="N98" s="324">
        <v>40</v>
      </c>
      <c r="O98" s="327" t="s">
        <v>604</v>
      </c>
      <c r="P98" s="320">
        <v>45210</v>
      </c>
      <c r="Q98" s="384"/>
      <c r="R98" s="143"/>
      <c r="S98" s="55" t="s">
        <v>605</v>
      </c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</row>
    <row r="99" spans="1:39" ht="15" customHeight="1">
      <c r="A99" s="432">
        <v>12</v>
      </c>
      <c r="B99" s="434">
        <v>45212</v>
      </c>
      <c r="C99" s="262"/>
      <c r="D99" s="262" t="s">
        <v>987</v>
      </c>
      <c r="E99" s="228" t="s">
        <v>603</v>
      </c>
      <c r="F99" s="228">
        <v>11.75</v>
      </c>
      <c r="G99" s="228"/>
      <c r="H99" s="221">
        <v>17</v>
      </c>
      <c r="I99" s="221"/>
      <c r="J99" s="412" t="s">
        <v>991</v>
      </c>
      <c r="K99" s="402">
        <v>1.25</v>
      </c>
      <c r="L99" s="253">
        <v>50</v>
      </c>
      <c r="M99" s="420">
        <v>1681.25</v>
      </c>
      <c r="N99" s="243">
        <v>1425</v>
      </c>
      <c r="O99" s="421" t="s">
        <v>594</v>
      </c>
      <c r="P99" s="411">
        <v>45215</v>
      </c>
      <c r="Q99" s="383"/>
      <c r="R99" s="143"/>
      <c r="S99" s="55" t="s">
        <v>593</v>
      </c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</row>
    <row r="100" spans="1:39" ht="15" customHeight="1">
      <c r="A100" s="433"/>
      <c r="B100" s="435"/>
      <c r="C100" s="262"/>
      <c r="D100" s="262" t="s">
        <v>988</v>
      </c>
      <c r="E100" s="228" t="s">
        <v>890</v>
      </c>
      <c r="F100" s="228">
        <v>8</v>
      </c>
      <c r="G100" s="228"/>
      <c r="H100" s="221">
        <v>12</v>
      </c>
      <c r="I100" s="221"/>
      <c r="J100" s="437"/>
      <c r="K100" s="448"/>
      <c r="L100" s="253">
        <v>50</v>
      </c>
      <c r="M100" s="450"/>
      <c r="N100" s="243">
        <v>1425</v>
      </c>
      <c r="O100" s="446"/>
      <c r="P100" s="447"/>
      <c r="Q100" s="383"/>
      <c r="R100" s="143"/>
      <c r="S100" s="55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</row>
    <row r="101" spans="1:39" ht="15" customHeight="1">
      <c r="A101" s="342">
        <v>13</v>
      </c>
      <c r="B101" s="367">
        <v>45217</v>
      </c>
      <c r="C101" s="262"/>
      <c r="D101" s="262" t="s">
        <v>1005</v>
      </c>
      <c r="E101" s="228" t="s">
        <v>603</v>
      </c>
      <c r="F101" s="228">
        <v>62.5</v>
      </c>
      <c r="G101" s="228">
        <v>0</v>
      </c>
      <c r="H101" s="221">
        <v>120</v>
      </c>
      <c r="I101" s="221" t="s">
        <v>1006</v>
      </c>
      <c r="J101" s="242" t="s">
        <v>1007</v>
      </c>
      <c r="K101" s="243">
        <f t="shared" ref="K101:K102" si="87">H101-F101</f>
        <v>57.5</v>
      </c>
      <c r="L101" s="253">
        <v>50</v>
      </c>
      <c r="M101" s="244">
        <f t="shared" ref="M101:M102" si="88">(K101*N101)-L101</f>
        <v>812.5</v>
      </c>
      <c r="N101" s="243">
        <v>15</v>
      </c>
      <c r="O101" s="103" t="s">
        <v>594</v>
      </c>
      <c r="P101" s="245">
        <v>45217</v>
      </c>
      <c r="Q101" s="383"/>
      <c r="R101" s="143"/>
      <c r="S101" s="55" t="s">
        <v>605</v>
      </c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</row>
    <row r="102" spans="1:39" ht="15" customHeight="1">
      <c r="A102" s="349">
        <v>14</v>
      </c>
      <c r="B102" s="350">
        <v>45217</v>
      </c>
      <c r="C102" s="263"/>
      <c r="D102" s="263" t="s">
        <v>1012</v>
      </c>
      <c r="E102" s="239" t="s">
        <v>603</v>
      </c>
      <c r="F102" s="239">
        <v>60</v>
      </c>
      <c r="G102" s="239">
        <v>0</v>
      </c>
      <c r="H102" s="240">
        <v>25</v>
      </c>
      <c r="I102" s="240" t="s">
        <v>1013</v>
      </c>
      <c r="J102" s="323" t="s">
        <v>1014</v>
      </c>
      <c r="K102" s="324">
        <f t="shared" si="87"/>
        <v>-35</v>
      </c>
      <c r="L102" s="241">
        <v>50</v>
      </c>
      <c r="M102" s="326">
        <f t="shared" si="88"/>
        <v>-575</v>
      </c>
      <c r="N102" s="324">
        <v>15</v>
      </c>
      <c r="O102" s="327" t="s">
        <v>604</v>
      </c>
      <c r="P102" s="320">
        <v>45217</v>
      </c>
      <c r="Q102" s="384"/>
      <c r="R102" s="143"/>
      <c r="S102" s="55" t="s">
        <v>593</v>
      </c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</row>
    <row r="103" spans="1:39" ht="15" customHeight="1">
      <c r="A103" s="371">
        <v>15</v>
      </c>
      <c r="B103" s="372">
        <v>45218</v>
      </c>
      <c r="C103" s="373"/>
      <c r="D103" s="373" t="s">
        <v>1021</v>
      </c>
      <c r="E103" s="374" t="s">
        <v>603</v>
      </c>
      <c r="F103" s="374">
        <v>19</v>
      </c>
      <c r="G103" s="374">
        <v>0</v>
      </c>
      <c r="H103" s="375">
        <v>20</v>
      </c>
      <c r="I103" s="375" t="s">
        <v>1022</v>
      </c>
      <c r="J103" s="314" t="s">
        <v>808</v>
      </c>
      <c r="K103" s="315">
        <f t="shared" ref="K103:K104" si="89">H103-F103</f>
        <v>1</v>
      </c>
      <c r="L103" s="376">
        <v>50</v>
      </c>
      <c r="M103" s="317">
        <f t="shared" ref="M103" si="90">(K103*N103)-L103</f>
        <v>0</v>
      </c>
      <c r="N103" s="315">
        <v>50</v>
      </c>
      <c r="O103" s="318" t="s">
        <v>612</v>
      </c>
      <c r="P103" s="311">
        <v>45218</v>
      </c>
      <c r="Q103" s="385"/>
      <c r="R103" s="143"/>
      <c r="S103" s="55" t="s">
        <v>605</v>
      </c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</row>
    <row r="104" spans="1:39" ht="15" customHeight="1">
      <c r="A104" s="428">
        <v>16</v>
      </c>
      <c r="B104" s="430">
        <v>45218</v>
      </c>
      <c r="C104" s="263"/>
      <c r="D104" s="263" t="s">
        <v>1023</v>
      </c>
      <c r="E104" s="239" t="s">
        <v>603</v>
      </c>
      <c r="F104" s="239">
        <v>285</v>
      </c>
      <c r="G104" s="239"/>
      <c r="H104" s="240">
        <v>0</v>
      </c>
      <c r="I104" s="240"/>
      <c r="J104" s="451" t="s">
        <v>1098</v>
      </c>
      <c r="K104" s="324">
        <f t="shared" si="89"/>
        <v>-285</v>
      </c>
      <c r="L104" s="241">
        <v>25</v>
      </c>
      <c r="M104" s="454">
        <v>-2750</v>
      </c>
      <c r="N104" s="324">
        <v>15</v>
      </c>
      <c r="O104" s="422" t="s">
        <v>604</v>
      </c>
      <c r="P104" s="424">
        <v>45225</v>
      </c>
      <c r="Q104" s="302"/>
      <c r="R104" s="143"/>
      <c r="S104" s="55" t="s">
        <v>593</v>
      </c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</row>
    <row r="105" spans="1:39" ht="15" customHeight="1">
      <c r="A105" s="429"/>
      <c r="B105" s="431"/>
      <c r="C105" s="263"/>
      <c r="D105" s="263" t="s">
        <v>1024</v>
      </c>
      <c r="E105" s="239" t="s">
        <v>890</v>
      </c>
      <c r="F105" s="239">
        <v>105</v>
      </c>
      <c r="G105" s="239"/>
      <c r="H105" s="240">
        <v>0</v>
      </c>
      <c r="I105" s="240"/>
      <c r="J105" s="452"/>
      <c r="K105" s="324">
        <f>F105-H105</f>
        <v>105</v>
      </c>
      <c r="L105" s="241">
        <v>25</v>
      </c>
      <c r="M105" s="455"/>
      <c r="N105" s="324">
        <v>15</v>
      </c>
      <c r="O105" s="423"/>
      <c r="P105" s="425"/>
      <c r="Q105" s="302"/>
      <c r="R105" s="143"/>
      <c r="S105" s="55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</row>
    <row r="106" spans="1:39" ht="15" customHeight="1">
      <c r="A106" s="371">
        <v>17</v>
      </c>
      <c r="B106" s="372">
        <v>45219</v>
      </c>
      <c r="C106" s="373"/>
      <c r="D106" s="373" t="s">
        <v>1034</v>
      </c>
      <c r="E106" s="374" t="s">
        <v>603</v>
      </c>
      <c r="F106" s="374">
        <v>52.5</v>
      </c>
      <c r="G106" s="374">
        <v>10</v>
      </c>
      <c r="H106" s="375">
        <v>52.5</v>
      </c>
      <c r="I106" s="375" t="s">
        <v>1035</v>
      </c>
      <c r="J106" s="314" t="s">
        <v>963</v>
      </c>
      <c r="K106" s="315">
        <f t="shared" ref="K106" si="91">H106-F106</f>
        <v>0</v>
      </c>
      <c r="L106" s="376">
        <v>50</v>
      </c>
      <c r="M106" s="317">
        <f t="shared" ref="M106" si="92">(K106*N106)-L106</f>
        <v>-50</v>
      </c>
      <c r="N106" s="315">
        <v>40</v>
      </c>
      <c r="O106" s="318" t="s">
        <v>612</v>
      </c>
      <c r="P106" s="311">
        <v>45219</v>
      </c>
      <c r="Q106" s="385"/>
      <c r="R106" s="143"/>
      <c r="S106" s="55" t="s">
        <v>605</v>
      </c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</row>
    <row r="107" spans="1:39" ht="15" customHeight="1">
      <c r="A107" s="432">
        <v>18</v>
      </c>
      <c r="B107" s="434">
        <v>45219</v>
      </c>
      <c r="C107" s="262"/>
      <c r="D107" s="262" t="s">
        <v>1039</v>
      </c>
      <c r="E107" s="228" t="s">
        <v>890</v>
      </c>
      <c r="F107" s="228">
        <v>29</v>
      </c>
      <c r="G107" s="228"/>
      <c r="H107" s="221">
        <v>16</v>
      </c>
      <c r="I107" s="221"/>
      <c r="J107" s="449" t="s">
        <v>1046</v>
      </c>
      <c r="K107" s="228">
        <f>F107-H107</f>
        <v>13</v>
      </c>
      <c r="L107" s="381">
        <v>50</v>
      </c>
      <c r="M107" s="420">
        <f>(43*40)-100</f>
        <v>1620</v>
      </c>
      <c r="N107" s="228">
        <v>40</v>
      </c>
      <c r="O107" s="421" t="s">
        <v>594</v>
      </c>
      <c r="P107" s="411">
        <v>45222</v>
      </c>
      <c r="Q107" s="383"/>
      <c r="R107" s="143"/>
      <c r="S107" s="55" t="s">
        <v>605</v>
      </c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</row>
    <row r="108" spans="1:39" ht="15" customHeight="1">
      <c r="A108" s="433"/>
      <c r="B108" s="435"/>
      <c r="C108" s="262"/>
      <c r="D108" s="262" t="s">
        <v>1040</v>
      </c>
      <c r="E108" s="228" t="s">
        <v>890</v>
      </c>
      <c r="F108" s="228">
        <v>34</v>
      </c>
      <c r="G108" s="228"/>
      <c r="H108" s="221">
        <v>4</v>
      </c>
      <c r="I108" s="221"/>
      <c r="J108" s="445"/>
      <c r="K108" s="228">
        <f>F108-H108</f>
        <v>30</v>
      </c>
      <c r="L108" s="381">
        <v>50</v>
      </c>
      <c r="M108" s="450"/>
      <c r="N108" s="228">
        <v>40</v>
      </c>
      <c r="O108" s="446"/>
      <c r="P108" s="447"/>
      <c r="Q108" s="383"/>
      <c r="R108" s="143"/>
      <c r="S108" s="55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</row>
    <row r="109" spans="1:39" ht="15" customHeight="1">
      <c r="A109" s="439">
        <v>19</v>
      </c>
      <c r="B109" s="440">
        <v>45224</v>
      </c>
      <c r="C109" s="336"/>
      <c r="D109" s="336" t="s">
        <v>1055</v>
      </c>
      <c r="E109" s="225" t="s">
        <v>603</v>
      </c>
      <c r="F109" s="225" t="s">
        <v>1057</v>
      </c>
      <c r="G109" s="225"/>
      <c r="H109" s="227"/>
      <c r="I109" s="227"/>
      <c r="J109" s="438" t="s">
        <v>592</v>
      </c>
      <c r="K109" s="225"/>
      <c r="L109" s="337"/>
      <c r="M109" s="338"/>
      <c r="N109" s="225"/>
      <c r="O109" s="227"/>
      <c r="P109" s="335"/>
      <c r="Q109" s="302"/>
      <c r="R109" s="143"/>
      <c r="S109" s="55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</row>
    <row r="110" spans="1:39" ht="15" customHeight="1">
      <c r="A110" s="409"/>
      <c r="B110" s="407"/>
      <c r="C110" s="336"/>
      <c r="D110" s="336" t="s">
        <v>1056</v>
      </c>
      <c r="E110" s="225" t="s">
        <v>890</v>
      </c>
      <c r="F110" s="225" t="s">
        <v>1058</v>
      </c>
      <c r="G110" s="225"/>
      <c r="H110" s="227"/>
      <c r="I110" s="227"/>
      <c r="J110" s="405"/>
      <c r="K110" s="225"/>
      <c r="L110" s="337"/>
      <c r="M110" s="338"/>
      <c r="N110" s="225"/>
      <c r="O110" s="227"/>
      <c r="P110" s="335"/>
      <c r="Q110" s="302"/>
      <c r="R110" s="143"/>
      <c r="S110" s="55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</row>
    <row r="111" spans="1:39" ht="15" customHeight="1">
      <c r="A111" s="432">
        <v>20</v>
      </c>
      <c r="B111" s="434">
        <v>45225</v>
      </c>
      <c r="C111" s="262"/>
      <c r="D111" s="262" t="s">
        <v>1066</v>
      </c>
      <c r="E111" s="228" t="s">
        <v>603</v>
      </c>
      <c r="F111" s="228">
        <v>122</v>
      </c>
      <c r="G111" s="228"/>
      <c r="H111" s="221">
        <v>148</v>
      </c>
      <c r="I111" s="221"/>
      <c r="J111" s="436" t="s">
        <v>762</v>
      </c>
      <c r="K111" s="243">
        <f t="shared" ref="K111" si="93">H111-F111</f>
        <v>26</v>
      </c>
      <c r="L111" s="253">
        <v>50</v>
      </c>
      <c r="M111" s="418">
        <v>1150</v>
      </c>
      <c r="N111" s="243">
        <v>50</v>
      </c>
      <c r="O111" s="416" t="s">
        <v>594</v>
      </c>
      <c r="P111" s="414">
        <v>45226</v>
      </c>
      <c r="Q111" s="302"/>
      <c r="R111" s="143"/>
      <c r="S111" s="55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</row>
    <row r="112" spans="1:39" ht="15" customHeight="1">
      <c r="A112" s="433"/>
      <c r="B112" s="435"/>
      <c r="C112" s="262"/>
      <c r="D112" s="262" t="s">
        <v>1067</v>
      </c>
      <c r="E112" s="228" t="s">
        <v>890</v>
      </c>
      <c r="F112" s="228">
        <v>50</v>
      </c>
      <c r="G112" s="228"/>
      <c r="H112" s="221">
        <v>51</v>
      </c>
      <c r="I112" s="221"/>
      <c r="J112" s="437"/>
      <c r="K112" s="243">
        <f>F112-H112</f>
        <v>-1</v>
      </c>
      <c r="L112" s="253">
        <v>50</v>
      </c>
      <c r="M112" s="419"/>
      <c r="N112" s="243">
        <v>50</v>
      </c>
      <c r="O112" s="417"/>
      <c r="P112" s="415"/>
      <c r="Q112" s="302"/>
      <c r="R112" s="143"/>
      <c r="S112" s="55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</row>
    <row r="113" spans="1:39" ht="15" customHeight="1">
      <c r="A113" s="428">
        <v>21</v>
      </c>
      <c r="B113" s="430">
        <v>45225</v>
      </c>
      <c r="C113" s="263"/>
      <c r="D113" s="263" t="s">
        <v>1072</v>
      </c>
      <c r="E113" s="239" t="s">
        <v>603</v>
      </c>
      <c r="F113" s="239">
        <v>17</v>
      </c>
      <c r="G113" s="239"/>
      <c r="H113" s="240">
        <v>8.5</v>
      </c>
      <c r="I113" s="240"/>
      <c r="J113" s="426" t="s">
        <v>1073</v>
      </c>
      <c r="K113" s="324">
        <f t="shared" ref="K113:K114" si="94">H113-F113</f>
        <v>-8.5</v>
      </c>
      <c r="L113" s="241">
        <v>50</v>
      </c>
      <c r="M113" s="326">
        <f t="shared" ref="M113:M114" si="95">(K113*N113)-L113</f>
        <v>-475</v>
      </c>
      <c r="N113" s="324">
        <v>50</v>
      </c>
      <c r="O113" s="422" t="s">
        <v>604</v>
      </c>
      <c r="P113" s="424">
        <v>45225</v>
      </c>
      <c r="Q113" s="302"/>
      <c r="R113" s="143"/>
      <c r="S113" s="55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</row>
    <row r="114" spans="1:39" ht="15" customHeight="1">
      <c r="A114" s="429"/>
      <c r="B114" s="431"/>
      <c r="C114" s="263"/>
      <c r="D114" s="263" t="s">
        <v>895</v>
      </c>
      <c r="E114" s="239" t="s">
        <v>603</v>
      </c>
      <c r="F114" s="239">
        <v>47</v>
      </c>
      <c r="G114" s="239"/>
      <c r="H114" s="240">
        <v>42.5</v>
      </c>
      <c r="I114" s="240"/>
      <c r="J114" s="427"/>
      <c r="K114" s="324">
        <f t="shared" si="94"/>
        <v>-4.5</v>
      </c>
      <c r="L114" s="241">
        <v>50</v>
      </c>
      <c r="M114" s="326">
        <f t="shared" si="95"/>
        <v>-275</v>
      </c>
      <c r="N114" s="324">
        <v>50</v>
      </c>
      <c r="O114" s="423"/>
      <c r="P114" s="425"/>
      <c r="Q114" s="302"/>
      <c r="R114" s="143"/>
      <c r="S114" s="55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</row>
    <row r="115" spans="1:39" ht="12.75" customHeight="1">
      <c r="A115" s="410">
        <v>22</v>
      </c>
      <c r="B115" s="411">
        <v>45225</v>
      </c>
      <c r="C115" s="246"/>
      <c r="D115" s="246" t="s">
        <v>1068</v>
      </c>
      <c r="E115" s="222" t="s">
        <v>603</v>
      </c>
      <c r="F115" s="222">
        <v>18</v>
      </c>
      <c r="G115" s="370"/>
      <c r="H115" s="228">
        <v>23.25</v>
      </c>
      <c r="I115" s="221"/>
      <c r="J115" s="412" t="s">
        <v>1103</v>
      </c>
      <c r="K115" s="402">
        <v>3</v>
      </c>
      <c r="L115" s="104">
        <v>50</v>
      </c>
      <c r="M115" s="420">
        <v>4531.25</v>
      </c>
      <c r="N115" s="243">
        <v>1425</v>
      </c>
      <c r="O115" s="421" t="s">
        <v>594</v>
      </c>
      <c r="P115" s="411">
        <v>45226</v>
      </c>
      <c r="Q115" s="302"/>
      <c r="R115" s="142"/>
      <c r="S115" s="5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43"/>
      <c r="AH115" s="144"/>
      <c r="AI115" s="142"/>
      <c r="AJ115" s="142"/>
      <c r="AK115" s="143"/>
      <c r="AL115" s="143"/>
      <c r="AM115" s="143"/>
    </row>
    <row r="116" spans="1:39" ht="12.75" customHeight="1">
      <c r="A116" s="403"/>
      <c r="B116" s="403"/>
      <c r="C116" s="246"/>
      <c r="D116" s="246" t="s">
        <v>1069</v>
      </c>
      <c r="E116" s="222" t="s">
        <v>890</v>
      </c>
      <c r="F116" s="222">
        <v>9</v>
      </c>
      <c r="G116" s="370"/>
      <c r="H116" s="228">
        <v>11.25</v>
      </c>
      <c r="I116" s="221"/>
      <c r="J116" s="413"/>
      <c r="K116" s="403"/>
      <c r="L116" s="104">
        <v>50</v>
      </c>
      <c r="M116" s="403"/>
      <c r="N116" s="243">
        <v>1425</v>
      </c>
      <c r="O116" s="403"/>
      <c r="P116" s="403"/>
      <c r="Q116" s="302"/>
      <c r="R116" s="142"/>
      <c r="S116" s="5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43"/>
      <c r="AH116" s="144"/>
      <c r="AI116" s="142"/>
      <c r="AJ116" s="142"/>
      <c r="AK116" s="143"/>
      <c r="AL116" s="143"/>
      <c r="AM116" s="143"/>
    </row>
    <row r="117" spans="1:39" ht="15" customHeight="1">
      <c r="A117" s="408">
        <v>23</v>
      </c>
      <c r="B117" s="406">
        <v>45226</v>
      </c>
      <c r="C117" s="336"/>
      <c r="D117" s="336" t="s">
        <v>1104</v>
      </c>
      <c r="E117" s="225" t="s">
        <v>603</v>
      </c>
      <c r="F117" s="225" t="s">
        <v>1105</v>
      </c>
      <c r="G117" s="225"/>
      <c r="H117" s="227"/>
      <c r="I117" s="227"/>
      <c r="J117" s="404"/>
      <c r="K117" s="225"/>
      <c r="L117" s="337"/>
      <c r="M117" s="338"/>
      <c r="N117" s="225"/>
      <c r="O117" s="227"/>
      <c r="P117" s="406"/>
      <c r="Q117" s="302"/>
      <c r="R117" s="143"/>
      <c r="S117" s="55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  <c r="AG117" s="143"/>
      <c r="AH117" s="143"/>
      <c r="AI117" s="143"/>
      <c r="AJ117" s="143"/>
      <c r="AK117" s="143"/>
      <c r="AL117" s="143"/>
      <c r="AM117" s="143"/>
    </row>
    <row r="118" spans="1:39" ht="15" customHeight="1">
      <c r="A118" s="409"/>
      <c r="B118" s="407"/>
      <c r="C118" s="336"/>
      <c r="D118" s="336" t="s">
        <v>1107</v>
      </c>
      <c r="E118" s="225" t="s">
        <v>890</v>
      </c>
      <c r="F118" s="225" t="s">
        <v>1106</v>
      </c>
      <c r="G118" s="225"/>
      <c r="H118" s="227"/>
      <c r="I118" s="227"/>
      <c r="J118" s="405"/>
      <c r="K118" s="225"/>
      <c r="L118" s="337"/>
      <c r="M118" s="338"/>
      <c r="N118" s="225"/>
      <c r="O118" s="227"/>
      <c r="P118" s="407"/>
      <c r="Q118" s="302"/>
      <c r="R118" s="143"/>
      <c r="S118" s="55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</row>
    <row r="119" spans="1:39" ht="15" customHeight="1">
      <c r="A119" s="340"/>
      <c r="B119" s="335"/>
      <c r="C119" s="336"/>
      <c r="D119" s="336"/>
      <c r="E119" s="225"/>
      <c r="F119" s="225"/>
      <c r="G119" s="225"/>
      <c r="H119" s="227"/>
      <c r="I119" s="227"/>
      <c r="J119" s="227"/>
      <c r="K119" s="225"/>
      <c r="L119" s="337"/>
      <c r="M119" s="338"/>
      <c r="N119" s="225"/>
      <c r="O119" s="227"/>
      <c r="P119" s="335"/>
      <c r="Q119" s="302"/>
      <c r="R119" s="143"/>
      <c r="S119" s="55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</row>
    <row r="120" spans="1:39" ht="15" customHeight="1">
      <c r="A120" s="225"/>
      <c r="B120" s="335"/>
      <c r="C120" s="336"/>
      <c r="D120" s="336"/>
      <c r="E120" s="225"/>
      <c r="F120" s="225"/>
      <c r="G120" s="225"/>
      <c r="H120" s="227"/>
      <c r="I120" s="227"/>
      <c r="J120" s="227"/>
      <c r="K120" s="225"/>
      <c r="L120" s="337"/>
      <c r="M120" s="338"/>
      <c r="N120" s="225"/>
      <c r="O120" s="227"/>
      <c r="P120" s="335"/>
      <c r="Q120" s="302"/>
      <c r="R120" s="143"/>
      <c r="S120" s="55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</row>
    <row r="121" spans="1:39" ht="15" customHeight="1">
      <c r="A121" s="301"/>
      <c r="B121" s="302"/>
      <c r="C121" s="303"/>
      <c r="D121" s="303"/>
      <c r="E121" s="301"/>
      <c r="F121" s="301"/>
      <c r="G121" s="301"/>
      <c r="H121" s="304"/>
      <c r="I121" s="304"/>
      <c r="J121" s="304"/>
      <c r="K121" s="301"/>
      <c r="L121" s="305"/>
      <c r="M121" s="306"/>
      <c r="N121" s="301"/>
      <c r="O121" s="304"/>
      <c r="P121" s="307"/>
      <c r="Q121" s="307"/>
      <c r="R121" s="143"/>
      <c r="S121" s="55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</row>
    <row r="122" spans="1:39" ht="38.25" customHeight="1">
      <c r="A122" s="94" t="s">
        <v>616</v>
      </c>
      <c r="B122" s="150"/>
      <c r="C122" s="150"/>
      <c r="D122" s="151"/>
      <c r="E122" s="131"/>
      <c r="F122" s="6"/>
      <c r="G122" s="6"/>
      <c r="H122" s="132"/>
      <c r="I122" s="152"/>
      <c r="J122" s="1"/>
      <c r="K122" s="6"/>
      <c r="L122" s="6"/>
      <c r="M122" s="6"/>
      <c r="N122" s="1"/>
      <c r="O122" s="1"/>
      <c r="R122" s="1"/>
      <c r="S122" s="6"/>
      <c r="T122" s="1"/>
      <c r="U122" s="1"/>
      <c r="V122" s="1"/>
      <c r="W122" s="1"/>
      <c r="X122" s="1"/>
      <c r="Y122" s="6"/>
      <c r="Z122" s="1"/>
      <c r="AA122" s="1"/>
      <c r="AB122" s="1"/>
      <c r="AC122" s="1"/>
      <c r="AD122" s="1"/>
      <c r="AE122" s="6"/>
      <c r="AF122" s="1"/>
      <c r="AG122" s="1"/>
      <c r="AH122" s="1"/>
      <c r="AI122" s="1"/>
      <c r="AJ122" s="1"/>
      <c r="AK122" s="6"/>
      <c r="AL122" s="1"/>
    </row>
    <row r="123" spans="1:39" ht="38.25">
      <c r="A123" s="95" t="s">
        <v>16</v>
      </c>
      <c r="B123" s="96" t="s">
        <v>566</v>
      </c>
      <c r="C123" s="96"/>
      <c r="D123" s="97" t="s">
        <v>578</v>
      </c>
      <c r="E123" s="96" t="s">
        <v>579</v>
      </c>
      <c r="F123" s="96" t="s">
        <v>580</v>
      </c>
      <c r="G123" s="96" t="s">
        <v>581</v>
      </c>
      <c r="H123" s="96" t="s">
        <v>582</v>
      </c>
      <c r="I123" s="96" t="s">
        <v>583</v>
      </c>
      <c r="J123" s="95" t="s">
        <v>584</v>
      </c>
      <c r="K123" s="135" t="s">
        <v>602</v>
      </c>
      <c r="L123" s="136" t="s">
        <v>586</v>
      </c>
      <c r="M123" s="98" t="s">
        <v>587</v>
      </c>
      <c r="N123" s="96" t="s">
        <v>588</v>
      </c>
      <c r="O123" s="97" t="s">
        <v>589</v>
      </c>
      <c r="P123" s="236" t="s">
        <v>590</v>
      </c>
      <c r="Q123" s="238" t="s">
        <v>1052</v>
      </c>
      <c r="R123" s="37"/>
      <c r="S123" s="6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</row>
    <row r="124" spans="1:39" ht="14.25" customHeight="1">
      <c r="A124" s="99">
        <v>1</v>
      </c>
      <c r="B124" s="100">
        <v>45169</v>
      </c>
      <c r="C124" s="145"/>
      <c r="D124" s="145" t="s">
        <v>872</v>
      </c>
      <c r="E124" s="99" t="s">
        <v>603</v>
      </c>
      <c r="F124" s="99" t="s">
        <v>874</v>
      </c>
      <c r="G124" s="99">
        <v>350</v>
      </c>
      <c r="H124" s="99"/>
      <c r="I124" s="99" t="s">
        <v>873</v>
      </c>
      <c r="J124" s="101" t="s">
        <v>592</v>
      </c>
      <c r="K124" s="101"/>
      <c r="L124" s="102"/>
      <c r="M124" s="264"/>
      <c r="N124" s="227"/>
      <c r="O124" s="234"/>
      <c r="P124" s="386"/>
      <c r="Q124" s="226"/>
      <c r="R124" s="37"/>
      <c r="S124" s="37" t="s">
        <v>593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</row>
    <row r="125" spans="1:39" ht="14.25" customHeight="1">
      <c r="A125" s="99">
        <v>2</v>
      </c>
      <c r="B125" s="100">
        <v>45173</v>
      </c>
      <c r="C125" s="145"/>
      <c r="D125" s="145" t="s">
        <v>168</v>
      </c>
      <c r="E125" s="99" t="s">
        <v>603</v>
      </c>
      <c r="F125" s="99" t="s">
        <v>875</v>
      </c>
      <c r="G125" s="99">
        <v>4790</v>
      </c>
      <c r="H125" s="99"/>
      <c r="I125" s="99" t="s">
        <v>876</v>
      </c>
      <c r="J125" s="101" t="s">
        <v>592</v>
      </c>
      <c r="K125" s="101"/>
      <c r="L125" s="102"/>
      <c r="M125" s="264"/>
      <c r="N125" s="227"/>
      <c r="O125" s="234"/>
      <c r="P125" s="386"/>
      <c r="Q125" s="226">
        <v>45217</v>
      </c>
      <c r="R125" s="37"/>
      <c r="S125" s="37" t="s">
        <v>593</v>
      </c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</row>
    <row r="126" spans="1:39" ht="14.25" customHeight="1">
      <c r="A126" s="99"/>
      <c r="B126" s="100"/>
      <c r="C126" s="145"/>
      <c r="D126" s="145"/>
      <c r="E126" s="99"/>
      <c r="F126" s="99"/>
      <c r="G126" s="99"/>
      <c r="H126" s="99"/>
      <c r="I126" s="99"/>
      <c r="J126" s="101"/>
      <c r="K126" s="101"/>
      <c r="L126" s="102"/>
      <c r="M126" s="264"/>
      <c r="N126" s="227"/>
      <c r="O126" s="234"/>
      <c r="P126" s="386"/>
      <c r="Q126" s="226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</row>
    <row r="127" spans="1:39" ht="12.75" customHeight="1">
      <c r="A127" s="99"/>
      <c r="B127" s="100"/>
      <c r="C127" s="145"/>
      <c r="D127" s="145"/>
      <c r="E127" s="99"/>
      <c r="F127" s="99"/>
      <c r="G127" s="99"/>
      <c r="H127" s="99"/>
      <c r="I127" s="99"/>
      <c r="J127" s="101"/>
      <c r="K127" s="101"/>
      <c r="L127" s="102"/>
      <c r="M127" s="153"/>
      <c r="N127" s="224"/>
      <c r="O127" s="224"/>
      <c r="P127" s="387"/>
      <c r="Q127" s="226"/>
      <c r="S127" s="6"/>
      <c r="T127" s="1"/>
      <c r="U127" s="1"/>
      <c r="V127" s="1"/>
      <c r="W127" s="1"/>
      <c r="X127" s="1"/>
      <c r="Y127" s="1"/>
      <c r="Z127" s="1"/>
    </row>
    <row r="128" spans="1:39" ht="12.75" customHeight="1">
      <c r="A128" s="117" t="s">
        <v>595</v>
      </c>
      <c r="B128" s="117"/>
      <c r="C128" s="117"/>
      <c r="D128" s="117"/>
      <c r="E128" s="37"/>
      <c r="F128" s="124" t="s">
        <v>597</v>
      </c>
      <c r="G128" s="55"/>
      <c r="H128" s="55"/>
      <c r="I128" s="55"/>
      <c r="J128" s="6"/>
      <c r="K128" s="137"/>
      <c r="L128" s="138"/>
      <c r="M128" s="6"/>
      <c r="N128" s="107"/>
      <c r="O128" s="154"/>
      <c r="P128" s="1"/>
      <c r="Q128" s="25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23" t="s">
        <v>596</v>
      </c>
      <c r="B129" s="117"/>
      <c r="C129" s="117"/>
      <c r="D129" s="117"/>
      <c r="E129" s="6"/>
      <c r="F129" s="124" t="s">
        <v>600</v>
      </c>
      <c r="G129" s="6"/>
      <c r="H129" s="6" t="s">
        <v>618</v>
      </c>
      <c r="I129" s="6"/>
      <c r="J129" s="1"/>
      <c r="K129" s="6"/>
      <c r="L129" s="6"/>
      <c r="M129" s="6"/>
      <c r="N129" s="1"/>
      <c r="O129" s="1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23"/>
      <c r="B130" s="117"/>
      <c r="C130" s="117"/>
      <c r="D130" s="117"/>
      <c r="E130" s="6"/>
      <c r="F130" s="124"/>
      <c r="G130" s="6"/>
      <c r="H130" s="6"/>
      <c r="I130" s="6"/>
      <c r="J130" s="1"/>
      <c r="K130" s="6"/>
      <c r="L130" s="6"/>
      <c r="M130" s="6"/>
      <c r="N130" s="1"/>
      <c r="O130" s="1"/>
      <c r="R130" s="1"/>
      <c r="S130" s="55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23"/>
      <c r="B131" s="117"/>
      <c r="C131" s="117"/>
      <c r="D131" s="117"/>
      <c r="E131" s="6"/>
      <c r="F131" s="124"/>
      <c r="G131" s="55"/>
      <c r="H131" s="37"/>
      <c r="I131" s="55"/>
      <c r="J131" s="6"/>
      <c r="K131" s="137"/>
      <c r="L131" s="138"/>
      <c r="M131" s="6"/>
      <c r="N131" s="107"/>
      <c r="O131" s="139"/>
      <c r="P131" s="1"/>
      <c r="Q131" s="25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23"/>
      <c r="B132" s="117"/>
      <c r="C132" s="117"/>
      <c r="D132" s="117"/>
      <c r="E132" s="6"/>
      <c r="F132" s="124"/>
      <c r="G132" s="55"/>
      <c r="H132" s="37"/>
      <c r="I132" s="55"/>
      <c r="J132" s="6"/>
      <c r="K132" s="137"/>
      <c r="L132" s="138"/>
      <c r="M132" s="6"/>
      <c r="N132" s="107"/>
      <c r="O132" s="139"/>
      <c r="P132" s="1"/>
      <c r="Q132" s="25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23"/>
      <c r="B133" s="117"/>
      <c r="C133" s="117"/>
      <c r="D133" s="117"/>
      <c r="E133" s="6"/>
      <c r="F133" s="124"/>
      <c r="G133" s="55"/>
      <c r="H133" s="37"/>
      <c r="I133" s="55"/>
      <c r="J133" s="6"/>
      <c r="K133" s="137"/>
      <c r="L133" s="138"/>
      <c r="M133" s="6"/>
      <c r="N133" s="107"/>
      <c r="O133" s="139"/>
      <c r="P133" s="1"/>
      <c r="Q133" s="25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23"/>
      <c r="B134" s="117"/>
      <c r="C134" s="117"/>
      <c r="D134" s="117"/>
      <c r="E134" s="6"/>
      <c r="F134" s="124"/>
      <c r="G134" s="55"/>
      <c r="H134" s="37"/>
      <c r="I134" s="55"/>
      <c r="J134" s="6"/>
      <c r="K134" s="137"/>
      <c r="L134" s="138"/>
      <c r="M134" s="6"/>
      <c r="N134" s="107"/>
      <c r="O134" s="139"/>
      <c r="P134" s="1"/>
      <c r="Q134" s="25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23"/>
      <c r="B135" s="117"/>
      <c r="C135" s="117"/>
      <c r="D135" s="117"/>
      <c r="E135" s="6"/>
      <c r="F135" s="124"/>
      <c r="G135" s="55"/>
      <c r="H135" s="37"/>
      <c r="I135" s="55"/>
      <c r="J135" s="6"/>
      <c r="K135" s="137"/>
      <c r="L135" s="138"/>
      <c r="M135" s="6"/>
      <c r="N135" s="107"/>
      <c r="O135" s="139"/>
      <c r="P135" s="1"/>
      <c r="Q135" s="25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23"/>
      <c r="B136" s="117"/>
      <c r="C136" s="117"/>
      <c r="D136" s="117"/>
      <c r="E136" s="6"/>
      <c r="F136" s="124"/>
      <c r="G136" s="55"/>
      <c r="H136" s="37"/>
      <c r="I136" s="55"/>
      <c r="J136" s="6"/>
      <c r="K136" s="137"/>
      <c r="L136" s="138"/>
      <c r="M136" s="6"/>
      <c r="N136" s="107"/>
      <c r="O136" s="139"/>
      <c r="P136" s="1"/>
      <c r="Q136" s="25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55"/>
      <c r="B137" s="106"/>
      <c r="C137" s="106"/>
      <c r="D137" s="37"/>
      <c r="E137" s="55"/>
      <c r="F137" s="55"/>
      <c r="G137" s="55"/>
      <c r="H137" s="37"/>
      <c r="I137" s="55"/>
      <c r="J137" s="6"/>
      <c r="K137" s="137"/>
      <c r="L137" s="138"/>
      <c r="M137" s="6"/>
      <c r="N137" s="107"/>
      <c r="O137" s="139"/>
      <c r="P137" s="1"/>
      <c r="Q137" s="25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38.25" customHeight="1">
      <c r="A138" s="37"/>
      <c r="B138" s="155" t="s">
        <v>619</v>
      </c>
      <c r="C138" s="155"/>
      <c r="D138" s="155"/>
      <c r="E138" s="155"/>
      <c r="F138" s="6"/>
      <c r="G138" s="6"/>
      <c r="H138" s="133"/>
      <c r="I138" s="6"/>
      <c r="J138" s="133"/>
      <c r="K138" s="134"/>
      <c r="L138" s="6"/>
      <c r="M138" s="6"/>
      <c r="N138" s="1"/>
      <c r="O138" s="1"/>
      <c r="P138" s="1"/>
      <c r="Q138" s="25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95" t="s">
        <v>16</v>
      </c>
      <c r="B139" s="96" t="s">
        <v>566</v>
      </c>
      <c r="C139" s="96"/>
      <c r="D139" s="97" t="s">
        <v>578</v>
      </c>
      <c r="E139" s="96" t="s">
        <v>579</v>
      </c>
      <c r="F139" s="96" t="s">
        <v>580</v>
      </c>
      <c r="G139" s="96" t="s">
        <v>620</v>
      </c>
      <c r="H139" s="96" t="s">
        <v>621</v>
      </c>
      <c r="I139" s="96" t="s">
        <v>583</v>
      </c>
      <c r="J139" s="156" t="s">
        <v>584</v>
      </c>
      <c r="K139" s="96" t="s">
        <v>585</v>
      </c>
      <c r="L139" s="96" t="s">
        <v>622</v>
      </c>
      <c r="M139" s="96" t="s">
        <v>588</v>
      </c>
      <c r="N139" s="97" t="s">
        <v>589</v>
      </c>
      <c r="O139" s="1"/>
      <c r="P139" s="1"/>
      <c r="Q139" s="25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7">
        <v>1</v>
      </c>
      <c r="B140" s="158">
        <v>41579</v>
      </c>
      <c r="C140" s="158"/>
      <c r="D140" s="159" t="s">
        <v>623</v>
      </c>
      <c r="E140" s="160" t="s">
        <v>591</v>
      </c>
      <c r="F140" s="161">
        <v>82</v>
      </c>
      <c r="G140" s="160" t="s">
        <v>624</v>
      </c>
      <c r="H140" s="160">
        <v>100</v>
      </c>
      <c r="I140" s="162">
        <v>100</v>
      </c>
      <c r="J140" s="163" t="s">
        <v>625</v>
      </c>
      <c r="K140" s="164">
        <f t="shared" ref="K140:K192" si="96">H140-F140</f>
        <v>18</v>
      </c>
      <c r="L140" s="165">
        <f t="shared" ref="L140:L192" si="97">K140/F140</f>
        <v>0.21951219512195122</v>
      </c>
      <c r="M140" s="160" t="s">
        <v>594</v>
      </c>
      <c r="N140" s="166">
        <v>42657</v>
      </c>
      <c r="O140" s="1"/>
      <c r="P140" s="1"/>
      <c r="Q140" s="25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7">
        <v>2</v>
      </c>
      <c r="B141" s="158">
        <v>41794</v>
      </c>
      <c r="C141" s="158"/>
      <c r="D141" s="159" t="s">
        <v>626</v>
      </c>
      <c r="E141" s="160" t="s">
        <v>603</v>
      </c>
      <c r="F141" s="161">
        <v>257</v>
      </c>
      <c r="G141" s="160" t="s">
        <v>624</v>
      </c>
      <c r="H141" s="160">
        <v>300</v>
      </c>
      <c r="I141" s="162">
        <v>300</v>
      </c>
      <c r="J141" s="163" t="s">
        <v>625</v>
      </c>
      <c r="K141" s="164">
        <f t="shared" si="96"/>
        <v>43</v>
      </c>
      <c r="L141" s="165">
        <f t="shared" si="97"/>
        <v>0.16731517509727625</v>
      </c>
      <c r="M141" s="160" t="s">
        <v>594</v>
      </c>
      <c r="N141" s="166">
        <v>41822</v>
      </c>
      <c r="O141" s="1"/>
      <c r="P141" s="1"/>
      <c r="Q141" s="25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7">
        <v>3</v>
      </c>
      <c r="B142" s="158">
        <v>41828</v>
      </c>
      <c r="C142" s="158"/>
      <c r="D142" s="159" t="s">
        <v>627</v>
      </c>
      <c r="E142" s="160" t="s">
        <v>603</v>
      </c>
      <c r="F142" s="161">
        <v>393</v>
      </c>
      <c r="G142" s="160" t="s">
        <v>624</v>
      </c>
      <c r="H142" s="160">
        <v>468</v>
      </c>
      <c r="I142" s="162">
        <v>468</v>
      </c>
      <c r="J142" s="163" t="s">
        <v>625</v>
      </c>
      <c r="K142" s="164">
        <f t="shared" si="96"/>
        <v>75</v>
      </c>
      <c r="L142" s="165">
        <f t="shared" si="97"/>
        <v>0.19083969465648856</v>
      </c>
      <c r="M142" s="160" t="s">
        <v>594</v>
      </c>
      <c r="N142" s="166">
        <v>41863</v>
      </c>
      <c r="O142" s="1"/>
      <c r="P142" s="1"/>
      <c r="Q142" s="25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7">
        <v>4</v>
      </c>
      <c r="B143" s="158">
        <v>41857</v>
      </c>
      <c r="C143" s="158"/>
      <c r="D143" s="159" t="s">
        <v>628</v>
      </c>
      <c r="E143" s="160" t="s">
        <v>603</v>
      </c>
      <c r="F143" s="161">
        <v>205</v>
      </c>
      <c r="G143" s="160" t="s">
        <v>624</v>
      </c>
      <c r="H143" s="160">
        <v>275</v>
      </c>
      <c r="I143" s="162">
        <v>250</v>
      </c>
      <c r="J143" s="163" t="s">
        <v>625</v>
      </c>
      <c r="K143" s="164">
        <f t="shared" si="96"/>
        <v>70</v>
      </c>
      <c r="L143" s="165">
        <f t="shared" si="97"/>
        <v>0.34146341463414637</v>
      </c>
      <c r="M143" s="160" t="s">
        <v>594</v>
      </c>
      <c r="N143" s="166">
        <v>41962</v>
      </c>
      <c r="O143" s="1"/>
      <c r="P143" s="1"/>
      <c r="Q143" s="25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7">
        <v>5</v>
      </c>
      <c r="B144" s="158">
        <v>41886</v>
      </c>
      <c r="C144" s="158"/>
      <c r="D144" s="159" t="s">
        <v>629</v>
      </c>
      <c r="E144" s="160" t="s">
        <v>603</v>
      </c>
      <c r="F144" s="161">
        <v>162</v>
      </c>
      <c r="G144" s="160" t="s">
        <v>624</v>
      </c>
      <c r="H144" s="160">
        <v>190</v>
      </c>
      <c r="I144" s="162">
        <v>190</v>
      </c>
      <c r="J144" s="163" t="s">
        <v>625</v>
      </c>
      <c r="K144" s="164">
        <f t="shared" si="96"/>
        <v>28</v>
      </c>
      <c r="L144" s="165">
        <f t="shared" si="97"/>
        <v>0.1728395061728395</v>
      </c>
      <c r="M144" s="160" t="s">
        <v>594</v>
      </c>
      <c r="N144" s="166">
        <v>42006</v>
      </c>
      <c r="O144" s="1"/>
      <c r="P144" s="1"/>
      <c r="Q144" s="25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7">
        <v>6</v>
      </c>
      <c r="B145" s="158">
        <v>41886</v>
      </c>
      <c r="C145" s="158"/>
      <c r="D145" s="159" t="s">
        <v>630</v>
      </c>
      <c r="E145" s="160" t="s">
        <v>603</v>
      </c>
      <c r="F145" s="161">
        <v>75</v>
      </c>
      <c r="G145" s="160" t="s">
        <v>624</v>
      </c>
      <c r="H145" s="160">
        <v>91.5</v>
      </c>
      <c r="I145" s="162" t="s">
        <v>617</v>
      </c>
      <c r="J145" s="163" t="s">
        <v>631</v>
      </c>
      <c r="K145" s="164">
        <f t="shared" si="96"/>
        <v>16.5</v>
      </c>
      <c r="L145" s="165">
        <f t="shared" si="97"/>
        <v>0.22</v>
      </c>
      <c r="M145" s="160" t="s">
        <v>594</v>
      </c>
      <c r="N145" s="166">
        <v>41954</v>
      </c>
      <c r="O145" s="1"/>
      <c r="P145" s="1"/>
      <c r="Q145" s="25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7">
        <v>7</v>
      </c>
      <c r="B146" s="158">
        <v>41913</v>
      </c>
      <c r="C146" s="158"/>
      <c r="D146" s="159" t="s">
        <v>632</v>
      </c>
      <c r="E146" s="160" t="s">
        <v>603</v>
      </c>
      <c r="F146" s="161">
        <v>850</v>
      </c>
      <c r="G146" s="160" t="s">
        <v>624</v>
      </c>
      <c r="H146" s="160">
        <v>982.5</v>
      </c>
      <c r="I146" s="162">
        <v>1050</v>
      </c>
      <c r="J146" s="163" t="s">
        <v>633</v>
      </c>
      <c r="K146" s="164">
        <f t="shared" si="96"/>
        <v>132.5</v>
      </c>
      <c r="L146" s="165">
        <f t="shared" si="97"/>
        <v>0.15588235294117647</v>
      </c>
      <c r="M146" s="160" t="s">
        <v>594</v>
      </c>
      <c r="N146" s="166">
        <v>42039</v>
      </c>
      <c r="O146" s="1"/>
      <c r="P146" s="1"/>
      <c r="Q146" s="25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7">
        <v>8</v>
      </c>
      <c r="B147" s="158">
        <v>41913</v>
      </c>
      <c r="C147" s="158"/>
      <c r="D147" s="159" t="s">
        <v>634</v>
      </c>
      <c r="E147" s="160" t="s">
        <v>603</v>
      </c>
      <c r="F147" s="161">
        <v>475</v>
      </c>
      <c r="G147" s="160" t="s">
        <v>624</v>
      </c>
      <c r="H147" s="160">
        <v>515</v>
      </c>
      <c r="I147" s="162">
        <v>600</v>
      </c>
      <c r="J147" s="163" t="s">
        <v>635</v>
      </c>
      <c r="K147" s="164">
        <f t="shared" si="96"/>
        <v>40</v>
      </c>
      <c r="L147" s="165">
        <f t="shared" si="97"/>
        <v>8.4210526315789472E-2</v>
      </c>
      <c r="M147" s="160" t="s">
        <v>594</v>
      </c>
      <c r="N147" s="166">
        <v>41939</v>
      </c>
      <c r="O147" s="1"/>
      <c r="P147" s="1"/>
      <c r="Q147" s="25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7">
        <v>9</v>
      </c>
      <c r="B148" s="158">
        <v>41913</v>
      </c>
      <c r="C148" s="158"/>
      <c r="D148" s="159" t="s">
        <v>636</v>
      </c>
      <c r="E148" s="160" t="s">
        <v>603</v>
      </c>
      <c r="F148" s="161">
        <v>86</v>
      </c>
      <c r="G148" s="160" t="s">
        <v>624</v>
      </c>
      <c r="H148" s="160">
        <v>99</v>
      </c>
      <c r="I148" s="162">
        <v>140</v>
      </c>
      <c r="J148" s="163" t="s">
        <v>637</v>
      </c>
      <c r="K148" s="164">
        <f t="shared" si="96"/>
        <v>13</v>
      </c>
      <c r="L148" s="165">
        <f t="shared" si="97"/>
        <v>0.15116279069767441</v>
      </c>
      <c r="M148" s="160" t="s">
        <v>594</v>
      </c>
      <c r="N148" s="166">
        <v>41939</v>
      </c>
      <c r="O148" s="1"/>
      <c r="P148" s="1"/>
      <c r="Q148" s="25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7">
        <v>10</v>
      </c>
      <c r="B149" s="158">
        <v>41926</v>
      </c>
      <c r="C149" s="158"/>
      <c r="D149" s="159" t="s">
        <v>638</v>
      </c>
      <c r="E149" s="160" t="s">
        <v>603</v>
      </c>
      <c r="F149" s="161">
        <v>496.6</v>
      </c>
      <c r="G149" s="160" t="s">
        <v>624</v>
      </c>
      <c r="H149" s="160">
        <v>621</v>
      </c>
      <c r="I149" s="162">
        <v>580</v>
      </c>
      <c r="J149" s="163" t="s">
        <v>625</v>
      </c>
      <c r="K149" s="164">
        <f t="shared" si="96"/>
        <v>124.39999999999998</v>
      </c>
      <c r="L149" s="165">
        <f t="shared" si="97"/>
        <v>0.25050342327829234</v>
      </c>
      <c r="M149" s="160" t="s">
        <v>594</v>
      </c>
      <c r="N149" s="166">
        <v>42605</v>
      </c>
      <c r="O149" s="1"/>
      <c r="P149" s="1"/>
      <c r="Q149" s="25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7">
        <v>11</v>
      </c>
      <c r="B150" s="158">
        <v>41926</v>
      </c>
      <c r="C150" s="158"/>
      <c r="D150" s="159" t="s">
        <v>639</v>
      </c>
      <c r="E150" s="160" t="s">
        <v>603</v>
      </c>
      <c r="F150" s="161">
        <v>2481.9</v>
      </c>
      <c r="G150" s="160" t="s">
        <v>624</v>
      </c>
      <c r="H150" s="160">
        <v>2840</v>
      </c>
      <c r="I150" s="162">
        <v>2870</v>
      </c>
      <c r="J150" s="163" t="s">
        <v>640</v>
      </c>
      <c r="K150" s="164">
        <f t="shared" si="96"/>
        <v>358.09999999999991</v>
      </c>
      <c r="L150" s="165">
        <f t="shared" si="97"/>
        <v>0.14428462065353154</v>
      </c>
      <c r="M150" s="160" t="s">
        <v>594</v>
      </c>
      <c r="N150" s="166">
        <v>42017</v>
      </c>
      <c r="O150" s="1"/>
      <c r="P150" s="1"/>
      <c r="Q150" s="25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7">
        <v>12</v>
      </c>
      <c r="B151" s="158">
        <v>41928</v>
      </c>
      <c r="C151" s="158"/>
      <c r="D151" s="159" t="s">
        <v>641</v>
      </c>
      <c r="E151" s="160" t="s">
        <v>603</v>
      </c>
      <c r="F151" s="161">
        <v>84.5</v>
      </c>
      <c r="G151" s="160" t="s">
        <v>624</v>
      </c>
      <c r="H151" s="160">
        <v>93</v>
      </c>
      <c r="I151" s="162">
        <v>110</v>
      </c>
      <c r="J151" s="163" t="s">
        <v>642</v>
      </c>
      <c r="K151" s="164">
        <f t="shared" si="96"/>
        <v>8.5</v>
      </c>
      <c r="L151" s="165">
        <f t="shared" si="97"/>
        <v>0.10059171597633136</v>
      </c>
      <c r="M151" s="160" t="s">
        <v>594</v>
      </c>
      <c r="N151" s="166">
        <v>41939</v>
      </c>
      <c r="O151" s="1"/>
      <c r="P151" s="1"/>
      <c r="Q151" s="25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7">
        <v>13</v>
      </c>
      <c r="B152" s="158">
        <v>41928</v>
      </c>
      <c r="C152" s="158"/>
      <c r="D152" s="159" t="s">
        <v>643</v>
      </c>
      <c r="E152" s="160" t="s">
        <v>603</v>
      </c>
      <c r="F152" s="161">
        <v>401</v>
      </c>
      <c r="G152" s="160" t="s">
        <v>624</v>
      </c>
      <c r="H152" s="160">
        <v>428</v>
      </c>
      <c r="I152" s="162">
        <v>450</v>
      </c>
      <c r="J152" s="163" t="s">
        <v>644</v>
      </c>
      <c r="K152" s="164">
        <f t="shared" si="96"/>
        <v>27</v>
      </c>
      <c r="L152" s="165">
        <f t="shared" si="97"/>
        <v>6.7331670822942641E-2</v>
      </c>
      <c r="M152" s="160" t="s">
        <v>594</v>
      </c>
      <c r="N152" s="166">
        <v>42020</v>
      </c>
      <c r="O152" s="1"/>
      <c r="P152" s="1"/>
      <c r="Q152" s="25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7">
        <v>14</v>
      </c>
      <c r="B153" s="158">
        <v>41928</v>
      </c>
      <c r="C153" s="158"/>
      <c r="D153" s="159" t="s">
        <v>645</v>
      </c>
      <c r="E153" s="160" t="s">
        <v>603</v>
      </c>
      <c r="F153" s="161">
        <v>101</v>
      </c>
      <c r="G153" s="160" t="s">
        <v>624</v>
      </c>
      <c r="H153" s="160">
        <v>112</v>
      </c>
      <c r="I153" s="162">
        <v>120</v>
      </c>
      <c r="J153" s="163" t="s">
        <v>646</v>
      </c>
      <c r="K153" s="164">
        <f t="shared" si="96"/>
        <v>11</v>
      </c>
      <c r="L153" s="165">
        <f t="shared" si="97"/>
        <v>0.10891089108910891</v>
      </c>
      <c r="M153" s="160" t="s">
        <v>594</v>
      </c>
      <c r="N153" s="166">
        <v>41939</v>
      </c>
      <c r="O153" s="1"/>
      <c r="P153" s="1"/>
      <c r="Q153" s="25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7">
        <v>15</v>
      </c>
      <c r="B154" s="158">
        <v>41954</v>
      </c>
      <c r="C154" s="158"/>
      <c r="D154" s="159" t="s">
        <v>647</v>
      </c>
      <c r="E154" s="160" t="s">
        <v>603</v>
      </c>
      <c r="F154" s="161">
        <v>59</v>
      </c>
      <c r="G154" s="160" t="s">
        <v>624</v>
      </c>
      <c r="H154" s="160">
        <v>76</v>
      </c>
      <c r="I154" s="162">
        <v>76</v>
      </c>
      <c r="J154" s="163" t="s">
        <v>625</v>
      </c>
      <c r="K154" s="164">
        <f t="shared" si="96"/>
        <v>17</v>
      </c>
      <c r="L154" s="165">
        <f t="shared" si="97"/>
        <v>0.28813559322033899</v>
      </c>
      <c r="M154" s="160" t="s">
        <v>594</v>
      </c>
      <c r="N154" s="166">
        <v>43032</v>
      </c>
      <c r="O154" s="1"/>
      <c r="P154" s="1"/>
      <c r="Q154" s="25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7">
        <v>16</v>
      </c>
      <c r="B155" s="158">
        <v>41954</v>
      </c>
      <c r="C155" s="158"/>
      <c r="D155" s="159" t="s">
        <v>636</v>
      </c>
      <c r="E155" s="160" t="s">
        <v>603</v>
      </c>
      <c r="F155" s="161">
        <v>99</v>
      </c>
      <c r="G155" s="160" t="s">
        <v>624</v>
      </c>
      <c r="H155" s="160">
        <v>120</v>
      </c>
      <c r="I155" s="162">
        <v>120</v>
      </c>
      <c r="J155" s="163" t="s">
        <v>613</v>
      </c>
      <c r="K155" s="164">
        <f t="shared" si="96"/>
        <v>21</v>
      </c>
      <c r="L155" s="165">
        <f t="shared" si="97"/>
        <v>0.21212121212121213</v>
      </c>
      <c r="M155" s="160" t="s">
        <v>594</v>
      </c>
      <c r="N155" s="166">
        <v>41960</v>
      </c>
      <c r="O155" s="1"/>
      <c r="P155" s="1"/>
      <c r="Q155" s="25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7">
        <v>17</v>
      </c>
      <c r="B156" s="158">
        <v>41956</v>
      </c>
      <c r="C156" s="158"/>
      <c r="D156" s="159" t="s">
        <v>648</v>
      </c>
      <c r="E156" s="160" t="s">
        <v>603</v>
      </c>
      <c r="F156" s="161">
        <v>22</v>
      </c>
      <c r="G156" s="160" t="s">
        <v>624</v>
      </c>
      <c r="H156" s="160">
        <v>33.549999999999997</v>
      </c>
      <c r="I156" s="162">
        <v>32</v>
      </c>
      <c r="J156" s="163" t="s">
        <v>649</v>
      </c>
      <c r="K156" s="164">
        <f t="shared" si="96"/>
        <v>11.549999999999997</v>
      </c>
      <c r="L156" s="165">
        <f t="shared" si="97"/>
        <v>0.52499999999999991</v>
      </c>
      <c r="M156" s="160" t="s">
        <v>594</v>
      </c>
      <c r="N156" s="166">
        <v>42188</v>
      </c>
      <c r="O156" s="1"/>
      <c r="P156" s="1"/>
      <c r="Q156" s="25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7">
        <v>18</v>
      </c>
      <c r="B157" s="158">
        <v>41976</v>
      </c>
      <c r="C157" s="158"/>
      <c r="D157" s="159" t="s">
        <v>650</v>
      </c>
      <c r="E157" s="160" t="s">
        <v>603</v>
      </c>
      <c r="F157" s="161">
        <v>440</v>
      </c>
      <c r="G157" s="160" t="s">
        <v>624</v>
      </c>
      <c r="H157" s="160">
        <v>520</v>
      </c>
      <c r="I157" s="162">
        <v>520</v>
      </c>
      <c r="J157" s="163" t="s">
        <v>651</v>
      </c>
      <c r="K157" s="164">
        <f t="shared" si="96"/>
        <v>80</v>
      </c>
      <c r="L157" s="165">
        <f t="shared" si="97"/>
        <v>0.18181818181818182</v>
      </c>
      <c r="M157" s="160" t="s">
        <v>594</v>
      </c>
      <c r="N157" s="166">
        <v>42208</v>
      </c>
      <c r="O157" s="1"/>
      <c r="P157" s="1"/>
      <c r="Q157" s="25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7">
        <v>19</v>
      </c>
      <c r="B158" s="158">
        <v>41976</v>
      </c>
      <c r="C158" s="158"/>
      <c r="D158" s="159" t="s">
        <v>652</v>
      </c>
      <c r="E158" s="160" t="s">
        <v>603</v>
      </c>
      <c r="F158" s="161">
        <v>360</v>
      </c>
      <c r="G158" s="160" t="s">
        <v>624</v>
      </c>
      <c r="H158" s="160">
        <v>427</v>
      </c>
      <c r="I158" s="162">
        <v>425</v>
      </c>
      <c r="J158" s="163" t="s">
        <v>653</v>
      </c>
      <c r="K158" s="164">
        <f t="shared" si="96"/>
        <v>67</v>
      </c>
      <c r="L158" s="165">
        <f t="shared" si="97"/>
        <v>0.18611111111111112</v>
      </c>
      <c r="M158" s="160" t="s">
        <v>594</v>
      </c>
      <c r="N158" s="166">
        <v>42058</v>
      </c>
      <c r="O158" s="1"/>
      <c r="P158" s="1"/>
      <c r="Q158" s="25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7">
        <v>20</v>
      </c>
      <c r="B159" s="158">
        <v>42012</v>
      </c>
      <c r="C159" s="158"/>
      <c r="D159" s="159" t="s">
        <v>654</v>
      </c>
      <c r="E159" s="160" t="s">
        <v>603</v>
      </c>
      <c r="F159" s="161">
        <v>360</v>
      </c>
      <c r="G159" s="160" t="s">
        <v>624</v>
      </c>
      <c r="H159" s="160">
        <v>455</v>
      </c>
      <c r="I159" s="162">
        <v>420</v>
      </c>
      <c r="J159" s="163" t="s">
        <v>655</v>
      </c>
      <c r="K159" s="164">
        <f t="shared" si="96"/>
        <v>95</v>
      </c>
      <c r="L159" s="165">
        <f t="shared" si="97"/>
        <v>0.2638888888888889</v>
      </c>
      <c r="M159" s="160" t="s">
        <v>594</v>
      </c>
      <c r="N159" s="166">
        <v>42024</v>
      </c>
      <c r="O159" s="1"/>
      <c r="P159" s="1"/>
      <c r="Q159" s="25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7">
        <v>21</v>
      </c>
      <c r="B160" s="158">
        <v>42012</v>
      </c>
      <c r="C160" s="158"/>
      <c r="D160" s="159" t="s">
        <v>656</v>
      </c>
      <c r="E160" s="160" t="s">
        <v>603</v>
      </c>
      <c r="F160" s="161">
        <v>130</v>
      </c>
      <c r="G160" s="160"/>
      <c r="H160" s="160">
        <v>175.5</v>
      </c>
      <c r="I160" s="162">
        <v>165</v>
      </c>
      <c r="J160" s="163" t="s">
        <v>657</v>
      </c>
      <c r="K160" s="164">
        <f t="shared" si="96"/>
        <v>45.5</v>
      </c>
      <c r="L160" s="165">
        <f t="shared" si="97"/>
        <v>0.35</v>
      </c>
      <c r="M160" s="160" t="s">
        <v>594</v>
      </c>
      <c r="N160" s="166">
        <v>43088</v>
      </c>
      <c r="O160" s="1"/>
      <c r="P160" s="1"/>
      <c r="Q160" s="25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7">
        <v>22</v>
      </c>
      <c r="B161" s="158">
        <v>42040</v>
      </c>
      <c r="C161" s="158"/>
      <c r="D161" s="159" t="s">
        <v>403</v>
      </c>
      <c r="E161" s="160" t="s">
        <v>591</v>
      </c>
      <c r="F161" s="161">
        <v>98</v>
      </c>
      <c r="G161" s="160"/>
      <c r="H161" s="160">
        <v>120</v>
      </c>
      <c r="I161" s="162">
        <v>120</v>
      </c>
      <c r="J161" s="163" t="s">
        <v>625</v>
      </c>
      <c r="K161" s="164">
        <f t="shared" si="96"/>
        <v>22</v>
      </c>
      <c r="L161" s="165">
        <f t="shared" si="97"/>
        <v>0.22448979591836735</v>
      </c>
      <c r="M161" s="160" t="s">
        <v>594</v>
      </c>
      <c r="N161" s="166">
        <v>42753</v>
      </c>
      <c r="O161" s="1"/>
      <c r="P161" s="1"/>
      <c r="Q161" s="25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7">
        <v>23</v>
      </c>
      <c r="B162" s="158">
        <v>42040</v>
      </c>
      <c r="C162" s="158"/>
      <c r="D162" s="159" t="s">
        <v>658</v>
      </c>
      <c r="E162" s="160" t="s">
        <v>591</v>
      </c>
      <c r="F162" s="161">
        <v>196</v>
      </c>
      <c r="G162" s="160"/>
      <c r="H162" s="160">
        <v>262</v>
      </c>
      <c r="I162" s="162">
        <v>255</v>
      </c>
      <c r="J162" s="163" t="s">
        <v>625</v>
      </c>
      <c r="K162" s="164">
        <f t="shared" si="96"/>
        <v>66</v>
      </c>
      <c r="L162" s="165">
        <f t="shared" si="97"/>
        <v>0.33673469387755101</v>
      </c>
      <c r="M162" s="160" t="s">
        <v>594</v>
      </c>
      <c r="N162" s="166">
        <v>42599</v>
      </c>
      <c r="O162" s="1"/>
      <c r="P162" s="1"/>
      <c r="Q162" s="25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7">
        <v>24</v>
      </c>
      <c r="B163" s="168">
        <v>42067</v>
      </c>
      <c r="C163" s="168"/>
      <c r="D163" s="169" t="s">
        <v>402</v>
      </c>
      <c r="E163" s="170" t="s">
        <v>591</v>
      </c>
      <c r="F163" s="171">
        <v>235</v>
      </c>
      <c r="G163" s="171"/>
      <c r="H163" s="172">
        <v>77</v>
      </c>
      <c r="I163" s="172" t="s">
        <v>659</v>
      </c>
      <c r="J163" s="173" t="s">
        <v>660</v>
      </c>
      <c r="K163" s="174">
        <f t="shared" si="96"/>
        <v>-158</v>
      </c>
      <c r="L163" s="175">
        <f t="shared" si="97"/>
        <v>-0.67234042553191486</v>
      </c>
      <c r="M163" s="171" t="s">
        <v>604</v>
      </c>
      <c r="N163" s="168">
        <v>43522</v>
      </c>
      <c r="O163" s="1"/>
      <c r="P163" s="1"/>
      <c r="Q163" s="25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7">
        <v>25</v>
      </c>
      <c r="B164" s="158">
        <v>42067</v>
      </c>
      <c r="C164" s="158"/>
      <c r="D164" s="159" t="s">
        <v>661</v>
      </c>
      <c r="E164" s="160" t="s">
        <v>591</v>
      </c>
      <c r="F164" s="161">
        <v>185</v>
      </c>
      <c r="G164" s="160"/>
      <c r="H164" s="160">
        <v>224</v>
      </c>
      <c r="I164" s="162" t="s">
        <v>662</v>
      </c>
      <c r="J164" s="163" t="s">
        <v>625</v>
      </c>
      <c r="K164" s="164">
        <f t="shared" si="96"/>
        <v>39</v>
      </c>
      <c r="L164" s="165">
        <f t="shared" si="97"/>
        <v>0.21081081081081082</v>
      </c>
      <c r="M164" s="160" t="s">
        <v>594</v>
      </c>
      <c r="N164" s="166">
        <v>42647</v>
      </c>
      <c r="O164" s="1"/>
      <c r="P164" s="1"/>
      <c r="Q164" s="25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7">
        <v>26</v>
      </c>
      <c r="B165" s="168">
        <v>42090</v>
      </c>
      <c r="C165" s="168"/>
      <c r="D165" s="176" t="s">
        <v>663</v>
      </c>
      <c r="E165" s="171" t="s">
        <v>591</v>
      </c>
      <c r="F165" s="171">
        <v>49.5</v>
      </c>
      <c r="G165" s="172"/>
      <c r="H165" s="172">
        <v>15.85</v>
      </c>
      <c r="I165" s="172">
        <v>67</v>
      </c>
      <c r="J165" s="173" t="s">
        <v>664</v>
      </c>
      <c r="K165" s="172">
        <f t="shared" si="96"/>
        <v>-33.65</v>
      </c>
      <c r="L165" s="177">
        <f t="shared" si="97"/>
        <v>-0.67979797979797973</v>
      </c>
      <c r="M165" s="171" t="s">
        <v>604</v>
      </c>
      <c r="N165" s="178">
        <v>43627</v>
      </c>
      <c r="O165" s="1"/>
      <c r="P165" s="1"/>
      <c r="Q165" s="25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7">
        <v>27</v>
      </c>
      <c r="B166" s="158">
        <v>42093</v>
      </c>
      <c r="C166" s="158"/>
      <c r="D166" s="159" t="s">
        <v>665</v>
      </c>
      <c r="E166" s="160" t="s">
        <v>591</v>
      </c>
      <c r="F166" s="161">
        <v>183.5</v>
      </c>
      <c r="G166" s="160"/>
      <c r="H166" s="160">
        <v>219</v>
      </c>
      <c r="I166" s="162">
        <v>218</v>
      </c>
      <c r="J166" s="163" t="s">
        <v>666</v>
      </c>
      <c r="K166" s="164">
        <f t="shared" si="96"/>
        <v>35.5</v>
      </c>
      <c r="L166" s="165">
        <f t="shared" si="97"/>
        <v>0.19346049046321526</v>
      </c>
      <c r="M166" s="160" t="s">
        <v>594</v>
      </c>
      <c r="N166" s="166">
        <v>42103</v>
      </c>
      <c r="O166" s="1"/>
      <c r="P166" s="1"/>
      <c r="Q166" s="25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7">
        <v>28</v>
      </c>
      <c r="B167" s="158">
        <v>42114</v>
      </c>
      <c r="C167" s="158"/>
      <c r="D167" s="159" t="s">
        <v>667</v>
      </c>
      <c r="E167" s="160" t="s">
        <v>591</v>
      </c>
      <c r="F167" s="161">
        <f>(227+237)/2</f>
        <v>232</v>
      </c>
      <c r="G167" s="160"/>
      <c r="H167" s="160">
        <v>298</v>
      </c>
      <c r="I167" s="162">
        <v>298</v>
      </c>
      <c r="J167" s="163" t="s">
        <v>625</v>
      </c>
      <c r="K167" s="164">
        <f t="shared" si="96"/>
        <v>66</v>
      </c>
      <c r="L167" s="165">
        <f t="shared" si="97"/>
        <v>0.28448275862068967</v>
      </c>
      <c r="M167" s="160" t="s">
        <v>594</v>
      </c>
      <c r="N167" s="166">
        <v>42823</v>
      </c>
      <c r="O167" s="1"/>
      <c r="P167" s="1"/>
      <c r="Q167" s="25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7">
        <v>29</v>
      </c>
      <c r="B168" s="158">
        <v>42128</v>
      </c>
      <c r="C168" s="158"/>
      <c r="D168" s="159" t="s">
        <v>668</v>
      </c>
      <c r="E168" s="160" t="s">
        <v>603</v>
      </c>
      <c r="F168" s="161">
        <v>385</v>
      </c>
      <c r="G168" s="160"/>
      <c r="H168" s="160">
        <f>212.5+331</f>
        <v>543.5</v>
      </c>
      <c r="I168" s="162">
        <v>510</v>
      </c>
      <c r="J168" s="163" t="s">
        <v>669</v>
      </c>
      <c r="K168" s="164">
        <f t="shared" si="96"/>
        <v>158.5</v>
      </c>
      <c r="L168" s="165">
        <f t="shared" si="97"/>
        <v>0.41168831168831171</v>
      </c>
      <c r="M168" s="160" t="s">
        <v>594</v>
      </c>
      <c r="N168" s="166">
        <v>42235</v>
      </c>
      <c r="O168" s="1"/>
      <c r="P168" s="1"/>
      <c r="Q168" s="25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7">
        <v>30</v>
      </c>
      <c r="B169" s="158">
        <v>42128</v>
      </c>
      <c r="C169" s="158"/>
      <c r="D169" s="159" t="s">
        <v>670</v>
      </c>
      <c r="E169" s="160" t="s">
        <v>603</v>
      </c>
      <c r="F169" s="161">
        <v>115.5</v>
      </c>
      <c r="G169" s="160"/>
      <c r="H169" s="160">
        <v>146</v>
      </c>
      <c r="I169" s="162">
        <v>142</v>
      </c>
      <c r="J169" s="163" t="s">
        <v>671</v>
      </c>
      <c r="K169" s="164">
        <f t="shared" si="96"/>
        <v>30.5</v>
      </c>
      <c r="L169" s="165">
        <f t="shared" si="97"/>
        <v>0.26406926406926406</v>
      </c>
      <c r="M169" s="160" t="s">
        <v>594</v>
      </c>
      <c r="N169" s="166">
        <v>42202</v>
      </c>
      <c r="O169" s="1"/>
      <c r="P169" s="1"/>
      <c r="Q169" s="25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7">
        <v>31</v>
      </c>
      <c r="B170" s="158">
        <v>42151</v>
      </c>
      <c r="C170" s="158"/>
      <c r="D170" s="159" t="s">
        <v>540</v>
      </c>
      <c r="E170" s="160" t="s">
        <v>603</v>
      </c>
      <c r="F170" s="161">
        <v>237.5</v>
      </c>
      <c r="G170" s="160"/>
      <c r="H170" s="160">
        <v>279.5</v>
      </c>
      <c r="I170" s="162">
        <v>278</v>
      </c>
      <c r="J170" s="163" t="s">
        <v>625</v>
      </c>
      <c r="K170" s="164">
        <f t="shared" si="96"/>
        <v>42</v>
      </c>
      <c r="L170" s="165">
        <f t="shared" si="97"/>
        <v>0.17684210526315788</v>
      </c>
      <c r="M170" s="160" t="s">
        <v>594</v>
      </c>
      <c r="N170" s="166">
        <v>42222</v>
      </c>
      <c r="O170" s="1"/>
      <c r="P170" s="1"/>
      <c r="Q170" s="25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7">
        <v>32</v>
      </c>
      <c r="B171" s="158">
        <v>42174</v>
      </c>
      <c r="C171" s="158"/>
      <c r="D171" s="159" t="s">
        <v>643</v>
      </c>
      <c r="E171" s="160" t="s">
        <v>591</v>
      </c>
      <c r="F171" s="161">
        <v>340</v>
      </c>
      <c r="G171" s="160"/>
      <c r="H171" s="160">
        <v>448</v>
      </c>
      <c r="I171" s="162">
        <v>448</v>
      </c>
      <c r="J171" s="163" t="s">
        <v>625</v>
      </c>
      <c r="K171" s="164">
        <f t="shared" si="96"/>
        <v>108</v>
      </c>
      <c r="L171" s="165">
        <f t="shared" si="97"/>
        <v>0.31764705882352939</v>
      </c>
      <c r="M171" s="160" t="s">
        <v>594</v>
      </c>
      <c r="N171" s="166">
        <v>43018</v>
      </c>
      <c r="O171" s="1"/>
      <c r="P171" s="1"/>
      <c r="Q171" s="25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7">
        <v>33</v>
      </c>
      <c r="B172" s="158">
        <v>42191</v>
      </c>
      <c r="C172" s="158"/>
      <c r="D172" s="159" t="s">
        <v>672</v>
      </c>
      <c r="E172" s="160" t="s">
        <v>591</v>
      </c>
      <c r="F172" s="161">
        <v>390</v>
      </c>
      <c r="G172" s="160"/>
      <c r="H172" s="160">
        <v>460</v>
      </c>
      <c r="I172" s="162">
        <v>460</v>
      </c>
      <c r="J172" s="163" t="s">
        <v>625</v>
      </c>
      <c r="K172" s="164">
        <f t="shared" si="96"/>
        <v>70</v>
      </c>
      <c r="L172" s="165">
        <f t="shared" si="97"/>
        <v>0.17948717948717949</v>
      </c>
      <c r="M172" s="160" t="s">
        <v>594</v>
      </c>
      <c r="N172" s="166">
        <v>42478</v>
      </c>
      <c r="O172" s="1"/>
      <c r="P172" s="1"/>
      <c r="Q172" s="25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67">
        <v>34</v>
      </c>
      <c r="B173" s="168">
        <v>42195</v>
      </c>
      <c r="C173" s="168"/>
      <c r="D173" s="169" t="s">
        <v>673</v>
      </c>
      <c r="E173" s="170" t="s">
        <v>591</v>
      </c>
      <c r="F173" s="171">
        <v>122.5</v>
      </c>
      <c r="G173" s="171"/>
      <c r="H173" s="172">
        <v>61</v>
      </c>
      <c r="I173" s="172">
        <v>172</v>
      </c>
      <c r="J173" s="173" t="s">
        <v>674</v>
      </c>
      <c r="K173" s="174">
        <f t="shared" si="96"/>
        <v>-61.5</v>
      </c>
      <c r="L173" s="175">
        <f t="shared" si="97"/>
        <v>-0.50204081632653064</v>
      </c>
      <c r="M173" s="171" t="s">
        <v>604</v>
      </c>
      <c r="N173" s="168">
        <v>43333</v>
      </c>
      <c r="O173" s="1"/>
      <c r="P173" s="1"/>
      <c r="Q173" s="25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7">
        <v>35</v>
      </c>
      <c r="B174" s="158">
        <v>42219</v>
      </c>
      <c r="C174" s="158"/>
      <c r="D174" s="159" t="s">
        <v>675</v>
      </c>
      <c r="E174" s="160" t="s">
        <v>591</v>
      </c>
      <c r="F174" s="161">
        <v>297.5</v>
      </c>
      <c r="G174" s="160"/>
      <c r="H174" s="160">
        <v>350</v>
      </c>
      <c r="I174" s="162">
        <v>360</v>
      </c>
      <c r="J174" s="163" t="s">
        <v>676</v>
      </c>
      <c r="K174" s="164">
        <f t="shared" si="96"/>
        <v>52.5</v>
      </c>
      <c r="L174" s="165">
        <f t="shared" si="97"/>
        <v>0.17647058823529413</v>
      </c>
      <c r="M174" s="160" t="s">
        <v>594</v>
      </c>
      <c r="N174" s="166">
        <v>42232</v>
      </c>
      <c r="O174" s="1"/>
      <c r="P174" s="1"/>
      <c r="Q174" s="25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7">
        <v>36</v>
      </c>
      <c r="B175" s="158">
        <v>42219</v>
      </c>
      <c r="C175" s="158"/>
      <c r="D175" s="159" t="s">
        <v>677</v>
      </c>
      <c r="E175" s="160" t="s">
        <v>591</v>
      </c>
      <c r="F175" s="161">
        <v>115.5</v>
      </c>
      <c r="G175" s="160"/>
      <c r="H175" s="160">
        <v>149</v>
      </c>
      <c r="I175" s="162">
        <v>140</v>
      </c>
      <c r="J175" s="163" t="s">
        <v>678</v>
      </c>
      <c r="K175" s="164">
        <f t="shared" si="96"/>
        <v>33.5</v>
      </c>
      <c r="L175" s="165">
        <f t="shared" si="97"/>
        <v>0.29004329004329005</v>
      </c>
      <c r="M175" s="160" t="s">
        <v>594</v>
      </c>
      <c r="N175" s="166">
        <v>42740</v>
      </c>
      <c r="O175" s="1"/>
      <c r="P175" s="1"/>
      <c r="Q175" s="25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7">
        <v>37</v>
      </c>
      <c r="B176" s="158">
        <v>42251</v>
      </c>
      <c r="C176" s="158"/>
      <c r="D176" s="159" t="s">
        <v>540</v>
      </c>
      <c r="E176" s="160" t="s">
        <v>591</v>
      </c>
      <c r="F176" s="161">
        <v>226</v>
      </c>
      <c r="G176" s="160"/>
      <c r="H176" s="160">
        <v>292</v>
      </c>
      <c r="I176" s="162">
        <v>292</v>
      </c>
      <c r="J176" s="163" t="s">
        <v>679</v>
      </c>
      <c r="K176" s="164">
        <f t="shared" si="96"/>
        <v>66</v>
      </c>
      <c r="L176" s="165">
        <f t="shared" si="97"/>
        <v>0.29203539823008851</v>
      </c>
      <c r="M176" s="160" t="s">
        <v>594</v>
      </c>
      <c r="N176" s="166">
        <v>42286</v>
      </c>
      <c r="O176" s="1"/>
      <c r="P176" s="1"/>
      <c r="Q176" s="25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7">
        <v>38</v>
      </c>
      <c r="B177" s="158">
        <v>42254</v>
      </c>
      <c r="C177" s="158"/>
      <c r="D177" s="159" t="s">
        <v>667</v>
      </c>
      <c r="E177" s="160" t="s">
        <v>591</v>
      </c>
      <c r="F177" s="161">
        <v>232.5</v>
      </c>
      <c r="G177" s="160"/>
      <c r="H177" s="160">
        <v>312.5</v>
      </c>
      <c r="I177" s="162">
        <v>310</v>
      </c>
      <c r="J177" s="163" t="s">
        <v>625</v>
      </c>
      <c r="K177" s="164">
        <f t="shared" si="96"/>
        <v>80</v>
      </c>
      <c r="L177" s="165">
        <f t="shared" si="97"/>
        <v>0.34408602150537637</v>
      </c>
      <c r="M177" s="160" t="s">
        <v>594</v>
      </c>
      <c r="N177" s="166">
        <v>42823</v>
      </c>
      <c r="O177" s="1"/>
      <c r="P177" s="1"/>
      <c r="Q177" s="25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7">
        <v>39</v>
      </c>
      <c r="B178" s="158">
        <v>42268</v>
      </c>
      <c r="C178" s="158"/>
      <c r="D178" s="159" t="s">
        <v>680</v>
      </c>
      <c r="E178" s="160" t="s">
        <v>591</v>
      </c>
      <c r="F178" s="161">
        <v>196.5</v>
      </c>
      <c r="G178" s="160"/>
      <c r="H178" s="160">
        <v>238</v>
      </c>
      <c r="I178" s="162">
        <v>238</v>
      </c>
      <c r="J178" s="163" t="s">
        <v>679</v>
      </c>
      <c r="K178" s="164">
        <f t="shared" si="96"/>
        <v>41.5</v>
      </c>
      <c r="L178" s="165">
        <f t="shared" si="97"/>
        <v>0.21119592875318066</v>
      </c>
      <c r="M178" s="160" t="s">
        <v>594</v>
      </c>
      <c r="N178" s="166">
        <v>42291</v>
      </c>
      <c r="O178" s="1"/>
      <c r="P178" s="1"/>
      <c r="Q178" s="25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7">
        <v>40</v>
      </c>
      <c r="B179" s="158">
        <v>42271</v>
      </c>
      <c r="C179" s="158"/>
      <c r="D179" s="159" t="s">
        <v>623</v>
      </c>
      <c r="E179" s="160" t="s">
        <v>591</v>
      </c>
      <c r="F179" s="161">
        <v>65</v>
      </c>
      <c r="G179" s="160"/>
      <c r="H179" s="160">
        <v>82</v>
      </c>
      <c r="I179" s="162">
        <v>82</v>
      </c>
      <c r="J179" s="163" t="s">
        <v>679</v>
      </c>
      <c r="K179" s="164">
        <f t="shared" si="96"/>
        <v>17</v>
      </c>
      <c r="L179" s="165">
        <f t="shared" si="97"/>
        <v>0.26153846153846155</v>
      </c>
      <c r="M179" s="160" t="s">
        <v>594</v>
      </c>
      <c r="N179" s="166">
        <v>42578</v>
      </c>
      <c r="O179" s="1"/>
      <c r="P179" s="1"/>
      <c r="Q179" s="25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7">
        <v>41</v>
      </c>
      <c r="B180" s="158">
        <v>42291</v>
      </c>
      <c r="C180" s="158"/>
      <c r="D180" s="159" t="s">
        <v>681</v>
      </c>
      <c r="E180" s="160" t="s">
        <v>591</v>
      </c>
      <c r="F180" s="161">
        <v>144</v>
      </c>
      <c r="G180" s="160"/>
      <c r="H180" s="160">
        <v>182.5</v>
      </c>
      <c r="I180" s="162">
        <v>181</v>
      </c>
      <c r="J180" s="163" t="s">
        <v>679</v>
      </c>
      <c r="K180" s="164">
        <f t="shared" si="96"/>
        <v>38.5</v>
      </c>
      <c r="L180" s="165">
        <f t="shared" si="97"/>
        <v>0.2673611111111111</v>
      </c>
      <c r="M180" s="160" t="s">
        <v>594</v>
      </c>
      <c r="N180" s="166">
        <v>42817</v>
      </c>
      <c r="O180" s="1"/>
      <c r="P180" s="1"/>
      <c r="Q180" s="25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7">
        <v>42</v>
      </c>
      <c r="B181" s="158">
        <v>42291</v>
      </c>
      <c r="C181" s="158"/>
      <c r="D181" s="159" t="s">
        <v>682</v>
      </c>
      <c r="E181" s="160" t="s">
        <v>591</v>
      </c>
      <c r="F181" s="161">
        <v>264</v>
      </c>
      <c r="G181" s="160"/>
      <c r="H181" s="160">
        <v>311</v>
      </c>
      <c r="I181" s="162">
        <v>311</v>
      </c>
      <c r="J181" s="163" t="s">
        <v>679</v>
      </c>
      <c r="K181" s="164">
        <f t="shared" si="96"/>
        <v>47</v>
      </c>
      <c r="L181" s="165">
        <f t="shared" si="97"/>
        <v>0.17803030303030304</v>
      </c>
      <c r="M181" s="160" t="s">
        <v>594</v>
      </c>
      <c r="N181" s="166">
        <v>42604</v>
      </c>
      <c r="O181" s="1"/>
      <c r="P181" s="1"/>
      <c r="Q181" s="25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7">
        <v>43</v>
      </c>
      <c r="B182" s="158">
        <v>42318</v>
      </c>
      <c r="C182" s="158"/>
      <c r="D182" s="159" t="s">
        <v>683</v>
      </c>
      <c r="E182" s="160" t="s">
        <v>603</v>
      </c>
      <c r="F182" s="161">
        <v>549.5</v>
      </c>
      <c r="G182" s="160"/>
      <c r="H182" s="160">
        <v>630</v>
      </c>
      <c r="I182" s="162">
        <v>630</v>
      </c>
      <c r="J182" s="163" t="s">
        <v>679</v>
      </c>
      <c r="K182" s="164">
        <f t="shared" si="96"/>
        <v>80.5</v>
      </c>
      <c r="L182" s="165">
        <f t="shared" si="97"/>
        <v>0.1464968152866242</v>
      </c>
      <c r="M182" s="160" t="s">
        <v>594</v>
      </c>
      <c r="N182" s="166">
        <v>42419</v>
      </c>
      <c r="O182" s="1"/>
      <c r="P182" s="1"/>
      <c r="Q182" s="25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7">
        <v>44</v>
      </c>
      <c r="B183" s="158">
        <v>42342</v>
      </c>
      <c r="C183" s="158"/>
      <c r="D183" s="159" t="s">
        <v>684</v>
      </c>
      <c r="E183" s="160" t="s">
        <v>591</v>
      </c>
      <c r="F183" s="161">
        <v>1027.5</v>
      </c>
      <c r="G183" s="160"/>
      <c r="H183" s="160">
        <v>1315</v>
      </c>
      <c r="I183" s="162">
        <v>1250</v>
      </c>
      <c r="J183" s="163" t="s">
        <v>679</v>
      </c>
      <c r="K183" s="164">
        <f t="shared" si="96"/>
        <v>287.5</v>
      </c>
      <c r="L183" s="165">
        <f t="shared" si="97"/>
        <v>0.27980535279805352</v>
      </c>
      <c r="M183" s="160" t="s">
        <v>594</v>
      </c>
      <c r="N183" s="166">
        <v>43244</v>
      </c>
      <c r="O183" s="1"/>
      <c r="P183" s="1"/>
      <c r="Q183" s="25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7">
        <v>45</v>
      </c>
      <c r="B184" s="158">
        <v>42367</v>
      </c>
      <c r="C184" s="158"/>
      <c r="D184" s="159" t="s">
        <v>685</v>
      </c>
      <c r="E184" s="160" t="s">
        <v>591</v>
      </c>
      <c r="F184" s="161">
        <v>465</v>
      </c>
      <c r="G184" s="160"/>
      <c r="H184" s="160">
        <v>540</v>
      </c>
      <c r="I184" s="162">
        <v>540</v>
      </c>
      <c r="J184" s="163" t="s">
        <v>679</v>
      </c>
      <c r="K184" s="164">
        <f t="shared" si="96"/>
        <v>75</v>
      </c>
      <c r="L184" s="165">
        <f t="shared" si="97"/>
        <v>0.16129032258064516</v>
      </c>
      <c r="M184" s="160" t="s">
        <v>594</v>
      </c>
      <c r="N184" s="166">
        <v>42530</v>
      </c>
      <c r="O184" s="1"/>
      <c r="P184" s="1"/>
      <c r="Q184" s="25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7">
        <v>46</v>
      </c>
      <c r="B185" s="158">
        <v>42380</v>
      </c>
      <c r="C185" s="158"/>
      <c r="D185" s="159" t="s">
        <v>403</v>
      </c>
      <c r="E185" s="160" t="s">
        <v>603</v>
      </c>
      <c r="F185" s="161">
        <v>81</v>
      </c>
      <c r="G185" s="160"/>
      <c r="H185" s="160">
        <v>110</v>
      </c>
      <c r="I185" s="162">
        <v>110</v>
      </c>
      <c r="J185" s="163" t="s">
        <v>679</v>
      </c>
      <c r="K185" s="164">
        <f t="shared" si="96"/>
        <v>29</v>
      </c>
      <c r="L185" s="165">
        <f t="shared" si="97"/>
        <v>0.35802469135802467</v>
      </c>
      <c r="M185" s="160" t="s">
        <v>594</v>
      </c>
      <c r="N185" s="166">
        <v>42745</v>
      </c>
      <c r="O185" s="1"/>
      <c r="P185" s="1"/>
      <c r="Q185" s="25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7">
        <v>47</v>
      </c>
      <c r="B186" s="158">
        <v>42382</v>
      </c>
      <c r="C186" s="158"/>
      <c r="D186" s="159" t="s">
        <v>686</v>
      </c>
      <c r="E186" s="160" t="s">
        <v>603</v>
      </c>
      <c r="F186" s="161">
        <v>417.5</v>
      </c>
      <c r="G186" s="160"/>
      <c r="H186" s="160">
        <v>547</v>
      </c>
      <c r="I186" s="162">
        <v>535</v>
      </c>
      <c r="J186" s="163" t="s">
        <v>679</v>
      </c>
      <c r="K186" s="164">
        <f t="shared" si="96"/>
        <v>129.5</v>
      </c>
      <c r="L186" s="165">
        <f t="shared" si="97"/>
        <v>0.31017964071856285</v>
      </c>
      <c r="M186" s="160" t="s">
        <v>594</v>
      </c>
      <c r="N186" s="166">
        <v>42578</v>
      </c>
      <c r="O186" s="1"/>
      <c r="P186" s="1"/>
      <c r="Q186" s="25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7">
        <v>48</v>
      </c>
      <c r="B187" s="158">
        <v>42408</v>
      </c>
      <c r="C187" s="158"/>
      <c r="D187" s="159" t="s">
        <v>687</v>
      </c>
      <c r="E187" s="160" t="s">
        <v>591</v>
      </c>
      <c r="F187" s="161">
        <v>650</v>
      </c>
      <c r="G187" s="160"/>
      <c r="H187" s="160">
        <v>800</v>
      </c>
      <c r="I187" s="162">
        <v>800</v>
      </c>
      <c r="J187" s="163" t="s">
        <v>679</v>
      </c>
      <c r="K187" s="164">
        <f t="shared" si="96"/>
        <v>150</v>
      </c>
      <c r="L187" s="165">
        <f t="shared" si="97"/>
        <v>0.23076923076923078</v>
      </c>
      <c r="M187" s="160" t="s">
        <v>594</v>
      </c>
      <c r="N187" s="166">
        <v>43154</v>
      </c>
      <c r="O187" s="1"/>
      <c r="P187" s="1"/>
      <c r="Q187" s="25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7">
        <v>49</v>
      </c>
      <c r="B188" s="158">
        <v>42433</v>
      </c>
      <c r="C188" s="158"/>
      <c r="D188" s="159" t="s">
        <v>237</v>
      </c>
      <c r="E188" s="160" t="s">
        <v>591</v>
      </c>
      <c r="F188" s="161">
        <v>437.5</v>
      </c>
      <c r="G188" s="160"/>
      <c r="H188" s="160">
        <v>504.5</v>
      </c>
      <c r="I188" s="162">
        <v>522</v>
      </c>
      <c r="J188" s="163" t="s">
        <v>688</v>
      </c>
      <c r="K188" s="164">
        <f t="shared" si="96"/>
        <v>67</v>
      </c>
      <c r="L188" s="165">
        <f t="shared" si="97"/>
        <v>0.15314285714285714</v>
      </c>
      <c r="M188" s="160" t="s">
        <v>594</v>
      </c>
      <c r="N188" s="166">
        <v>42480</v>
      </c>
      <c r="O188" s="1"/>
      <c r="P188" s="1"/>
      <c r="Q188" s="25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7">
        <v>50</v>
      </c>
      <c r="B189" s="158">
        <v>42438</v>
      </c>
      <c r="C189" s="158"/>
      <c r="D189" s="159" t="s">
        <v>689</v>
      </c>
      <c r="E189" s="160" t="s">
        <v>591</v>
      </c>
      <c r="F189" s="161">
        <v>189.5</v>
      </c>
      <c r="G189" s="160"/>
      <c r="H189" s="160">
        <v>218</v>
      </c>
      <c r="I189" s="162">
        <v>218</v>
      </c>
      <c r="J189" s="163" t="s">
        <v>679</v>
      </c>
      <c r="K189" s="164">
        <f t="shared" si="96"/>
        <v>28.5</v>
      </c>
      <c r="L189" s="165">
        <f t="shared" si="97"/>
        <v>0.15039577836411611</v>
      </c>
      <c r="M189" s="160" t="s">
        <v>594</v>
      </c>
      <c r="N189" s="166">
        <v>43034</v>
      </c>
      <c r="O189" s="1"/>
      <c r="P189" s="1"/>
      <c r="Q189" s="25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7">
        <v>51</v>
      </c>
      <c r="B190" s="168">
        <v>42471</v>
      </c>
      <c r="C190" s="168"/>
      <c r="D190" s="176" t="s">
        <v>690</v>
      </c>
      <c r="E190" s="171" t="s">
        <v>591</v>
      </c>
      <c r="F190" s="171">
        <v>36.5</v>
      </c>
      <c r="G190" s="172"/>
      <c r="H190" s="172">
        <v>15.85</v>
      </c>
      <c r="I190" s="172">
        <v>60</v>
      </c>
      <c r="J190" s="173" t="s">
        <v>691</v>
      </c>
      <c r="K190" s="174">
        <f t="shared" si="96"/>
        <v>-20.65</v>
      </c>
      <c r="L190" s="175">
        <f t="shared" si="97"/>
        <v>-0.5657534246575342</v>
      </c>
      <c r="M190" s="171" t="s">
        <v>604</v>
      </c>
      <c r="N190" s="179">
        <v>43627</v>
      </c>
      <c r="O190" s="1"/>
      <c r="P190" s="1"/>
      <c r="Q190" s="25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7">
        <v>52</v>
      </c>
      <c r="B191" s="158">
        <v>42472</v>
      </c>
      <c r="C191" s="158"/>
      <c r="D191" s="159" t="s">
        <v>692</v>
      </c>
      <c r="E191" s="160" t="s">
        <v>591</v>
      </c>
      <c r="F191" s="161">
        <v>93</v>
      </c>
      <c r="G191" s="160"/>
      <c r="H191" s="160">
        <v>149</v>
      </c>
      <c r="I191" s="162">
        <v>140</v>
      </c>
      <c r="J191" s="163" t="s">
        <v>693</v>
      </c>
      <c r="K191" s="164">
        <f t="shared" si="96"/>
        <v>56</v>
      </c>
      <c r="L191" s="165">
        <f t="shared" si="97"/>
        <v>0.60215053763440862</v>
      </c>
      <c r="M191" s="160" t="s">
        <v>594</v>
      </c>
      <c r="N191" s="166">
        <v>42740</v>
      </c>
      <c r="O191" s="1"/>
      <c r="P191" s="1"/>
      <c r="Q191" s="25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7">
        <v>53</v>
      </c>
      <c r="B192" s="158">
        <v>42472</v>
      </c>
      <c r="C192" s="158"/>
      <c r="D192" s="159" t="s">
        <v>694</v>
      </c>
      <c r="E192" s="160" t="s">
        <v>591</v>
      </c>
      <c r="F192" s="161">
        <v>130</v>
      </c>
      <c r="G192" s="160"/>
      <c r="H192" s="160">
        <v>150</v>
      </c>
      <c r="I192" s="162" t="s">
        <v>695</v>
      </c>
      <c r="J192" s="163" t="s">
        <v>679</v>
      </c>
      <c r="K192" s="164">
        <f t="shared" si="96"/>
        <v>20</v>
      </c>
      <c r="L192" s="165">
        <f t="shared" si="97"/>
        <v>0.15384615384615385</v>
      </c>
      <c r="M192" s="160" t="s">
        <v>594</v>
      </c>
      <c r="N192" s="166">
        <v>42564</v>
      </c>
      <c r="O192" s="1"/>
      <c r="P192" s="1"/>
      <c r="Q192" s="25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7">
        <v>54</v>
      </c>
      <c r="B193" s="158">
        <v>42473</v>
      </c>
      <c r="C193" s="158"/>
      <c r="D193" s="159" t="s">
        <v>696</v>
      </c>
      <c r="E193" s="160" t="s">
        <v>591</v>
      </c>
      <c r="F193" s="161">
        <v>196</v>
      </c>
      <c r="G193" s="160"/>
      <c r="H193" s="160">
        <v>299</v>
      </c>
      <c r="I193" s="162">
        <v>299</v>
      </c>
      <c r="J193" s="163" t="s">
        <v>679</v>
      </c>
      <c r="K193" s="164">
        <v>103</v>
      </c>
      <c r="L193" s="165">
        <v>0.52551020408163296</v>
      </c>
      <c r="M193" s="160" t="s">
        <v>594</v>
      </c>
      <c r="N193" s="166">
        <v>42620</v>
      </c>
      <c r="O193" s="1"/>
      <c r="P193" s="1"/>
      <c r="Q193" s="25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7">
        <v>55</v>
      </c>
      <c r="B194" s="158">
        <v>42473</v>
      </c>
      <c r="C194" s="158"/>
      <c r="D194" s="159" t="s">
        <v>697</v>
      </c>
      <c r="E194" s="160" t="s">
        <v>591</v>
      </c>
      <c r="F194" s="161">
        <v>88</v>
      </c>
      <c r="G194" s="160"/>
      <c r="H194" s="160">
        <v>103</v>
      </c>
      <c r="I194" s="162">
        <v>103</v>
      </c>
      <c r="J194" s="163" t="s">
        <v>679</v>
      </c>
      <c r="K194" s="164">
        <v>15</v>
      </c>
      <c r="L194" s="165">
        <v>0.170454545454545</v>
      </c>
      <c r="M194" s="160" t="s">
        <v>594</v>
      </c>
      <c r="N194" s="166">
        <v>42530</v>
      </c>
      <c r="O194" s="1"/>
      <c r="P194" s="1"/>
      <c r="Q194" s="25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7">
        <v>56</v>
      </c>
      <c r="B195" s="158">
        <v>42492</v>
      </c>
      <c r="C195" s="158"/>
      <c r="D195" s="159" t="s">
        <v>698</v>
      </c>
      <c r="E195" s="160" t="s">
        <v>591</v>
      </c>
      <c r="F195" s="161">
        <v>127.5</v>
      </c>
      <c r="G195" s="160"/>
      <c r="H195" s="160">
        <v>148</v>
      </c>
      <c r="I195" s="162" t="s">
        <v>699</v>
      </c>
      <c r="J195" s="163" t="s">
        <v>679</v>
      </c>
      <c r="K195" s="164">
        <f t="shared" ref="K195:K199" si="98">H195-F195</f>
        <v>20.5</v>
      </c>
      <c r="L195" s="165">
        <f t="shared" ref="L195:L199" si="99">K195/F195</f>
        <v>0.16078431372549021</v>
      </c>
      <c r="M195" s="160" t="s">
        <v>594</v>
      </c>
      <c r="N195" s="166">
        <v>42564</v>
      </c>
      <c r="O195" s="1"/>
      <c r="P195" s="1"/>
      <c r="Q195" s="25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7">
        <v>57</v>
      </c>
      <c r="B196" s="158">
        <v>42493</v>
      </c>
      <c r="C196" s="158"/>
      <c r="D196" s="159" t="s">
        <v>700</v>
      </c>
      <c r="E196" s="160" t="s">
        <v>591</v>
      </c>
      <c r="F196" s="161">
        <v>675</v>
      </c>
      <c r="G196" s="160"/>
      <c r="H196" s="160">
        <v>815</v>
      </c>
      <c r="I196" s="162" t="s">
        <v>701</v>
      </c>
      <c r="J196" s="163" t="s">
        <v>679</v>
      </c>
      <c r="K196" s="164">
        <f t="shared" si="98"/>
        <v>140</v>
      </c>
      <c r="L196" s="165">
        <f t="shared" si="99"/>
        <v>0.2074074074074074</v>
      </c>
      <c r="M196" s="160" t="s">
        <v>594</v>
      </c>
      <c r="N196" s="166">
        <v>43154</v>
      </c>
      <c r="O196" s="1"/>
      <c r="P196" s="1"/>
      <c r="Q196" s="25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7">
        <v>58</v>
      </c>
      <c r="B197" s="168">
        <v>42522</v>
      </c>
      <c r="C197" s="168"/>
      <c r="D197" s="169" t="s">
        <v>702</v>
      </c>
      <c r="E197" s="170" t="s">
        <v>591</v>
      </c>
      <c r="F197" s="171">
        <v>500</v>
      </c>
      <c r="G197" s="171"/>
      <c r="H197" s="172">
        <v>232.5</v>
      </c>
      <c r="I197" s="172" t="s">
        <v>703</v>
      </c>
      <c r="J197" s="173" t="s">
        <v>704</v>
      </c>
      <c r="K197" s="174">
        <f t="shared" si="98"/>
        <v>-267.5</v>
      </c>
      <c r="L197" s="175">
        <f t="shared" si="99"/>
        <v>-0.53500000000000003</v>
      </c>
      <c r="M197" s="171" t="s">
        <v>604</v>
      </c>
      <c r="N197" s="168">
        <v>43735</v>
      </c>
      <c r="O197" s="1"/>
      <c r="P197" s="1"/>
      <c r="Q197" s="25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7">
        <v>59</v>
      </c>
      <c r="B198" s="158">
        <v>42527</v>
      </c>
      <c r="C198" s="158"/>
      <c r="D198" s="159" t="s">
        <v>542</v>
      </c>
      <c r="E198" s="160" t="s">
        <v>591</v>
      </c>
      <c r="F198" s="161">
        <v>110</v>
      </c>
      <c r="G198" s="160"/>
      <c r="H198" s="160">
        <v>126.5</v>
      </c>
      <c r="I198" s="162">
        <v>125</v>
      </c>
      <c r="J198" s="163" t="s">
        <v>631</v>
      </c>
      <c r="K198" s="164">
        <f t="shared" si="98"/>
        <v>16.5</v>
      </c>
      <c r="L198" s="165">
        <f t="shared" si="99"/>
        <v>0.15</v>
      </c>
      <c r="M198" s="160" t="s">
        <v>594</v>
      </c>
      <c r="N198" s="166">
        <v>42552</v>
      </c>
      <c r="O198" s="1"/>
      <c r="P198" s="1"/>
      <c r="Q198" s="25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7">
        <v>60</v>
      </c>
      <c r="B199" s="158">
        <v>42538</v>
      </c>
      <c r="C199" s="158"/>
      <c r="D199" s="159" t="s">
        <v>705</v>
      </c>
      <c r="E199" s="160" t="s">
        <v>591</v>
      </c>
      <c r="F199" s="161">
        <v>44</v>
      </c>
      <c r="G199" s="160"/>
      <c r="H199" s="160">
        <v>69.5</v>
      </c>
      <c r="I199" s="162">
        <v>69.5</v>
      </c>
      <c r="J199" s="163" t="s">
        <v>706</v>
      </c>
      <c r="K199" s="164">
        <f t="shared" si="98"/>
        <v>25.5</v>
      </c>
      <c r="L199" s="165">
        <f t="shared" si="99"/>
        <v>0.57954545454545459</v>
      </c>
      <c r="M199" s="160" t="s">
        <v>594</v>
      </c>
      <c r="N199" s="166">
        <v>42977</v>
      </c>
      <c r="O199" s="1"/>
      <c r="P199" s="1"/>
      <c r="Q199" s="25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7">
        <v>61</v>
      </c>
      <c r="B200" s="158">
        <v>42549</v>
      </c>
      <c r="C200" s="158"/>
      <c r="D200" s="159" t="s">
        <v>707</v>
      </c>
      <c r="E200" s="160" t="s">
        <v>591</v>
      </c>
      <c r="F200" s="161">
        <v>262.5</v>
      </c>
      <c r="G200" s="160"/>
      <c r="H200" s="160">
        <v>340</v>
      </c>
      <c r="I200" s="162">
        <v>333</v>
      </c>
      <c r="J200" s="163" t="s">
        <v>708</v>
      </c>
      <c r="K200" s="164">
        <v>77.5</v>
      </c>
      <c r="L200" s="165">
        <v>0.29523809523809502</v>
      </c>
      <c r="M200" s="160" t="s">
        <v>594</v>
      </c>
      <c r="N200" s="166">
        <v>43017</v>
      </c>
      <c r="O200" s="1"/>
      <c r="P200" s="1"/>
      <c r="Q200" s="25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7">
        <v>62</v>
      </c>
      <c r="B201" s="158">
        <v>42549</v>
      </c>
      <c r="C201" s="158"/>
      <c r="D201" s="159" t="s">
        <v>709</v>
      </c>
      <c r="E201" s="160" t="s">
        <v>591</v>
      </c>
      <c r="F201" s="161">
        <v>840</v>
      </c>
      <c r="G201" s="160"/>
      <c r="H201" s="160">
        <v>1230</v>
      </c>
      <c r="I201" s="162">
        <v>1230</v>
      </c>
      <c r="J201" s="163" t="s">
        <v>679</v>
      </c>
      <c r="K201" s="164">
        <v>390</v>
      </c>
      <c r="L201" s="165">
        <v>0.46428571428571402</v>
      </c>
      <c r="M201" s="160" t="s">
        <v>594</v>
      </c>
      <c r="N201" s="166">
        <v>42649</v>
      </c>
      <c r="O201" s="1"/>
      <c r="P201" s="1"/>
      <c r="Q201" s="25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0">
        <v>63</v>
      </c>
      <c r="B202" s="181">
        <v>42556</v>
      </c>
      <c r="C202" s="181"/>
      <c r="D202" s="182" t="s">
        <v>710</v>
      </c>
      <c r="E202" s="183" t="s">
        <v>591</v>
      </c>
      <c r="F202" s="183">
        <v>395</v>
      </c>
      <c r="G202" s="184"/>
      <c r="H202" s="184">
        <f>(468.5+342.5)/2</f>
        <v>405.5</v>
      </c>
      <c r="I202" s="184">
        <v>510</v>
      </c>
      <c r="J202" s="185" t="s">
        <v>711</v>
      </c>
      <c r="K202" s="186">
        <f t="shared" ref="K202:K208" si="100">H202-F202</f>
        <v>10.5</v>
      </c>
      <c r="L202" s="187">
        <f t="shared" ref="L202:L208" si="101">K202/F202</f>
        <v>2.6582278481012658E-2</v>
      </c>
      <c r="M202" s="183" t="s">
        <v>612</v>
      </c>
      <c r="N202" s="181">
        <v>43606</v>
      </c>
      <c r="O202" s="1"/>
      <c r="P202" s="1"/>
      <c r="Q202" s="25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7">
        <v>64</v>
      </c>
      <c r="B203" s="168">
        <v>42584</v>
      </c>
      <c r="C203" s="168"/>
      <c r="D203" s="169" t="s">
        <v>712</v>
      </c>
      <c r="E203" s="170" t="s">
        <v>603</v>
      </c>
      <c r="F203" s="171">
        <f>169.5-12.8</f>
        <v>156.69999999999999</v>
      </c>
      <c r="G203" s="171"/>
      <c r="H203" s="172">
        <v>77</v>
      </c>
      <c r="I203" s="172" t="s">
        <v>713</v>
      </c>
      <c r="J203" s="173" t="s">
        <v>714</v>
      </c>
      <c r="K203" s="174">
        <f t="shared" si="100"/>
        <v>-79.699999999999989</v>
      </c>
      <c r="L203" s="175">
        <f t="shared" si="101"/>
        <v>-0.50861518825781749</v>
      </c>
      <c r="M203" s="171" t="s">
        <v>604</v>
      </c>
      <c r="N203" s="168">
        <v>43522</v>
      </c>
      <c r="O203" s="1"/>
      <c r="P203" s="1"/>
      <c r="Q203" s="25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67">
        <v>65</v>
      </c>
      <c r="B204" s="168">
        <v>42586</v>
      </c>
      <c r="C204" s="168"/>
      <c r="D204" s="169" t="s">
        <v>715</v>
      </c>
      <c r="E204" s="170" t="s">
        <v>591</v>
      </c>
      <c r="F204" s="171">
        <v>400</v>
      </c>
      <c r="G204" s="171"/>
      <c r="H204" s="172">
        <v>305</v>
      </c>
      <c r="I204" s="172">
        <v>475</v>
      </c>
      <c r="J204" s="173" t="s">
        <v>716</v>
      </c>
      <c r="K204" s="174">
        <f t="shared" si="100"/>
        <v>-95</v>
      </c>
      <c r="L204" s="175">
        <f t="shared" si="101"/>
        <v>-0.23749999999999999</v>
      </c>
      <c r="M204" s="171" t="s">
        <v>604</v>
      </c>
      <c r="N204" s="168">
        <v>43606</v>
      </c>
      <c r="O204" s="1"/>
      <c r="P204" s="1"/>
      <c r="Q204" s="25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7">
        <v>66</v>
      </c>
      <c r="B205" s="158">
        <v>42593</v>
      </c>
      <c r="C205" s="158"/>
      <c r="D205" s="159" t="s">
        <v>717</v>
      </c>
      <c r="E205" s="160" t="s">
        <v>591</v>
      </c>
      <c r="F205" s="161">
        <v>86.5</v>
      </c>
      <c r="G205" s="160"/>
      <c r="H205" s="160">
        <v>130</v>
      </c>
      <c r="I205" s="162">
        <v>130</v>
      </c>
      <c r="J205" s="163" t="s">
        <v>718</v>
      </c>
      <c r="K205" s="164">
        <f t="shared" si="100"/>
        <v>43.5</v>
      </c>
      <c r="L205" s="165">
        <f t="shared" si="101"/>
        <v>0.50289017341040465</v>
      </c>
      <c r="M205" s="160" t="s">
        <v>594</v>
      </c>
      <c r="N205" s="166">
        <v>43091</v>
      </c>
      <c r="O205" s="1"/>
      <c r="P205" s="1"/>
      <c r="Q205" s="25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67">
        <v>67</v>
      </c>
      <c r="B206" s="168">
        <v>42600</v>
      </c>
      <c r="C206" s="168"/>
      <c r="D206" s="169" t="s">
        <v>122</v>
      </c>
      <c r="E206" s="170" t="s">
        <v>591</v>
      </c>
      <c r="F206" s="171">
        <v>133.5</v>
      </c>
      <c r="G206" s="171"/>
      <c r="H206" s="172">
        <v>126.5</v>
      </c>
      <c r="I206" s="172">
        <v>178</v>
      </c>
      <c r="J206" s="173" t="s">
        <v>719</v>
      </c>
      <c r="K206" s="174">
        <f t="shared" si="100"/>
        <v>-7</v>
      </c>
      <c r="L206" s="175">
        <f t="shared" si="101"/>
        <v>-5.2434456928838954E-2</v>
      </c>
      <c r="M206" s="171" t="s">
        <v>604</v>
      </c>
      <c r="N206" s="168">
        <v>42615</v>
      </c>
      <c r="O206" s="1"/>
      <c r="P206" s="1"/>
      <c r="Q206" s="25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7">
        <v>68</v>
      </c>
      <c r="B207" s="158">
        <v>42613</v>
      </c>
      <c r="C207" s="158"/>
      <c r="D207" s="159" t="s">
        <v>720</v>
      </c>
      <c r="E207" s="160" t="s">
        <v>591</v>
      </c>
      <c r="F207" s="161">
        <v>560</v>
      </c>
      <c r="G207" s="160"/>
      <c r="H207" s="160">
        <v>725</v>
      </c>
      <c r="I207" s="162">
        <v>725</v>
      </c>
      <c r="J207" s="163" t="s">
        <v>625</v>
      </c>
      <c r="K207" s="164">
        <f t="shared" si="100"/>
        <v>165</v>
      </c>
      <c r="L207" s="165">
        <f t="shared" si="101"/>
        <v>0.29464285714285715</v>
      </c>
      <c r="M207" s="160" t="s">
        <v>594</v>
      </c>
      <c r="N207" s="166">
        <v>42456</v>
      </c>
      <c r="O207" s="1"/>
      <c r="P207" s="1"/>
      <c r="Q207" s="25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7">
        <v>69</v>
      </c>
      <c r="B208" s="158">
        <v>42614</v>
      </c>
      <c r="C208" s="158"/>
      <c r="D208" s="159" t="s">
        <v>721</v>
      </c>
      <c r="E208" s="160" t="s">
        <v>591</v>
      </c>
      <c r="F208" s="161">
        <v>160.5</v>
      </c>
      <c r="G208" s="160"/>
      <c r="H208" s="160">
        <v>210</v>
      </c>
      <c r="I208" s="162">
        <v>210</v>
      </c>
      <c r="J208" s="163" t="s">
        <v>625</v>
      </c>
      <c r="K208" s="164">
        <f t="shared" si="100"/>
        <v>49.5</v>
      </c>
      <c r="L208" s="165">
        <f t="shared" si="101"/>
        <v>0.30841121495327101</v>
      </c>
      <c r="M208" s="160" t="s">
        <v>594</v>
      </c>
      <c r="N208" s="166">
        <v>42871</v>
      </c>
      <c r="O208" s="1"/>
      <c r="P208" s="1"/>
      <c r="Q208" s="25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7">
        <v>70</v>
      </c>
      <c r="B209" s="158">
        <v>42646</v>
      </c>
      <c r="C209" s="158"/>
      <c r="D209" s="159" t="s">
        <v>415</v>
      </c>
      <c r="E209" s="160" t="s">
        <v>591</v>
      </c>
      <c r="F209" s="161">
        <v>430</v>
      </c>
      <c r="G209" s="160"/>
      <c r="H209" s="160">
        <v>596</v>
      </c>
      <c r="I209" s="162">
        <v>575</v>
      </c>
      <c r="J209" s="163" t="s">
        <v>722</v>
      </c>
      <c r="K209" s="164">
        <v>166</v>
      </c>
      <c r="L209" s="165">
        <v>0.38604651162790699</v>
      </c>
      <c r="M209" s="160" t="s">
        <v>594</v>
      </c>
      <c r="N209" s="166">
        <v>42769</v>
      </c>
      <c r="O209" s="1"/>
      <c r="P209" s="1"/>
      <c r="Q209" s="25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7">
        <v>71</v>
      </c>
      <c r="B210" s="158">
        <v>42657</v>
      </c>
      <c r="C210" s="158"/>
      <c r="D210" s="159" t="s">
        <v>723</v>
      </c>
      <c r="E210" s="160" t="s">
        <v>591</v>
      </c>
      <c r="F210" s="161">
        <v>280</v>
      </c>
      <c r="G210" s="160"/>
      <c r="H210" s="160">
        <v>345</v>
      </c>
      <c r="I210" s="162">
        <v>345</v>
      </c>
      <c r="J210" s="163" t="s">
        <v>625</v>
      </c>
      <c r="K210" s="164">
        <f t="shared" ref="K210:K215" si="102">H210-F210</f>
        <v>65</v>
      </c>
      <c r="L210" s="165">
        <f t="shared" ref="L210:L211" si="103">K210/F210</f>
        <v>0.23214285714285715</v>
      </c>
      <c r="M210" s="160" t="s">
        <v>594</v>
      </c>
      <c r="N210" s="166">
        <v>42814</v>
      </c>
      <c r="O210" s="1"/>
      <c r="P210" s="1"/>
      <c r="Q210" s="25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7">
        <v>72</v>
      </c>
      <c r="B211" s="158">
        <v>42657</v>
      </c>
      <c r="C211" s="158"/>
      <c r="D211" s="159" t="s">
        <v>724</v>
      </c>
      <c r="E211" s="160" t="s">
        <v>591</v>
      </c>
      <c r="F211" s="161">
        <v>245</v>
      </c>
      <c r="G211" s="160"/>
      <c r="H211" s="160">
        <v>325.5</v>
      </c>
      <c r="I211" s="162">
        <v>330</v>
      </c>
      <c r="J211" s="163" t="s">
        <v>725</v>
      </c>
      <c r="K211" s="164">
        <f t="shared" si="102"/>
        <v>80.5</v>
      </c>
      <c r="L211" s="165">
        <f t="shared" si="103"/>
        <v>0.32857142857142857</v>
      </c>
      <c r="M211" s="160" t="s">
        <v>594</v>
      </c>
      <c r="N211" s="166">
        <v>42769</v>
      </c>
      <c r="O211" s="1"/>
      <c r="P211" s="1"/>
      <c r="Q211" s="25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7">
        <v>73</v>
      </c>
      <c r="B212" s="158">
        <v>42660</v>
      </c>
      <c r="C212" s="158"/>
      <c r="D212" s="159" t="s">
        <v>726</v>
      </c>
      <c r="E212" s="160" t="s">
        <v>591</v>
      </c>
      <c r="F212" s="161">
        <v>125</v>
      </c>
      <c r="G212" s="160"/>
      <c r="H212" s="160">
        <v>160</v>
      </c>
      <c r="I212" s="162">
        <v>160</v>
      </c>
      <c r="J212" s="163" t="s">
        <v>679</v>
      </c>
      <c r="K212" s="164">
        <f t="shared" si="102"/>
        <v>35</v>
      </c>
      <c r="L212" s="165">
        <v>0.28000000000000003</v>
      </c>
      <c r="M212" s="160" t="s">
        <v>594</v>
      </c>
      <c r="N212" s="166">
        <v>42803</v>
      </c>
      <c r="O212" s="1"/>
      <c r="P212" s="1"/>
      <c r="Q212" s="25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7">
        <v>74</v>
      </c>
      <c r="B213" s="158">
        <v>42660</v>
      </c>
      <c r="C213" s="158"/>
      <c r="D213" s="159" t="s">
        <v>727</v>
      </c>
      <c r="E213" s="160" t="s">
        <v>591</v>
      </c>
      <c r="F213" s="161">
        <v>114</v>
      </c>
      <c r="G213" s="160"/>
      <c r="H213" s="160">
        <v>145</v>
      </c>
      <c r="I213" s="162">
        <v>145</v>
      </c>
      <c r="J213" s="163" t="s">
        <v>679</v>
      </c>
      <c r="K213" s="164">
        <f t="shared" si="102"/>
        <v>31</v>
      </c>
      <c r="L213" s="165">
        <f t="shared" ref="L213:L215" si="104">K213/F213</f>
        <v>0.27192982456140352</v>
      </c>
      <c r="M213" s="160" t="s">
        <v>594</v>
      </c>
      <c r="N213" s="166">
        <v>42859</v>
      </c>
      <c r="O213" s="1"/>
      <c r="P213" s="1"/>
      <c r="Q213" s="25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7">
        <v>75</v>
      </c>
      <c r="B214" s="158">
        <v>42660</v>
      </c>
      <c r="C214" s="158"/>
      <c r="D214" s="159" t="s">
        <v>728</v>
      </c>
      <c r="E214" s="160" t="s">
        <v>591</v>
      </c>
      <c r="F214" s="161">
        <v>212</v>
      </c>
      <c r="G214" s="160"/>
      <c r="H214" s="160">
        <v>280</v>
      </c>
      <c r="I214" s="162">
        <v>276</v>
      </c>
      <c r="J214" s="163" t="s">
        <v>729</v>
      </c>
      <c r="K214" s="164">
        <f t="shared" si="102"/>
        <v>68</v>
      </c>
      <c r="L214" s="165">
        <f t="shared" si="104"/>
        <v>0.32075471698113206</v>
      </c>
      <c r="M214" s="160" t="s">
        <v>594</v>
      </c>
      <c r="N214" s="166">
        <v>42858</v>
      </c>
      <c r="O214" s="1"/>
      <c r="P214" s="1"/>
      <c r="Q214" s="25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7">
        <v>76</v>
      </c>
      <c r="B215" s="158">
        <v>42678</v>
      </c>
      <c r="C215" s="158"/>
      <c r="D215" s="159" t="s">
        <v>464</v>
      </c>
      <c r="E215" s="160" t="s">
        <v>591</v>
      </c>
      <c r="F215" s="161">
        <v>155</v>
      </c>
      <c r="G215" s="160"/>
      <c r="H215" s="160">
        <v>210</v>
      </c>
      <c r="I215" s="162">
        <v>210</v>
      </c>
      <c r="J215" s="163" t="s">
        <v>730</v>
      </c>
      <c r="K215" s="164">
        <f t="shared" si="102"/>
        <v>55</v>
      </c>
      <c r="L215" s="165">
        <f t="shared" si="104"/>
        <v>0.35483870967741937</v>
      </c>
      <c r="M215" s="160" t="s">
        <v>594</v>
      </c>
      <c r="N215" s="166">
        <v>42944</v>
      </c>
      <c r="O215" s="1"/>
      <c r="P215" s="1"/>
      <c r="Q215" s="25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67">
        <v>77</v>
      </c>
      <c r="B216" s="168">
        <v>42710</v>
      </c>
      <c r="C216" s="168"/>
      <c r="D216" s="169" t="s">
        <v>731</v>
      </c>
      <c r="E216" s="170" t="s">
        <v>591</v>
      </c>
      <c r="F216" s="171">
        <v>150.5</v>
      </c>
      <c r="G216" s="171"/>
      <c r="H216" s="172">
        <v>72.5</v>
      </c>
      <c r="I216" s="172">
        <v>174</v>
      </c>
      <c r="J216" s="173" t="s">
        <v>732</v>
      </c>
      <c r="K216" s="174">
        <v>-78</v>
      </c>
      <c r="L216" s="175">
        <v>-0.51827242524916906</v>
      </c>
      <c r="M216" s="171" t="s">
        <v>604</v>
      </c>
      <c r="N216" s="168">
        <v>43333</v>
      </c>
      <c r="O216" s="1"/>
      <c r="P216" s="1"/>
      <c r="Q216" s="25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7">
        <v>78</v>
      </c>
      <c r="B217" s="158">
        <v>42712</v>
      </c>
      <c r="C217" s="158"/>
      <c r="D217" s="159" t="s">
        <v>733</v>
      </c>
      <c r="E217" s="160" t="s">
        <v>591</v>
      </c>
      <c r="F217" s="161">
        <v>380</v>
      </c>
      <c r="G217" s="160"/>
      <c r="H217" s="160">
        <v>478</v>
      </c>
      <c r="I217" s="162">
        <v>468</v>
      </c>
      <c r="J217" s="163" t="s">
        <v>679</v>
      </c>
      <c r="K217" s="164">
        <f t="shared" ref="K217:K219" si="105">H217-F217</f>
        <v>98</v>
      </c>
      <c r="L217" s="165">
        <f t="shared" ref="L217:L219" si="106">K217/F217</f>
        <v>0.25789473684210529</v>
      </c>
      <c r="M217" s="160" t="s">
        <v>594</v>
      </c>
      <c r="N217" s="166">
        <v>43025</v>
      </c>
      <c r="O217" s="1"/>
      <c r="P217" s="1"/>
      <c r="Q217" s="25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7">
        <v>79</v>
      </c>
      <c r="B218" s="158">
        <v>42734</v>
      </c>
      <c r="C218" s="158"/>
      <c r="D218" s="159" t="s">
        <v>121</v>
      </c>
      <c r="E218" s="160" t="s">
        <v>591</v>
      </c>
      <c r="F218" s="161">
        <v>305</v>
      </c>
      <c r="G218" s="160"/>
      <c r="H218" s="160">
        <v>375</v>
      </c>
      <c r="I218" s="162">
        <v>375</v>
      </c>
      <c r="J218" s="163" t="s">
        <v>679</v>
      </c>
      <c r="K218" s="164">
        <f t="shared" si="105"/>
        <v>70</v>
      </c>
      <c r="L218" s="165">
        <f t="shared" si="106"/>
        <v>0.22950819672131148</v>
      </c>
      <c r="M218" s="160" t="s">
        <v>594</v>
      </c>
      <c r="N218" s="166">
        <v>42768</v>
      </c>
      <c r="O218" s="1"/>
      <c r="P218" s="1"/>
      <c r="Q218" s="25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7">
        <v>80</v>
      </c>
      <c r="B219" s="158">
        <v>42739</v>
      </c>
      <c r="C219" s="158"/>
      <c r="D219" s="159" t="s">
        <v>104</v>
      </c>
      <c r="E219" s="160" t="s">
        <v>591</v>
      </c>
      <c r="F219" s="161">
        <v>99.5</v>
      </c>
      <c r="G219" s="160"/>
      <c r="H219" s="160">
        <v>158</v>
      </c>
      <c r="I219" s="162">
        <v>158</v>
      </c>
      <c r="J219" s="163" t="s">
        <v>679</v>
      </c>
      <c r="K219" s="164">
        <f t="shared" si="105"/>
        <v>58.5</v>
      </c>
      <c r="L219" s="165">
        <f t="shared" si="106"/>
        <v>0.5879396984924623</v>
      </c>
      <c r="M219" s="160" t="s">
        <v>594</v>
      </c>
      <c r="N219" s="166">
        <v>42898</v>
      </c>
      <c r="O219" s="1"/>
      <c r="P219" s="1"/>
      <c r="Q219" s="25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7">
        <v>81</v>
      </c>
      <c r="B220" s="158">
        <v>42739</v>
      </c>
      <c r="C220" s="158"/>
      <c r="D220" s="159" t="s">
        <v>104</v>
      </c>
      <c r="E220" s="160" t="s">
        <v>591</v>
      </c>
      <c r="F220" s="161">
        <v>99.5</v>
      </c>
      <c r="G220" s="160"/>
      <c r="H220" s="160">
        <v>158</v>
      </c>
      <c r="I220" s="162">
        <v>158</v>
      </c>
      <c r="J220" s="163" t="s">
        <v>679</v>
      </c>
      <c r="K220" s="164">
        <v>58.5</v>
      </c>
      <c r="L220" s="165">
        <v>0.58793969849246197</v>
      </c>
      <c r="M220" s="160" t="s">
        <v>594</v>
      </c>
      <c r="N220" s="166">
        <v>42898</v>
      </c>
      <c r="O220" s="1"/>
      <c r="P220" s="1"/>
      <c r="Q220" s="25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7">
        <v>82</v>
      </c>
      <c r="B221" s="158">
        <v>42786</v>
      </c>
      <c r="C221" s="158"/>
      <c r="D221" s="159" t="s">
        <v>210</v>
      </c>
      <c r="E221" s="160" t="s">
        <v>591</v>
      </c>
      <c r="F221" s="161">
        <v>140.5</v>
      </c>
      <c r="G221" s="160"/>
      <c r="H221" s="160">
        <v>220</v>
      </c>
      <c r="I221" s="162">
        <v>220</v>
      </c>
      <c r="J221" s="163" t="s">
        <v>679</v>
      </c>
      <c r="K221" s="164">
        <f>H221-F221</f>
        <v>79.5</v>
      </c>
      <c r="L221" s="165">
        <f>K221/F221</f>
        <v>0.5658362989323843</v>
      </c>
      <c r="M221" s="160" t="s">
        <v>594</v>
      </c>
      <c r="N221" s="166">
        <v>42864</v>
      </c>
      <c r="O221" s="1"/>
      <c r="P221" s="1"/>
      <c r="Q221" s="25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7">
        <v>83</v>
      </c>
      <c r="B222" s="158">
        <v>42786</v>
      </c>
      <c r="C222" s="158"/>
      <c r="D222" s="159" t="s">
        <v>734</v>
      </c>
      <c r="E222" s="160" t="s">
        <v>591</v>
      </c>
      <c r="F222" s="161">
        <v>202.5</v>
      </c>
      <c r="G222" s="160"/>
      <c r="H222" s="160">
        <v>234</v>
      </c>
      <c r="I222" s="162">
        <v>234</v>
      </c>
      <c r="J222" s="163" t="s">
        <v>679</v>
      </c>
      <c r="K222" s="164">
        <v>31.5</v>
      </c>
      <c r="L222" s="165">
        <v>0.155555555555556</v>
      </c>
      <c r="M222" s="160" t="s">
        <v>594</v>
      </c>
      <c r="N222" s="166">
        <v>42836</v>
      </c>
      <c r="O222" s="1"/>
      <c r="P222" s="1"/>
      <c r="Q222" s="25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7">
        <v>84</v>
      </c>
      <c r="B223" s="158">
        <v>42818</v>
      </c>
      <c r="C223" s="158"/>
      <c r="D223" s="159" t="s">
        <v>735</v>
      </c>
      <c r="E223" s="160" t="s">
        <v>591</v>
      </c>
      <c r="F223" s="161">
        <v>300.5</v>
      </c>
      <c r="G223" s="160"/>
      <c r="H223" s="160">
        <v>417.5</v>
      </c>
      <c r="I223" s="162">
        <v>420</v>
      </c>
      <c r="J223" s="163" t="s">
        <v>736</v>
      </c>
      <c r="K223" s="164">
        <f>H223-F223</f>
        <v>117</v>
      </c>
      <c r="L223" s="165">
        <f>K223/F223</f>
        <v>0.38935108153078202</v>
      </c>
      <c r="M223" s="160" t="s">
        <v>594</v>
      </c>
      <c r="N223" s="166">
        <v>43070</v>
      </c>
      <c r="O223" s="1"/>
      <c r="P223" s="1"/>
      <c r="Q223" s="25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7">
        <v>85</v>
      </c>
      <c r="B224" s="158">
        <v>42818</v>
      </c>
      <c r="C224" s="158"/>
      <c r="D224" s="159" t="s">
        <v>709</v>
      </c>
      <c r="E224" s="160" t="s">
        <v>591</v>
      </c>
      <c r="F224" s="161">
        <v>850</v>
      </c>
      <c r="G224" s="160"/>
      <c r="H224" s="160">
        <v>1042.5</v>
      </c>
      <c r="I224" s="162">
        <v>1023</v>
      </c>
      <c r="J224" s="163" t="s">
        <v>737</v>
      </c>
      <c r="K224" s="164">
        <v>192.5</v>
      </c>
      <c r="L224" s="165">
        <v>0.22647058823529401</v>
      </c>
      <c r="M224" s="160" t="s">
        <v>594</v>
      </c>
      <c r="N224" s="166">
        <v>42830</v>
      </c>
      <c r="O224" s="1"/>
      <c r="P224" s="1"/>
      <c r="Q224" s="25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7">
        <v>86</v>
      </c>
      <c r="B225" s="158">
        <v>42830</v>
      </c>
      <c r="C225" s="158"/>
      <c r="D225" s="159" t="s">
        <v>495</v>
      </c>
      <c r="E225" s="160" t="s">
        <v>591</v>
      </c>
      <c r="F225" s="161">
        <v>785</v>
      </c>
      <c r="G225" s="160"/>
      <c r="H225" s="160">
        <v>930</v>
      </c>
      <c r="I225" s="162">
        <v>920</v>
      </c>
      <c r="J225" s="163" t="s">
        <v>738</v>
      </c>
      <c r="K225" s="164">
        <f>H225-F225</f>
        <v>145</v>
      </c>
      <c r="L225" s="165">
        <f>K225/F225</f>
        <v>0.18471337579617833</v>
      </c>
      <c r="M225" s="160" t="s">
        <v>594</v>
      </c>
      <c r="N225" s="166">
        <v>42976</v>
      </c>
      <c r="O225" s="1"/>
      <c r="P225" s="1"/>
      <c r="Q225" s="25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67">
        <v>87</v>
      </c>
      <c r="B226" s="168">
        <v>42831</v>
      </c>
      <c r="C226" s="168"/>
      <c r="D226" s="169" t="s">
        <v>739</v>
      </c>
      <c r="E226" s="170" t="s">
        <v>591</v>
      </c>
      <c r="F226" s="171">
        <v>40</v>
      </c>
      <c r="G226" s="171"/>
      <c r="H226" s="172">
        <v>13.1</v>
      </c>
      <c r="I226" s="172">
        <v>60</v>
      </c>
      <c r="J226" s="173" t="s">
        <v>740</v>
      </c>
      <c r="K226" s="174">
        <v>-26.9</v>
      </c>
      <c r="L226" s="175">
        <v>-0.67249999999999999</v>
      </c>
      <c r="M226" s="171" t="s">
        <v>604</v>
      </c>
      <c r="N226" s="168">
        <v>43138</v>
      </c>
      <c r="O226" s="1"/>
      <c r="P226" s="1"/>
      <c r="Q226" s="25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7">
        <v>88</v>
      </c>
      <c r="B227" s="158">
        <v>42837</v>
      </c>
      <c r="C227" s="158"/>
      <c r="D227" s="159" t="s">
        <v>102</v>
      </c>
      <c r="E227" s="160" t="s">
        <v>591</v>
      </c>
      <c r="F227" s="161">
        <v>289.5</v>
      </c>
      <c r="G227" s="160"/>
      <c r="H227" s="160">
        <v>354</v>
      </c>
      <c r="I227" s="162">
        <v>360</v>
      </c>
      <c r="J227" s="163" t="s">
        <v>741</v>
      </c>
      <c r="K227" s="164">
        <f t="shared" ref="K227:K235" si="107">H227-F227</f>
        <v>64.5</v>
      </c>
      <c r="L227" s="165">
        <f t="shared" ref="L227:L235" si="108">K227/F227</f>
        <v>0.22279792746113988</v>
      </c>
      <c r="M227" s="160" t="s">
        <v>594</v>
      </c>
      <c r="N227" s="166">
        <v>43040</v>
      </c>
      <c r="O227" s="1"/>
      <c r="P227" s="1"/>
      <c r="Q227" s="25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7">
        <v>89</v>
      </c>
      <c r="B228" s="158">
        <v>42845</v>
      </c>
      <c r="C228" s="158"/>
      <c r="D228" s="159" t="s">
        <v>435</v>
      </c>
      <c r="E228" s="160" t="s">
        <v>591</v>
      </c>
      <c r="F228" s="161">
        <v>700</v>
      </c>
      <c r="G228" s="160"/>
      <c r="H228" s="160">
        <v>840</v>
      </c>
      <c r="I228" s="162">
        <v>840</v>
      </c>
      <c r="J228" s="163" t="s">
        <v>742</v>
      </c>
      <c r="K228" s="164">
        <f t="shared" si="107"/>
        <v>140</v>
      </c>
      <c r="L228" s="165">
        <f t="shared" si="108"/>
        <v>0.2</v>
      </c>
      <c r="M228" s="160" t="s">
        <v>594</v>
      </c>
      <c r="N228" s="166">
        <v>42893</v>
      </c>
      <c r="O228" s="1"/>
      <c r="P228" s="1"/>
      <c r="Q228" s="25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7">
        <v>90</v>
      </c>
      <c r="B229" s="158">
        <v>42887</v>
      </c>
      <c r="C229" s="158"/>
      <c r="D229" s="159" t="s">
        <v>743</v>
      </c>
      <c r="E229" s="160" t="s">
        <v>591</v>
      </c>
      <c r="F229" s="161">
        <v>130</v>
      </c>
      <c r="G229" s="160"/>
      <c r="H229" s="160">
        <v>144.25</v>
      </c>
      <c r="I229" s="162">
        <v>170</v>
      </c>
      <c r="J229" s="163" t="s">
        <v>744</v>
      </c>
      <c r="K229" s="164">
        <f t="shared" si="107"/>
        <v>14.25</v>
      </c>
      <c r="L229" s="165">
        <f t="shared" si="108"/>
        <v>0.10961538461538461</v>
      </c>
      <c r="M229" s="160" t="s">
        <v>594</v>
      </c>
      <c r="N229" s="166">
        <v>43675</v>
      </c>
      <c r="O229" s="1"/>
      <c r="P229" s="1"/>
      <c r="Q229" s="25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7">
        <v>91</v>
      </c>
      <c r="B230" s="158">
        <v>42901</v>
      </c>
      <c r="C230" s="158"/>
      <c r="D230" s="159" t="s">
        <v>745</v>
      </c>
      <c r="E230" s="160" t="s">
        <v>591</v>
      </c>
      <c r="F230" s="161">
        <v>214.5</v>
      </c>
      <c r="G230" s="160"/>
      <c r="H230" s="160">
        <v>262</v>
      </c>
      <c r="I230" s="162">
        <v>262</v>
      </c>
      <c r="J230" s="163" t="s">
        <v>614</v>
      </c>
      <c r="K230" s="164">
        <f t="shared" si="107"/>
        <v>47.5</v>
      </c>
      <c r="L230" s="165">
        <f t="shared" si="108"/>
        <v>0.22144522144522144</v>
      </c>
      <c r="M230" s="160" t="s">
        <v>594</v>
      </c>
      <c r="N230" s="166">
        <v>42977</v>
      </c>
      <c r="O230" s="1"/>
      <c r="P230" s="1"/>
      <c r="Q230" s="25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8">
        <v>92</v>
      </c>
      <c r="B231" s="189">
        <v>42933</v>
      </c>
      <c r="C231" s="189"/>
      <c r="D231" s="190" t="s">
        <v>746</v>
      </c>
      <c r="E231" s="191" t="s">
        <v>591</v>
      </c>
      <c r="F231" s="192">
        <v>370</v>
      </c>
      <c r="G231" s="191"/>
      <c r="H231" s="191">
        <v>447.5</v>
      </c>
      <c r="I231" s="193">
        <v>450</v>
      </c>
      <c r="J231" s="194" t="s">
        <v>679</v>
      </c>
      <c r="K231" s="164">
        <f t="shared" si="107"/>
        <v>77.5</v>
      </c>
      <c r="L231" s="195">
        <f t="shared" si="108"/>
        <v>0.20945945945945946</v>
      </c>
      <c r="M231" s="191" t="s">
        <v>594</v>
      </c>
      <c r="N231" s="196">
        <v>43035</v>
      </c>
      <c r="O231" s="1"/>
      <c r="P231" s="1"/>
      <c r="Q231" s="25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8">
        <v>93</v>
      </c>
      <c r="B232" s="189">
        <v>42943</v>
      </c>
      <c r="C232" s="189"/>
      <c r="D232" s="190" t="s">
        <v>208</v>
      </c>
      <c r="E232" s="191" t="s">
        <v>591</v>
      </c>
      <c r="F232" s="192">
        <v>657.5</v>
      </c>
      <c r="G232" s="191"/>
      <c r="H232" s="191">
        <v>825</v>
      </c>
      <c r="I232" s="193">
        <v>820</v>
      </c>
      <c r="J232" s="194" t="s">
        <v>679</v>
      </c>
      <c r="K232" s="164">
        <f t="shared" si="107"/>
        <v>167.5</v>
      </c>
      <c r="L232" s="195">
        <f t="shared" si="108"/>
        <v>0.25475285171102663</v>
      </c>
      <c r="M232" s="191" t="s">
        <v>594</v>
      </c>
      <c r="N232" s="196">
        <v>43090</v>
      </c>
      <c r="O232" s="1"/>
      <c r="P232" s="1"/>
      <c r="Q232" s="25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7">
        <v>94</v>
      </c>
      <c r="B233" s="158">
        <v>42964</v>
      </c>
      <c r="C233" s="158"/>
      <c r="D233" s="159" t="s">
        <v>383</v>
      </c>
      <c r="E233" s="160" t="s">
        <v>591</v>
      </c>
      <c r="F233" s="161">
        <v>605</v>
      </c>
      <c r="G233" s="160"/>
      <c r="H233" s="160">
        <v>750</v>
      </c>
      <c r="I233" s="162">
        <v>750</v>
      </c>
      <c r="J233" s="163" t="s">
        <v>738</v>
      </c>
      <c r="K233" s="164">
        <f t="shared" si="107"/>
        <v>145</v>
      </c>
      <c r="L233" s="165">
        <f t="shared" si="108"/>
        <v>0.23966942148760331</v>
      </c>
      <c r="M233" s="160" t="s">
        <v>594</v>
      </c>
      <c r="N233" s="166">
        <v>43027</v>
      </c>
      <c r="O233" s="1"/>
      <c r="P233" s="1"/>
      <c r="Q233" s="25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67">
        <v>95</v>
      </c>
      <c r="B234" s="168">
        <v>42979</v>
      </c>
      <c r="C234" s="168"/>
      <c r="D234" s="176" t="s">
        <v>747</v>
      </c>
      <c r="E234" s="171" t="s">
        <v>591</v>
      </c>
      <c r="F234" s="171">
        <v>255</v>
      </c>
      <c r="G234" s="172"/>
      <c r="H234" s="172">
        <v>217.25</v>
      </c>
      <c r="I234" s="172">
        <v>320</v>
      </c>
      <c r="J234" s="173" t="s">
        <v>748</v>
      </c>
      <c r="K234" s="174">
        <f t="shared" si="107"/>
        <v>-37.75</v>
      </c>
      <c r="L234" s="177">
        <f t="shared" si="108"/>
        <v>-0.14803921568627451</v>
      </c>
      <c r="M234" s="171" t="s">
        <v>604</v>
      </c>
      <c r="N234" s="168">
        <v>43661</v>
      </c>
      <c r="O234" s="1"/>
      <c r="P234" s="1"/>
      <c r="Q234" s="25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7">
        <v>96</v>
      </c>
      <c r="B235" s="158">
        <v>42997</v>
      </c>
      <c r="C235" s="158"/>
      <c r="D235" s="159" t="s">
        <v>749</v>
      </c>
      <c r="E235" s="160" t="s">
        <v>591</v>
      </c>
      <c r="F235" s="161">
        <v>215</v>
      </c>
      <c r="G235" s="160"/>
      <c r="H235" s="160">
        <v>258</v>
      </c>
      <c r="I235" s="162">
        <v>258</v>
      </c>
      <c r="J235" s="163" t="s">
        <v>679</v>
      </c>
      <c r="K235" s="164">
        <f t="shared" si="107"/>
        <v>43</v>
      </c>
      <c r="L235" s="165">
        <f t="shared" si="108"/>
        <v>0.2</v>
      </c>
      <c r="M235" s="160" t="s">
        <v>594</v>
      </c>
      <c r="N235" s="166">
        <v>43040</v>
      </c>
      <c r="O235" s="1"/>
      <c r="P235" s="1"/>
      <c r="Q235" s="25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7">
        <v>97</v>
      </c>
      <c r="B236" s="158">
        <v>42997</v>
      </c>
      <c r="C236" s="158"/>
      <c r="D236" s="159" t="s">
        <v>749</v>
      </c>
      <c r="E236" s="160" t="s">
        <v>591</v>
      </c>
      <c r="F236" s="161">
        <v>215</v>
      </c>
      <c r="G236" s="160"/>
      <c r="H236" s="160">
        <v>258</v>
      </c>
      <c r="I236" s="162">
        <v>258</v>
      </c>
      <c r="J236" s="194" t="s">
        <v>679</v>
      </c>
      <c r="K236" s="164">
        <v>43</v>
      </c>
      <c r="L236" s="165">
        <v>0.2</v>
      </c>
      <c r="M236" s="160" t="s">
        <v>594</v>
      </c>
      <c r="N236" s="166">
        <v>43040</v>
      </c>
      <c r="O236" s="1"/>
      <c r="P236" s="1"/>
      <c r="Q236" s="25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8">
        <v>98</v>
      </c>
      <c r="B237" s="189">
        <v>42998</v>
      </c>
      <c r="C237" s="189"/>
      <c r="D237" s="190" t="s">
        <v>750</v>
      </c>
      <c r="E237" s="191" t="s">
        <v>591</v>
      </c>
      <c r="F237" s="161">
        <v>75</v>
      </c>
      <c r="G237" s="191"/>
      <c r="H237" s="191">
        <v>90</v>
      </c>
      <c r="I237" s="193">
        <v>90</v>
      </c>
      <c r="J237" s="163" t="s">
        <v>751</v>
      </c>
      <c r="K237" s="164">
        <f t="shared" ref="K237:K242" si="109">H237-F237</f>
        <v>15</v>
      </c>
      <c r="L237" s="165">
        <f t="shared" ref="L237:L242" si="110">K237/F237</f>
        <v>0.2</v>
      </c>
      <c r="M237" s="160" t="s">
        <v>594</v>
      </c>
      <c r="N237" s="166">
        <v>43019</v>
      </c>
      <c r="O237" s="1"/>
      <c r="P237" s="1"/>
      <c r="Q237" s="25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8">
        <v>99</v>
      </c>
      <c r="B238" s="189">
        <v>43011</v>
      </c>
      <c r="C238" s="189"/>
      <c r="D238" s="190" t="s">
        <v>752</v>
      </c>
      <c r="E238" s="191" t="s">
        <v>591</v>
      </c>
      <c r="F238" s="192">
        <v>315</v>
      </c>
      <c r="G238" s="191"/>
      <c r="H238" s="191">
        <v>392</v>
      </c>
      <c r="I238" s="193">
        <v>384</v>
      </c>
      <c r="J238" s="194" t="s">
        <v>753</v>
      </c>
      <c r="K238" s="164">
        <f t="shared" si="109"/>
        <v>77</v>
      </c>
      <c r="L238" s="195">
        <f t="shared" si="110"/>
        <v>0.24444444444444444</v>
      </c>
      <c r="M238" s="191" t="s">
        <v>594</v>
      </c>
      <c r="N238" s="196">
        <v>43017</v>
      </c>
      <c r="O238" s="1"/>
      <c r="P238" s="1"/>
      <c r="Q238" s="25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8">
        <v>100</v>
      </c>
      <c r="B239" s="189">
        <v>43013</v>
      </c>
      <c r="C239" s="189"/>
      <c r="D239" s="190" t="s">
        <v>468</v>
      </c>
      <c r="E239" s="191" t="s">
        <v>591</v>
      </c>
      <c r="F239" s="192">
        <v>145</v>
      </c>
      <c r="G239" s="191"/>
      <c r="H239" s="191">
        <v>179</v>
      </c>
      <c r="I239" s="193">
        <v>180</v>
      </c>
      <c r="J239" s="194" t="s">
        <v>754</v>
      </c>
      <c r="K239" s="164">
        <f t="shared" si="109"/>
        <v>34</v>
      </c>
      <c r="L239" s="195">
        <f t="shared" si="110"/>
        <v>0.23448275862068965</v>
      </c>
      <c r="M239" s="191" t="s">
        <v>594</v>
      </c>
      <c r="N239" s="196">
        <v>43025</v>
      </c>
      <c r="O239" s="1"/>
      <c r="P239" s="1"/>
      <c r="Q239" s="25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8">
        <v>101</v>
      </c>
      <c r="B240" s="189">
        <v>43014</v>
      </c>
      <c r="C240" s="189"/>
      <c r="D240" s="190" t="s">
        <v>358</v>
      </c>
      <c r="E240" s="191" t="s">
        <v>591</v>
      </c>
      <c r="F240" s="192">
        <v>256</v>
      </c>
      <c r="G240" s="191"/>
      <c r="H240" s="191">
        <v>323</v>
      </c>
      <c r="I240" s="193">
        <v>320</v>
      </c>
      <c r="J240" s="194" t="s">
        <v>679</v>
      </c>
      <c r="K240" s="164">
        <f t="shared" si="109"/>
        <v>67</v>
      </c>
      <c r="L240" s="195">
        <f t="shared" si="110"/>
        <v>0.26171875</v>
      </c>
      <c r="M240" s="191" t="s">
        <v>594</v>
      </c>
      <c r="N240" s="196">
        <v>43067</v>
      </c>
      <c r="O240" s="1"/>
      <c r="P240" s="1"/>
      <c r="Q240" s="25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8">
        <v>102</v>
      </c>
      <c r="B241" s="189">
        <v>43017</v>
      </c>
      <c r="C241" s="189"/>
      <c r="D241" s="190" t="s">
        <v>372</v>
      </c>
      <c r="E241" s="191" t="s">
        <v>591</v>
      </c>
      <c r="F241" s="192">
        <v>137.5</v>
      </c>
      <c r="G241" s="191"/>
      <c r="H241" s="191">
        <v>184</v>
      </c>
      <c r="I241" s="193">
        <v>183</v>
      </c>
      <c r="J241" s="194" t="s">
        <v>755</v>
      </c>
      <c r="K241" s="164">
        <f t="shared" si="109"/>
        <v>46.5</v>
      </c>
      <c r="L241" s="195">
        <f t="shared" si="110"/>
        <v>0.33818181818181819</v>
      </c>
      <c r="M241" s="191" t="s">
        <v>594</v>
      </c>
      <c r="N241" s="196">
        <v>43108</v>
      </c>
      <c r="O241" s="1"/>
      <c r="P241" s="1"/>
      <c r="Q241" s="25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8">
        <v>103</v>
      </c>
      <c r="B242" s="189">
        <v>43018</v>
      </c>
      <c r="C242" s="189"/>
      <c r="D242" s="190" t="s">
        <v>756</v>
      </c>
      <c r="E242" s="191" t="s">
        <v>591</v>
      </c>
      <c r="F242" s="192">
        <v>125.5</v>
      </c>
      <c r="G242" s="191"/>
      <c r="H242" s="191">
        <v>158</v>
      </c>
      <c r="I242" s="193">
        <v>155</v>
      </c>
      <c r="J242" s="194" t="s">
        <v>757</v>
      </c>
      <c r="K242" s="164">
        <f t="shared" si="109"/>
        <v>32.5</v>
      </c>
      <c r="L242" s="195">
        <f t="shared" si="110"/>
        <v>0.25896414342629481</v>
      </c>
      <c r="M242" s="191" t="s">
        <v>594</v>
      </c>
      <c r="N242" s="196">
        <v>43067</v>
      </c>
      <c r="O242" s="1"/>
      <c r="P242" s="1"/>
      <c r="Q242" s="25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8">
        <v>104</v>
      </c>
      <c r="B243" s="189">
        <v>43018</v>
      </c>
      <c r="C243" s="189"/>
      <c r="D243" s="190" t="s">
        <v>758</v>
      </c>
      <c r="E243" s="191" t="s">
        <v>591</v>
      </c>
      <c r="F243" s="192">
        <v>895</v>
      </c>
      <c r="G243" s="191"/>
      <c r="H243" s="191">
        <v>1122.5</v>
      </c>
      <c r="I243" s="193">
        <v>1078</v>
      </c>
      <c r="J243" s="194" t="s">
        <v>759</v>
      </c>
      <c r="K243" s="164">
        <v>227.5</v>
      </c>
      <c r="L243" s="195">
        <v>0.25418994413407803</v>
      </c>
      <c r="M243" s="191" t="s">
        <v>594</v>
      </c>
      <c r="N243" s="196">
        <v>43117</v>
      </c>
      <c r="O243" s="1"/>
      <c r="P243" s="1"/>
      <c r="Q243" s="25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8">
        <v>105</v>
      </c>
      <c r="B244" s="189">
        <v>43020</v>
      </c>
      <c r="C244" s="189"/>
      <c r="D244" s="190" t="s">
        <v>367</v>
      </c>
      <c r="E244" s="191" t="s">
        <v>591</v>
      </c>
      <c r="F244" s="192">
        <v>525</v>
      </c>
      <c r="G244" s="191"/>
      <c r="H244" s="191">
        <v>629</v>
      </c>
      <c r="I244" s="193">
        <v>629</v>
      </c>
      <c r="J244" s="194" t="s">
        <v>679</v>
      </c>
      <c r="K244" s="164">
        <v>104</v>
      </c>
      <c r="L244" s="195">
        <v>0.19809523809523799</v>
      </c>
      <c r="M244" s="191" t="s">
        <v>594</v>
      </c>
      <c r="N244" s="196">
        <v>43119</v>
      </c>
      <c r="O244" s="1"/>
      <c r="P244" s="1"/>
      <c r="Q244" s="25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8">
        <v>106</v>
      </c>
      <c r="B245" s="189">
        <v>43046</v>
      </c>
      <c r="C245" s="189"/>
      <c r="D245" s="190" t="s">
        <v>408</v>
      </c>
      <c r="E245" s="191" t="s">
        <v>591</v>
      </c>
      <c r="F245" s="192">
        <v>740</v>
      </c>
      <c r="G245" s="191"/>
      <c r="H245" s="191">
        <v>892.5</v>
      </c>
      <c r="I245" s="193">
        <v>900</v>
      </c>
      <c r="J245" s="194" t="s">
        <v>760</v>
      </c>
      <c r="K245" s="164">
        <f t="shared" ref="K245:K247" si="111">H245-F245</f>
        <v>152.5</v>
      </c>
      <c r="L245" s="195">
        <f t="shared" ref="L245:L247" si="112">K245/F245</f>
        <v>0.20608108108108109</v>
      </c>
      <c r="M245" s="191" t="s">
        <v>594</v>
      </c>
      <c r="N245" s="196">
        <v>43052</v>
      </c>
      <c r="O245" s="1"/>
      <c r="P245" s="1"/>
      <c r="Q245" s="25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7">
        <v>107</v>
      </c>
      <c r="B246" s="158">
        <v>43073</v>
      </c>
      <c r="C246" s="158"/>
      <c r="D246" s="159" t="s">
        <v>761</v>
      </c>
      <c r="E246" s="160" t="s">
        <v>591</v>
      </c>
      <c r="F246" s="161">
        <v>118.5</v>
      </c>
      <c r="G246" s="160"/>
      <c r="H246" s="160">
        <v>143.5</v>
      </c>
      <c r="I246" s="162">
        <v>145</v>
      </c>
      <c r="J246" s="163" t="s">
        <v>762</v>
      </c>
      <c r="K246" s="164">
        <f t="shared" si="111"/>
        <v>25</v>
      </c>
      <c r="L246" s="165">
        <f t="shared" si="112"/>
        <v>0.2109704641350211</v>
      </c>
      <c r="M246" s="160" t="s">
        <v>594</v>
      </c>
      <c r="N246" s="166">
        <v>43097</v>
      </c>
      <c r="O246" s="1"/>
      <c r="P246" s="1"/>
      <c r="Q246" s="252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67">
        <v>108</v>
      </c>
      <c r="B247" s="168">
        <v>43090</v>
      </c>
      <c r="C247" s="168"/>
      <c r="D247" s="169" t="s">
        <v>440</v>
      </c>
      <c r="E247" s="170" t="s">
        <v>591</v>
      </c>
      <c r="F247" s="171">
        <v>715</v>
      </c>
      <c r="G247" s="171"/>
      <c r="H247" s="172">
        <v>500</v>
      </c>
      <c r="I247" s="172">
        <v>872</v>
      </c>
      <c r="J247" s="173" t="s">
        <v>763</v>
      </c>
      <c r="K247" s="174">
        <f t="shared" si="111"/>
        <v>-215</v>
      </c>
      <c r="L247" s="175">
        <f t="shared" si="112"/>
        <v>-0.30069930069930068</v>
      </c>
      <c r="M247" s="171" t="s">
        <v>604</v>
      </c>
      <c r="N247" s="168">
        <v>43670</v>
      </c>
      <c r="O247" s="1"/>
      <c r="P247" s="1"/>
      <c r="Q247" s="252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7">
        <v>109</v>
      </c>
      <c r="B248" s="158">
        <v>43098</v>
      </c>
      <c r="C248" s="158"/>
      <c r="D248" s="159" t="s">
        <v>752</v>
      </c>
      <c r="E248" s="160" t="s">
        <v>591</v>
      </c>
      <c r="F248" s="161">
        <v>435</v>
      </c>
      <c r="G248" s="160"/>
      <c r="H248" s="160">
        <v>542.5</v>
      </c>
      <c r="I248" s="162">
        <v>539</v>
      </c>
      <c r="J248" s="163" t="s">
        <v>679</v>
      </c>
      <c r="K248" s="164">
        <v>107.5</v>
      </c>
      <c r="L248" s="165">
        <v>0.247126436781609</v>
      </c>
      <c r="M248" s="160" t="s">
        <v>594</v>
      </c>
      <c r="N248" s="166">
        <v>43206</v>
      </c>
      <c r="O248" s="1"/>
      <c r="P248" s="1"/>
      <c r="Q248" s="252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7">
        <v>110</v>
      </c>
      <c r="B249" s="158">
        <v>43098</v>
      </c>
      <c r="C249" s="158"/>
      <c r="D249" s="159" t="s">
        <v>560</v>
      </c>
      <c r="E249" s="160" t="s">
        <v>591</v>
      </c>
      <c r="F249" s="161">
        <v>885</v>
      </c>
      <c r="G249" s="160"/>
      <c r="H249" s="160">
        <v>1090</v>
      </c>
      <c r="I249" s="162">
        <v>1084</v>
      </c>
      <c r="J249" s="163" t="s">
        <v>679</v>
      </c>
      <c r="K249" s="164">
        <v>205</v>
      </c>
      <c r="L249" s="165">
        <v>0.23163841807909599</v>
      </c>
      <c r="M249" s="160" t="s">
        <v>594</v>
      </c>
      <c r="N249" s="166">
        <v>43213</v>
      </c>
      <c r="O249" s="1"/>
      <c r="P249" s="1"/>
      <c r="Q249" s="252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97">
        <v>111</v>
      </c>
      <c r="B250" s="198">
        <v>43192</v>
      </c>
      <c r="C250" s="198"/>
      <c r="D250" s="176" t="s">
        <v>764</v>
      </c>
      <c r="E250" s="171" t="s">
        <v>591</v>
      </c>
      <c r="F250" s="199">
        <v>478.5</v>
      </c>
      <c r="G250" s="171"/>
      <c r="H250" s="171">
        <v>442</v>
      </c>
      <c r="I250" s="172">
        <v>613</v>
      </c>
      <c r="J250" s="173" t="s">
        <v>765</v>
      </c>
      <c r="K250" s="174">
        <f t="shared" ref="K250:K253" si="113">H250-F250</f>
        <v>-36.5</v>
      </c>
      <c r="L250" s="175">
        <f t="shared" ref="L250:L253" si="114">K250/F250</f>
        <v>-7.6280041797283177E-2</v>
      </c>
      <c r="M250" s="171" t="s">
        <v>604</v>
      </c>
      <c r="N250" s="168">
        <v>43762</v>
      </c>
      <c r="O250" s="1"/>
      <c r="P250" s="1"/>
      <c r="Q250" s="252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67">
        <v>112</v>
      </c>
      <c r="B251" s="168">
        <v>43194</v>
      </c>
      <c r="C251" s="168"/>
      <c r="D251" s="169" t="s">
        <v>766</v>
      </c>
      <c r="E251" s="170" t="s">
        <v>591</v>
      </c>
      <c r="F251" s="171">
        <f>141.5-7.3</f>
        <v>134.19999999999999</v>
      </c>
      <c r="G251" s="171"/>
      <c r="H251" s="172">
        <v>77</v>
      </c>
      <c r="I251" s="172">
        <v>180</v>
      </c>
      <c r="J251" s="173" t="s">
        <v>767</v>
      </c>
      <c r="K251" s="174">
        <f t="shared" si="113"/>
        <v>-57.199999999999989</v>
      </c>
      <c r="L251" s="175">
        <f t="shared" si="114"/>
        <v>-0.42622950819672129</v>
      </c>
      <c r="M251" s="171" t="s">
        <v>604</v>
      </c>
      <c r="N251" s="168">
        <v>43522</v>
      </c>
      <c r="O251" s="1"/>
      <c r="P251" s="1"/>
      <c r="Q251" s="252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67">
        <v>113</v>
      </c>
      <c r="B252" s="168">
        <v>43209</v>
      </c>
      <c r="C252" s="168"/>
      <c r="D252" s="169" t="s">
        <v>768</v>
      </c>
      <c r="E252" s="170" t="s">
        <v>591</v>
      </c>
      <c r="F252" s="171">
        <v>430</v>
      </c>
      <c r="G252" s="171"/>
      <c r="H252" s="172">
        <v>220</v>
      </c>
      <c r="I252" s="172">
        <v>537</v>
      </c>
      <c r="J252" s="173" t="s">
        <v>769</v>
      </c>
      <c r="K252" s="174">
        <f t="shared" si="113"/>
        <v>-210</v>
      </c>
      <c r="L252" s="175">
        <f t="shared" si="114"/>
        <v>-0.48837209302325579</v>
      </c>
      <c r="M252" s="171" t="s">
        <v>604</v>
      </c>
      <c r="N252" s="168">
        <v>43252</v>
      </c>
      <c r="O252" s="1"/>
      <c r="P252" s="1"/>
      <c r="Q252" s="252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8">
        <v>114</v>
      </c>
      <c r="B253" s="189">
        <v>43220</v>
      </c>
      <c r="C253" s="189"/>
      <c r="D253" s="190" t="s">
        <v>770</v>
      </c>
      <c r="E253" s="191" t="s">
        <v>591</v>
      </c>
      <c r="F253" s="191">
        <v>153.5</v>
      </c>
      <c r="G253" s="191"/>
      <c r="H253" s="191">
        <v>196</v>
      </c>
      <c r="I253" s="193">
        <v>196</v>
      </c>
      <c r="J253" s="163" t="s">
        <v>771</v>
      </c>
      <c r="K253" s="164">
        <f t="shared" si="113"/>
        <v>42.5</v>
      </c>
      <c r="L253" s="165">
        <f t="shared" si="114"/>
        <v>0.27687296416938112</v>
      </c>
      <c r="M253" s="160" t="s">
        <v>594</v>
      </c>
      <c r="N253" s="166">
        <v>43605</v>
      </c>
      <c r="O253" s="1"/>
      <c r="P253" s="1"/>
      <c r="Q253" s="252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67">
        <v>115</v>
      </c>
      <c r="B254" s="168">
        <v>43306</v>
      </c>
      <c r="C254" s="168"/>
      <c r="D254" s="169" t="s">
        <v>739</v>
      </c>
      <c r="E254" s="170" t="s">
        <v>591</v>
      </c>
      <c r="F254" s="171">
        <v>27.5</v>
      </c>
      <c r="G254" s="171"/>
      <c r="H254" s="172">
        <v>13.1</v>
      </c>
      <c r="I254" s="172">
        <v>60</v>
      </c>
      <c r="J254" s="173" t="s">
        <v>772</v>
      </c>
      <c r="K254" s="174">
        <v>-14.4</v>
      </c>
      <c r="L254" s="175">
        <v>-0.52363636363636401</v>
      </c>
      <c r="M254" s="171" t="s">
        <v>604</v>
      </c>
      <c r="N254" s="168">
        <v>43138</v>
      </c>
      <c r="O254" s="1"/>
      <c r="P254" s="1"/>
      <c r="Q254" s="252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97">
        <v>116</v>
      </c>
      <c r="B255" s="198">
        <v>43318</v>
      </c>
      <c r="C255" s="198"/>
      <c r="D255" s="176" t="s">
        <v>773</v>
      </c>
      <c r="E255" s="171" t="s">
        <v>591</v>
      </c>
      <c r="F255" s="171">
        <v>148.5</v>
      </c>
      <c r="G255" s="171"/>
      <c r="H255" s="171">
        <v>102</v>
      </c>
      <c r="I255" s="172">
        <v>182</v>
      </c>
      <c r="J255" s="173" t="s">
        <v>774</v>
      </c>
      <c r="K255" s="174">
        <f>H255-F255</f>
        <v>-46.5</v>
      </c>
      <c r="L255" s="175">
        <f>K255/F255</f>
        <v>-0.31313131313131315</v>
      </c>
      <c r="M255" s="171" t="s">
        <v>604</v>
      </c>
      <c r="N255" s="168">
        <v>43661</v>
      </c>
      <c r="O255" s="1"/>
      <c r="P255" s="1"/>
      <c r="Q255" s="252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7">
        <v>117</v>
      </c>
      <c r="B256" s="158">
        <v>43335</v>
      </c>
      <c r="C256" s="158"/>
      <c r="D256" s="159" t="s">
        <v>775</v>
      </c>
      <c r="E256" s="160" t="s">
        <v>591</v>
      </c>
      <c r="F256" s="191">
        <v>285</v>
      </c>
      <c r="G256" s="160"/>
      <c r="H256" s="160">
        <v>355</v>
      </c>
      <c r="I256" s="162">
        <v>364</v>
      </c>
      <c r="J256" s="163" t="s">
        <v>776</v>
      </c>
      <c r="K256" s="164">
        <v>70</v>
      </c>
      <c r="L256" s="165">
        <v>0.24561403508771901</v>
      </c>
      <c r="M256" s="160" t="s">
        <v>594</v>
      </c>
      <c r="N256" s="166">
        <v>43455</v>
      </c>
      <c r="O256" s="1"/>
      <c r="P256" s="1"/>
      <c r="Q256" s="252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57">
        <v>118</v>
      </c>
      <c r="B257" s="158">
        <v>43341</v>
      </c>
      <c r="C257" s="158"/>
      <c r="D257" s="159" t="s">
        <v>398</v>
      </c>
      <c r="E257" s="160" t="s">
        <v>591</v>
      </c>
      <c r="F257" s="191">
        <v>525</v>
      </c>
      <c r="G257" s="160"/>
      <c r="H257" s="160">
        <v>585</v>
      </c>
      <c r="I257" s="162">
        <v>635</v>
      </c>
      <c r="J257" s="163" t="s">
        <v>777</v>
      </c>
      <c r="K257" s="164">
        <f t="shared" ref="K257:K308" si="115">H257-F257</f>
        <v>60</v>
      </c>
      <c r="L257" s="165">
        <f t="shared" ref="L257:L308" si="116">K257/F257</f>
        <v>0.11428571428571428</v>
      </c>
      <c r="M257" s="160" t="s">
        <v>594</v>
      </c>
      <c r="N257" s="166">
        <v>43662</v>
      </c>
      <c r="O257" s="1"/>
      <c r="P257" s="1"/>
      <c r="Q257" s="252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57">
        <v>119</v>
      </c>
      <c r="B258" s="158">
        <v>43395</v>
      </c>
      <c r="C258" s="158"/>
      <c r="D258" s="159" t="s">
        <v>383</v>
      </c>
      <c r="E258" s="160" t="s">
        <v>591</v>
      </c>
      <c r="F258" s="191">
        <v>475</v>
      </c>
      <c r="G258" s="160"/>
      <c r="H258" s="160">
        <v>574</v>
      </c>
      <c r="I258" s="162">
        <v>570</v>
      </c>
      <c r="J258" s="163" t="s">
        <v>679</v>
      </c>
      <c r="K258" s="164">
        <f t="shared" si="115"/>
        <v>99</v>
      </c>
      <c r="L258" s="165">
        <f t="shared" si="116"/>
        <v>0.20842105263157895</v>
      </c>
      <c r="M258" s="160" t="s">
        <v>594</v>
      </c>
      <c r="N258" s="166">
        <v>43403</v>
      </c>
      <c r="O258" s="1"/>
      <c r="P258" s="1"/>
      <c r="Q258" s="252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8">
        <v>120</v>
      </c>
      <c r="B259" s="189">
        <v>43397</v>
      </c>
      <c r="C259" s="189"/>
      <c r="D259" s="190" t="s">
        <v>778</v>
      </c>
      <c r="E259" s="191" t="s">
        <v>591</v>
      </c>
      <c r="F259" s="191">
        <v>707.5</v>
      </c>
      <c r="G259" s="191"/>
      <c r="H259" s="191">
        <v>872</v>
      </c>
      <c r="I259" s="193">
        <v>872</v>
      </c>
      <c r="J259" s="194" t="s">
        <v>679</v>
      </c>
      <c r="K259" s="164">
        <f t="shared" si="115"/>
        <v>164.5</v>
      </c>
      <c r="L259" s="195">
        <f t="shared" si="116"/>
        <v>0.23250883392226149</v>
      </c>
      <c r="M259" s="191" t="s">
        <v>594</v>
      </c>
      <c r="N259" s="196">
        <v>43482</v>
      </c>
      <c r="O259" s="1"/>
      <c r="P259" s="1"/>
      <c r="Q259" s="252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8">
        <v>121</v>
      </c>
      <c r="B260" s="189">
        <v>43398</v>
      </c>
      <c r="C260" s="189"/>
      <c r="D260" s="190" t="s">
        <v>779</v>
      </c>
      <c r="E260" s="191" t="s">
        <v>591</v>
      </c>
      <c r="F260" s="191">
        <v>162</v>
      </c>
      <c r="G260" s="191"/>
      <c r="H260" s="191">
        <v>204</v>
      </c>
      <c r="I260" s="193">
        <v>209</v>
      </c>
      <c r="J260" s="194" t="s">
        <v>780</v>
      </c>
      <c r="K260" s="164">
        <f t="shared" si="115"/>
        <v>42</v>
      </c>
      <c r="L260" s="195">
        <f t="shared" si="116"/>
        <v>0.25925925925925924</v>
      </c>
      <c r="M260" s="191" t="s">
        <v>594</v>
      </c>
      <c r="N260" s="196">
        <v>43539</v>
      </c>
      <c r="O260" s="1"/>
      <c r="P260" s="1"/>
      <c r="Q260" s="252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8">
        <v>122</v>
      </c>
      <c r="B261" s="189">
        <v>43399</v>
      </c>
      <c r="C261" s="189"/>
      <c r="D261" s="190" t="s">
        <v>488</v>
      </c>
      <c r="E261" s="191" t="s">
        <v>591</v>
      </c>
      <c r="F261" s="191">
        <v>240</v>
      </c>
      <c r="G261" s="191"/>
      <c r="H261" s="191">
        <v>297</v>
      </c>
      <c r="I261" s="193">
        <v>297</v>
      </c>
      <c r="J261" s="194" t="s">
        <v>679</v>
      </c>
      <c r="K261" s="200">
        <f t="shared" si="115"/>
        <v>57</v>
      </c>
      <c r="L261" s="195">
        <f t="shared" si="116"/>
        <v>0.23749999999999999</v>
      </c>
      <c r="M261" s="191" t="s">
        <v>594</v>
      </c>
      <c r="N261" s="196">
        <v>43417</v>
      </c>
      <c r="O261" s="1"/>
      <c r="P261" s="1"/>
      <c r="Q261" s="252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57">
        <v>123</v>
      </c>
      <c r="B262" s="158">
        <v>43439</v>
      </c>
      <c r="C262" s="158"/>
      <c r="D262" s="159" t="s">
        <v>781</v>
      </c>
      <c r="E262" s="160" t="s">
        <v>591</v>
      </c>
      <c r="F262" s="160">
        <v>202.5</v>
      </c>
      <c r="G262" s="160"/>
      <c r="H262" s="160">
        <v>255</v>
      </c>
      <c r="I262" s="162">
        <v>252</v>
      </c>
      <c r="J262" s="163" t="s">
        <v>679</v>
      </c>
      <c r="K262" s="164">
        <f t="shared" si="115"/>
        <v>52.5</v>
      </c>
      <c r="L262" s="165">
        <f t="shared" si="116"/>
        <v>0.25925925925925924</v>
      </c>
      <c r="M262" s="160" t="s">
        <v>594</v>
      </c>
      <c r="N262" s="166">
        <v>43542</v>
      </c>
      <c r="O262" s="1"/>
      <c r="P262" s="1"/>
      <c r="Q262" s="252"/>
      <c r="R262" s="1"/>
      <c r="S262" s="6" t="s">
        <v>782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8">
        <v>124</v>
      </c>
      <c r="B263" s="189">
        <v>43465</v>
      </c>
      <c r="C263" s="158"/>
      <c r="D263" s="190" t="s">
        <v>159</v>
      </c>
      <c r="E263" s="191" t="s">
        <v>591</v>
      </c>
      <c r="F263" s="191">
        <v>710</v>
      </c>
      <c r="G263" s="191"/>
      <c r="H263" s="191">
        <v>866</v>
      </c>
      <c r="I263" s="193">
        <v>866</v>
      </c>
      <c r="J263" s="194" t="s">
        <v>679</v>
      </c>
      <c r="K263" s="164">
        <f t="shared" si="115"/>
        <v>156</v>
      </c>
      <c r="L263" s="165">
        <f t="shared" si="116"/>
        <v>0.21971830985915494</v>
      </c>
      <c r="M263" s="160" t="s">
        <v>594</v>
      </c>
      <c r="N263" s="166">
        <v>43553</v>
      </c>
      <c r="O263" s="1"/>
      <c r="P263" s="1"/>
      <c r="Q263" s="252"/>
      <c r="R263" s="1"/>
      <c r="S263" s="6" t="s">
        <v>782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8">
        <v>125</v>
      </c>
      <c r="B264" s="189">
        <v>43522</v>
      </c>
      <c r="C264" s="189"/>
      <c r="D264" s="190" t="s">
        <v>174</v>
      </c>
      <c r="E264" s="191" t="s">
        <v>591</v>
      </c>
      <c r="F264" s="191">
        <v>337.25</v>
      </c>
      <c r="G264" s="191"/>
      <c r="H264" s="191">
        <v>398.5</v>
      </c>
      <c r="I264" s="193">
        <v>411</v>
      </c>
      <c r="J264" s="163" t="s">
        <v>783</v>
      </c>
      <c r="K264" s="164">
        <f t="shared" si="115"/>
        <v>61.25</v>
      </c>
      <c r="L264" s="165">
        <f t="shared" si="116"/>
        <v>0.1816160118606375</v>
      </c>
      <c r="M264" s="160" t="s">
        <v>594</v>
      </c>
      <c r="N264" s="166">
        <v>43760</v>
      </c>
      <c r="O264" s="1"/>
      <c r="P264" s="1"/>
      <c r="Q264" s="252"/>
      <c r="R264" s="1"/>
      <c r="S264" s="6" t="s">
        <v>782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201">
        <v>126</v>
      </c>
      <c r="B265" s="202">
        <v>43559</v>
      </c>
      <c r="C265" s="202"/>
      <c r="D265" s="203" t="s">
        <v>784</v>
      </c>
      <c r="E265" s="204" t="s">
        <v>591</v>
      </c>
      <c r="F265" s="204">
        <v>130</v>
      </c>
      <c r="G265" s="204"/>
      <c r="H265" s="204">
        <v>65</v>
      </c>
      <c r="I265" s="205">
        <v>158</v>
      </c>
      <c r="J265" s="173" t="s">
        <v>785</v>
      </c>
      <c r="K265" s="174">
        <f t="shared" si="115"/>
        <v>-65</v>
      </c>
      <c r="L265" s="175">
        <f t="shared" si="116"/>
        <v>-0.5</v>
      </c>
      <c r="M265" s="171" t="s">
        <v>604</v>
      </c>
      <c r="N265" s="168">
        <v>43726</v>
      </c>
      <c r="O265" s="1"/>
      <c r="P265" s="1"/>
      <c r="Q265" s="252"/>
      <c r="R265" s="1"/>
      <c r="S265" s="6" t="s">
        <v>786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8">
        <v>127</v>
      </c>
      <c r="B266" s="189">
        <v>43017</v>
      </c>
      <c r="C266" s="189"/>
      <c r="D266" s="190" t="s">
        <v>210</v>
      </c>
      <c r="E266" s="191" t="s">
        <v>591</v>
      </c>
      <c r="F266" s="191">
        <v>141.5</v>
      </c>
      <c r="G266" s="191"/>
      <c r="H266" s="191">
        <v>183.5</v>
      </c>
      <c r="I266" s="193">
        <v>210</v>
      </c>
      <c r="J266" s="163" t="s">
        <v>780</v>
      </c>
      <c r="K266" s="164">
        <f t="shared" si="115"/>
        <v>42</v>
      </c>
      <c r="L266" s="165">
        <f t="shared" si="116"/>
        <v>0.29681978798586572</v>
      </c>
      <c r="M266" s="160" t="s">
        <v>594</v>
      </c>
      <c r="N266" s="166">
        <v>43042</v>
      </c>
      <c r="O266" s="1"/>
      <c r="P266" s="1"/>
      <c r="Q266" s="252"/>
      <c r="R266" s="1"/>
      <c r="S266" s="6" t="s">
        <v>786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201">
        <v>128</v>
      </c>
      <c r="B267" s="202">
        <v>43074</v>
      </c>
      <c r="C267" s="202"/>
      <c r="D267" s="203" t="s">
        <v>787</v>
      </c>
      <c r="E267" s="204" t="s">
        <v>591</v>
      </c>
      <c r="F267" s="199">
        <v>172</v>
      </c>
      <c r="G267" s="204"/>
      <c r="H267" s="204">
        <v>155.25</v>
      </c>
      <c r="I267" s="205">
        <v>230</v>
      </c>
      <c r="J267" s="173" t="s">
        <v>788</v>
      </c>
      <c r="K267" s="174">
        <f t="shared" si="115"/>
        <v>-16.75</v>
      </c>
      <c r="L267" s="175">
        <f t="shared" si="116"/>
        <v>-9.7383720930232565E-2</v>
      </c>
      <c r="M267" s="171" t="s">
        <v>604</v>
      </c>
      <c r="N267" s="168">
        <v>43787</v>
      </c>
      <c r="O267" s="1"/>
      <c r="P267" s="1"/>
      <c r="Q267" s="252"/>
      <c r="R267" s="1"/>
      <c r="S267" s="6" t="s">
        <v>786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8">
        <v>129</v>
      </c>
      <c r="B268" s="189">
        <v>43398</v>
      </c>
      <c r="C268" s="189"/>
      <c r="D268" s="190" t="s">
        <v>120</v>
      </c>
      <c r="E268" s="191" t="s">
        <v>591</v>
      </c>
      <c r="F268" s="191">
        <v>698.5</v>
      </c>
      <c r="G268" s="191"/>
      <c r="H268" s="191">
        <v>890</v>
      </c>
      <c r="I268" s="193">
        <v>890</v>
      </c>
      <c r="J268" s="163" t="s">
        <v>789</v>
      </c>
      <c r="K268" s="164">
        <f t="shared" si="115"/>
        <v>191.5</v>
      </c>
      <c r="L268" s="165">
        <f t="shared" si="116"/>
        <v>0.27415891195418757</v>
      </c>
      <c r="M268" s="160" t="s">
        <v>594</v>
      </c>
      <c r="N268" s="166">
        <v>44328</v>
      </c>
      <c r="O268" s="1"/>
      <c r="P268" s="1"/>
      <c r="Q268" s="252"/>
      <c r="R268" s="1"/>
      <c r="S268" s="6" t="s">
        <v>782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8">
        <v>130</v>
      </c>
      <c r="B269" s="189">
        <v>42877</v>
      </c>
      <c r="C269" s="189"/>
      <c r="D269" s="190" t="s">
        <v>790</v>
      </c>
      <c r="E269" s="191" t="s">
        <v>591</v>
      </c>
      <c r="F269" s="191">
        <v>127.6</v>
      </c>
      <c r="G269" s="191"/>
      <c r="H269" s="191">
        <v>138</v>
      </c>
      <c r="I269" s="193">
        <v>190</v>
      </c>
      <c r="J269" s="163" t="s">
        <v>791</v>
      </c>
      <c r="K269" s="164">
        <f t="shared" si="115"/>
        <v>10.400000000000006</v>
      </c>
      <c r="L269" s="165">
        <f t="shared" si="116"/>
        <v>8.1504702194357417E-2</v>
      </c>
      <c r="M269" s="160" t="s">
        <v>594</v>
      </c>
      <c r="N269" s="166">
        <v>43774</v>
      </c>
      <c r="O269" s="1"/>
      <c r="P269" s="1"/>
      <c r="Q269" s="252"/>
      <c r="R269" s="1"/>
      <c r="S269" s="6" t="s">
        <v>786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8">
        <v>131</v>
      </c>
      <c r="B270" s="189">
        <v>43158</v>
      </c>
      <c r="C270" s="189"/>
      <c r="D270" s="190" t="s">
        <v>792</v>
      </c>
      <c r="E270" s="191" t="s">
        <v>591</v>
      </c>
      <c r="F270" s="191">
        <v>317</v>
      </c>
      <c r="G270" s="191"/>
      <c r="H270" s="191">
        <v>382.5</v>
      </c>
      <c r="I270" s="193">
        <v>398</v>
      </c>
      <c r="J270" s="163" t="s">
        <v>793</v>
      </c>
      <c r="K270" s="164">
        <f t="shared" si="115"/>
        <v>65.5</v>
      </c>
      <c r="L270" s="165">
        <f t="shared" si="116"/>
        <v>0.20662460567823343</v>
      </c>
      <c r="M270" s="160" t="s">
        <v>594</v>
      </c>
      <c r="N270" s="166">
        <v>44238</v>
      </c>
      <c r="O270" s="1"/>
      <c r="P270" s="1"/>
      <c r="Q270" s="252"/>
      <c r="R270" s="1"/>
      <c r="S270" s="6" t="s">
        <v>786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201">
        <v>132</v>
      </c>
      <c r="B271" s="202">
        <v>43164</v>
      </c>
      <c r="C271" s="202"/>
      <c r="D271" s="203" t="s">
        <v>166</v>
      </c>
      <c r="E271" s="204" t="s">
        <v>591</v>
      </c>
      <c r="F271" s="199">
        <f>510-14.4</f>
        <v>495.6</v>
      </c>
      <c r="G271" s="204"/>
      <c r="H271" s="204">
        <v>350</v>
      </c>
      <c r="I271" s="205">
        <v>672</v>
      </c>
      <c r="J271" s="173" t="s">
        <v>794</v>
      </c>
      <c r="K271" s="174">
        <f t="shared" si="115"/>
        <v>-145.60000000000002</v>
      </c>
      <c r="L271" s="175">
        <f t="shared" si="116"/>
        <v>-0.29378531073446329</v>
      </c>
      <c r="M271" s="171" t="s">
        <v>604</v>
      </c>
      <c r="N271" s="168">
        <v>43887</v>
      </c>
      <c r="O271" s="1"/>
      <c r="P271" s="1"/>
      <c r="Q271" s="252"/>
      <c r="R271" s="1"/>
      <c r="S271" s="6" t="s">
        <v>782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201">
        <v>133</v>
      </c>
      <c r="B272" s="202">
        <v>43237</v>
      </c>
      <c r="C272" s="202"/>
      <c r="D272" s="203" t="s">
        <v>795</v>
      </c>
      <c r="E272" s="204" t="s">
        <v>591</v>
      </c>
      <c r="F272" s="199">
        <v>230.3</v>
      </c>
      <c r="G272" s="204"/>
      <c r="H272" s="204">
        <v>102.5</v>
      </c>
      <c r="I272" s="205">
        <v>348</v>
      </c>
      <c r="J272" s="173" t="s">
        <v>796</v>
      </c>
      <c r="K272" s="174">
        <f t="shared" si="115"/>
        <v>-127.80000000000001</v>
      </c>
      <c r="L272" s="175">
        <f t="shared" si="116"/>
        <v>-0.55492835432045162</v>
      </c>
      <c r="M272" s="171" t="s">
        <v>604</v>
      </c>
      <c r="N272" s="168">
        <v>43896</v>
      </c>
      <c r="O272" s="1"/>
      <c r="P272" s="1"/>
      <c r="Q272" s="252"/>
      <c r="R272" s="1"/>
      <c r="S272" s="6" t="s">
        <v>782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8">
        <v>134</v>
      </c>
      <c r="B273" s="189">
        <v>43258</v>
      </c>
      <c r="C273" s="189"/>
      <c r="D273" s="190" t="s">
        <v>444</v>
      </c>
      <c r="E273" s="191" t="s">
        <v>591</v>
      </c>
      <c r="F273" s="191">
        <f>342.5-5.1</f>
        <v>337.4</v>
      </c>
      <c r="G273" s="191"/>
      <c r="H273" s="191">
        <v>412.5</v>
      </c>
      <c r="I273" s="193">
        <v>439</v>
      </c>
      <c r="J273" s="163" t="s">
        <v>797</v>
      </c>
      <c r="K273" s="164">
        <f t="shared" si="115"/>
        <v>75.100000000000023</v>
      </c>
      <c r="L273" s="165">
        <f t="shared" si="116"/>
        <v>0.22258446947243635</v>
      </c>
      <c r="M273" s="160" t="s">
        <v>594</v>
      </c>
      <c r="N273" s="166">
        <v>44230</v>
      </c>
      <c r="O273" s="1"/>
      <c r="P273" s="1"/>
      <c r="Q273" s="252"/>
      <c r="R273" s="1"/>
      <c r="S273" s="6" t="s">
        <v>786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2">
        <v>135</v>
      </c>
      <c r="B274" s="181">
        <v>43285</v>
      </c>
      <c r="C274" s="181"/>
      <c r="D274" s="182" t="s">
        <v>58</v>
      </c>
      <c r="E274" s="183" t="s">
        <v>591</v>
      </c>
      <c r="F274" s="183">
        <f>127.5-5.53</f>
        <v>121.97</v>
      </c>
      <c r="G274" s="184"/>
      <c r="H274" s="184">
        <v>122.5</v>
      </c>
      <c r="I274" s="184">
        <v>170</v>
      </c>
      <c r="J274" s="185" t="s">
        <v>798</v>
      </c>
      <c r="K274" s="186">
        <f t="shared" si="115"/>
        <v>0.53000000000000114</v>
      </c>
      <c r="L274" s="187">
        <f t="shared" si="116"/>
        <v>4.3453308190538747E-3</v>
      </c>
      <c r="M274" s="183" t="s">
        <v>612</v>
      </c>
      <c r="N274" s="181">
        <v>44431</v>
      </c>
      <c r="O274" s="1"/>
      <c r="P274" s="1"/>
      <c r="Q274" s="252"/>
      <c r="R274" s="1"/>
      <c r="S274" s="6" t="s">
        <v>782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201">
        <v>136</v>
      </c>
      <c r="B275" s="202">
        <v>43294</v>
      </c>
      <c r="C275" s="202"/>
      <c r="D275" s="203" t="s">
        <v>799</v>
      </c>
      <c r="E275" s="204" t="s">
        <v>591</v>
      </c>
      <c r="F275" s="199">
        <v>46.5</v>
      </c>
      <c r="G275" s="204"/>
      <c r="H275" s="204">
        <v>17</v>
      </c>
      <c r="I275" s="205">
        <v>59</v>
      </c>
      <c r="J275" s="173" t="s">
        <v>800</v>
      </c>
      <c r="K275" s="174">
        <f t="shared" si="115"/>
        <v>-29.5</v>
      </c>
      <c r="L275" s="175">
        <f t="shared" si="116"/>
        <v>-0.63440860215053763</v>
      </c>
      <c r="M275" s="171" t="s">
        <v>604</v>
      </c>
      <c r="N275" s="168">
        <v>43887</v>
      </c>
      <c r="O275" s="1"/>
      <c r="P275" s="1"/>
      <c r="Q275" s="252"/>
      <c r="R275" s="1"/>
      <c r="S275" s="6" t="s">
        <v>782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8">
        <v>137</v>
      </c>
      <c r="B276" s="189">
        <v>43396</v>
      </c>
      <c r="C276" s="189"/>
      <c r="D276" s="190" t="s">
        <v>427</v>
      </c>
      <c r="E276" s="191" t="s">
        <v>591</v>
      </c>
      <c r="F276" s="191">
        <v>156.5</v>
      </c>
      <c r="G276" s="191"/>
      <c r="H276" s="191">
        <v>207.5</v>
      </c>
      <c r="I276" s="193">
        <v>191</v>
      </c>
      <c r="J276" s="163" t="s">
        <v>679</v>
      </c>
      <c r="K276" s="164">
        <f t="shared" si="115"/>
        <v>51</v>
      </c>
      <c r="L276" s="165">
        <f t="shared" si="116"/>
        <v>0.32587859424920129</v>
      </c>
      <c r="M276" s="160" t="s">
        <v>594</v>
      </c>
      <c r="N276" s="166">
        <v>44369</v>
      </c>
      <c r="O276" s="1"/>
      <c r="P276" s="1"/>
      <c r="Q276" s="252"/>
      <c r="R276" s="1"/>
      <c r="S276" s="6" t="s">
        <v>782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8">
        <v>138</v>
      </c>
      <c r="B277" s="189">
        <v>43439</v>
      </c>
      <c r="C277" s="189"/>
      <c r="D277" s="190" t="s">
        <v>346</v>
      </c>
      <c r="E277" s="191" t="s">
        <v>591</v>
      </c>
      <c r="F277" s="191">
        <v>259.5</v>
      </c>
      <c r="G277" s="191"/>
      <c r="H277" s="191">
        <v>320</v>
      </c>
      <c r="I277" s="193">
        <v>320</v>
      </c>
      <c r="J277" s="163" t="s">
        <v>679</v>
      </c>
      <c r="K277" s="164">
        <f t="shared" si="115"/>
        <v>60.5</v>
      </c>
      <c r="L277" s="165">
        <f t="shared" si="116"/>
        <v>0.23314065510597304</v>
      </c>
      <c r="M277" s="160" t="s">
        <v>594</v>
      </c>
      <c r="N277" s="166">
        <v>44323</v>
      </c>
      <c r="O277" s="1"/>
      <c r="P277" s="1"/>
      <c r="Q277" s="252"/>
      <c r="R277" s="1"/>
      <c r="S277" s="6" t="s">
        <v>782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201">
        <v>139</v>
      </c>
      <c r="B278" s="202">
        <v>43439</v>
      </c>
      <c r="C278" s="202"/>
      <c r="D278" s="203" t="s">
        <v>801</v>
      </c>
      <c r="E278" s="204" t="s">
        <v>591</v>
      </c>
      <c r="F278" s="204">
        <v>715</v>
      </c>
      <c r="G278" s="204"/>
      <c r="H278" s="204">
        <v>445</v>
      </c>
      <c r="I278" s="205">
        <v>840</v>
      </c>
      <c r="J278" s="173" t="s">
        <v>802</v>
      </c>
      <c r="K278" s="174">
        <f t="shared" si="115"/>
        <v>-270</v>
      </c>
      <c r="L278" s="175">
        <f t="shared" si="116"/>
        <v>-0.3776223776223776</v>
      </c>
      <c r="M278" s="171" t="s">
        <v>604</v>
      </c>
      <c r="N278" s="168">
        <v>43800</v>
      </c>
      <c r="O278" s="1"/>
      <c r="P278" s="1"/>
      <c r="Q278" s="252"/>
      <c r="R278" s="1"/>
      <c r="S278" s="6" t="s">
        <v>782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8">
        <v>140</v>
      </c>
      <c r="B279" s="189">
        <v>43469</v>
      </c>
      <c r="C279" s="189"/>
      <c r="D279" s="190" t="s">
        <v>180</v>
      </c>
      <c r="E279" s="191" t="s">
        <v>591</v>
      </c>
      <c r="F279" s="191">
        <v>875</v>
      </c>
      <c r="G279" s="191"/>
      <c r="H279" s="191">
        <v>1165</v>
      </c>
      <c r="I279" s="193">
        <v>1185</v>
      </c>
      <c r="J279" s="163" t="s">
        <v>803</v>
      </c>
      <c r="K279" s="164">
        <f t="shared" si="115"/>
        <v>290</v>
      </c>
      <c r="L279" s="165">
        <f t="shared" si="116"/>
        <v>0.33142857142857141</v>
      </c>
      <c r="M279" s="160" t="s">
        <v>594</v>
      </c>
      <c r="N279" s="166">
        <v>43847</v>
      </c>
      <c r="O279" s="1"/>
      <c r="P279" s="1"/>
      <c r="Q279" s="252"/>
      <c r="R279" s="1"/>
      <c r="S279" s="6" t="s">
        <v>782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8">
        <v>141</v>
      </c>
      <c r="B280" s="189">
        <v>43559</v>
      </c>
      <c r="C280" s="189"/>
      <c r="D280" s="190" t="s">
        <v>364</v>
      </c>
      <c r="E280" s="191" t="s">
        <v>591</v>
      </c>
      <c r="F280" s="191">
        <f>387-14.63</f>
        <v>372.37</v>
      </c>
      <c r="G280" s="191"/>
      <c r="H280" s="191">
        <v>490</v>
      </c>
      <c r="I280" s="193">
        <v>490</v>
      </c>
      <c r="J280" s="163" t="s">
        <v>679</v>
      </c>
      <c r="K280" s="164">
        <f t="shared" si="115"/>
        <v>117.63</v>
      </c>
      <c r="L280" s="165">
        <f t="shared" si="116"/>
        <v>0.31589548030185027</v>
      </c>
      <c r="M280" s="160" t="s">
        <v>594</v>
      </c>
      <c r="N280" s="166">
        <v>43850</v>
      </c>
      <c r="O280" s="1"/>
      <c r="P280" s="1"/>
      <c r="Q280" s="252"/>
      <c r="R280" s="1"/>
      <c r="S280" s="6" t="s">
        <v>782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201">
        <v>142</v>
      </c>
      <c r="B281" s="202">
        <v>43578</v>
      </c>
      <c r="C281" s="202"/>
      <c r="D281" s="203" t="s">
        <v>804</v>
      </c>
      <c r="E281" s="204" t="s">
        <v>603</v>
      </c>
      <c r="F281" s="204">
        <v>220</v>
      </c>
      <c r="G281" s="204"/>
      <c r="H281" s="204">
        <v>127.5</v>
      </c>
      <c r="I281" s="205">
        <v>284</v>
      </c>
      <c r="J281" s="173" t="s">
        <v>805</v>
      </c>
      <c r="K281" s="174">
        <f t="shared" si="115"/>
        <v>-92.5</v>
      </c>
      <c r="L281" s="175">
        <f t="shared" si="116"/>
        <v>-0.42045454545454547</v>
      </c>
      <c r="M281" s="171" t="s">
        <v>604</v>
      </c>
      <c r="N281" s="168">
        <v>43896</v>
      </c>
      <c r="O281" s="1"/>
      <c r="P281" s="1"/>
      <c r="Q281" s="252"/>
      <c r="R281" s="1"/>
      <c r="S281" s="6" t="s">
        <v>782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8">
        <v>143</v>
      </c>
      <c r="B282" s="189">
        <v>43622</v>
      </c>
      <c r="C282" s="189"/>
      <c r="D282" s="190" t="s">
        <v>489</v>
      </c>
      <c r="E282" s="191" t="s">
        <v>603</v>
      </c>
      <c r="F282" s="191">
        <v>332.8</v>
      </c>
      <c r="G282" s="191"/>
      <c r="H282" s="191">
        <v>405</v>
      </c>
      <c r="I282" s="193">
        <v>419</v>
      </c>
      <c r="J282" s="163" t="s">
        <v>806</v>
      </c>
      <c r="K282" s="164">
        <f t="shared" si="115"/>
        <v>72.199999999999989</v>
      </c>
      <c r="L282" s="165">
        <f t="shared" si="116"/>
        <v>0.21694711538461534</v>
      </c>
      <c r="M282" s="160" t="s">
        <v>594</v>
      </c>
      <c r="N282" s="166">
        <v>43860</v>
      </c>
      <c r="O282" s="1"/>
      <c r="P282" s="1"/>
      <c r="Q282" s="252"/>
      <c r="R282" s="1"/>
      <c r="S282" s="6" t="s">
        <v>786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2">
        <v>144</v>
      </c>
      <c r="B283" s="181">
        <v>43641</v>
      </c>
      <c r="C283" s="181"/>
      <c r="D283" s="182" t="s">
        <v>172</v>
      </c>
      <c r="E283" s="183" t="s">
        <v>591</v>
      </c>
      <c r="F283" s="183">
        <v>386</v>
      </c>
      <c r="G283" s="184"/>
      <c r="H283" s="184">
        <v>395</v>
      </c>
      <c r="I283" s="184">
        <v>452</v>
      </c>
      <c r="J283" s="185" t="s">
        <v>807</v>
      </c>
      <c r="K283" s="186">
        <f t="shared" si="115"/>
        <v>9</v>
      </c>
      <c r="L283" s="187">
        <f t="shared" si="116"/>
        <v>2.3316062176165803E-2</v>
      </c>
      <c r="M283" s="183" t="s">
        <v>612</v>
      </c>
      <c r="N283" s="181">
        <v>43868</v>
      </c>
      <c r="O283" s="1"/>
      <c r="P283" s="1"/>
      <c r="Q283" s="252"/>
      <c r="R283" s="1"/>
      <c r="S283" s="6" t="s">
        <v>786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2">
        <v>145</v>
      </c>
      <c r="B284" s="181">
        <v>43707</v>
      </c>
      <c r="C284" s="181"/>
      <c r="D284" s="182" t="s">
        <v>146</v>
      </c>
      <c r="E284" s="183" t="s">
        <v>591</v>
      </c>
      <c r="F284" s="183">
        <v>137.5</v>
      </c>
      <c r="G284" s="184"/>
      <c r="H284" s="184">
        <v>138.5</v>
      </c>
      <c r="I284" s="184">
        <v>190</v>
      </c>
      <c r="J284" s="185" t="s">
        <v>808</v>
      </c>
      <c r="K284" s="186">
        <f t="shared" si="115"/>
        <v>1</v>
      </c>
      <c r="L284" s="187">
        <f t="shared" si="116"/>
        <v>7.2727272727272727E-3</v>
      </c>
      <c r="M284" s="183" t="s">
        <v>612</v>
      </c>
      <c r="N284" s="181">
        <v>44432</v>
      </c>
      <c r="O284" s="1"/>
      <c r="P284" s="1"/>
      <c r="Q284" s="252"/>
      <c r="R284" s="1"/>
      <c r="S284" s="6" t="s">
        <v>782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8">
        <v>146</v>
      </c>
      <c r="B285" s="189">
        <v>43731</v>
      </c>
      <c r="C285" s="189"/>
      <c r="D285" s="190" t="s">
        <v>437</v>
      </c>
      <c r="E285" s="191" t="s">
        <v>591</v>
      </c>
      <c r="F285" s="191">
        <v>235</v>
      </c>
      <c r="G285" s="191"/>
      <c r="H285" s="191">
        <v>295</v>
      </c>
      <c r="I285" s="193">
        <v>296</v>
      </c>
      <c r="J285" s="163" t="s">
        <v>809</v>
      </c>
      <c r="K285" s="164">
        <f t="shared" si="115"/>
        <v>60</v>
      </c>
      <c r="L285" s="165">
        <f t="shared" si="116"/>
        <v>0.25531914893617019</v>
      </c>
      <c r="M285" s="160" t="s">
        <v>594</v>
      </c>
      <c r="N285" s="166">
        <v>43844</v>
      </c>
      <c r="O285" s="1"/>
      <c r="P285" s="1"/>
      <c r="Q285" s="252"/>
      <c r="R285" s="1"/>
      <c r="S285" s="6" t="s">
        <v>786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8">
        <v>147</v>
      </c>
      <c r="B286" s="189">
        <v>43752</v>
      </c>
      <c r="C286" s="189"/>
      <c r="D286" s="190" t="s">
        <v>810</v>
      </c>
      <c r="E286" s="191" t="s">
        <v>591</v>
      </c>
      <c r="F286" s="191">
        <v>277.5</v>
      </c>
      <c r="G286" s="191"/>
      <c r="H286" s="191">
        <v>333</v>
      </c>
      <c r="I286" s="193">
        <v>333</v>
      </c>
      <c r="J286" s="163" t="s">
        <v>811</v>
      </c>
      <c r="K286" s="164">
        <f t="shared" si="115"/>
        <v>55.5</v>
      </c>
      <c r="L286" s="165">
        <f t="shared" si="116"/>
        <v>0.2</v>
      </c>
      <c r="M286" s="160" t="s">
        <v>594</v>
      </c>
      <c r="N286" s="166">
        <v>43846</v>
      </c>
      <c r="O286" s="1"/>
      <c r="P286" s="1"/>
      <c r="Q286" s="252"/>
      <c r="R286" s="1"/>
      <c r="S286" s="6" t="s">
        <v>782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8">
        <v>148</v>
      </c>
      <c r="B287" s="189">
        <v>43752</v>
      </c>
      <c r="C287" s="189"/>
      <c r="D287" s="190" t="s">
        <v>812</v>
      </c>
      <c r="E287" s="191" t="s">
        <v>591</v>
      </c>
      <c r="F287" s="191">
        <v>930</v>
      </c>
      <c r="G287" s="191"/>
      <c r="H287" s="191">
        <v>1165</v>
      </c>
      <c r="I287" s="193">
        <v>1200</v>
      </c>
      <c r="J287" s="163" t="s">
        <v>813</v>
      </c>
      <c r="K287" s="164">
        <f t="shared" si="115"/>
        <v>235</v>
      </c>
      <c r="L287" s="165">
        <f t="shared" si="116"/>
        <v>0.25268817204301075</v>
      </c>
      <c r="M287" s="160" t="s">
        <v>594</v>
      </c>
      <c r="N287" s="166">
        <v>43847</v>
      </c>
      <c r="O287" s="1"/>
      <c r="P287" s="1"/>
      <c r="Q287" s="252"/>
      <c r="R287" s="1"/>
      <c r="S287" s="6" t="s">
        <v>786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8">
        <v>149</v>
      </c>
      <c r="B288" s="189">
        <v>43753</v>
      </c>
      <c r="C288" s="189"/>
      <c r="D288" s="190" t="s">
        <v>814</v>
      </c>
      <c r="E288" s="191" t="s">
        <v>591</v>
      </c>
      <c r="F288" s="161">
        <v>111</v>
      </c>
      <c r="G288" s="191"/>
      <c r="H288" s="191">
        <v>141</v>
      </c>
      <c r="I288" s="193">
        <v>141</v>
      </c>
      <c r="J288" s="163" t="s">
        <v>815</v>
      </c>
      <c r="K288" s="164">
        <f t="shared" si="115"/>
        <v>30</v>
      </c>
      <c r="L288" s="165">
        <f t="shared" si="116"/>
        <v>0.27027027027027029</v>
      </c>
      <c r="M288" s="160" t="s">
        <v>594</v>
      </c>
      <c r="N288" s="166">
        <v>44328</v>
      </c>
      <c r="O288" s="1"/>
      <c r="P288" s="1"/>
      <c r="Q288" s="252"/>
      <c r="R288" s="1"/>
      <c r="S288" s="6" t="s">
        <v>786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8">
        <v>150</v>
      </c>
      <c r="B289" s="189">
        <v>43753</v>
      </c>
      <c r="C289" s="189"/>
      <c r="D289" s="190" t="s">
        <v>816</v>
      </c>
      <c r="E289" s="191" t="s">
        <v>591</v>
      </c>
      <c r="F289" s="161">
        <v>296</v>
      </c>
      <c r="G289" s="191"/>
      <c r="H289" s="191">
        <v>370</v>
      </c>
      <c r="I289" s="193">
        <v>370</v>
      </c>
      <c r="J289" s="163" t="s">
        <v>679</v>
      </c>
      <c r="K289" s="164">
        <f t="shared" si="115"/>
        <v>74</v>
      </c>
      <c r="L289" s="165">
        <f t="shared" si="116"/>
        <v>0.25</v>
      </c>
      <c r="M289" s="160" t="s">
        <v>594</v>
      </c>
      <c r="N289" s="166">
        <v>43853</v>
      </c>
      <c r="O289" s="1"/>
      <c r="P289" s="1"/>
      <c r="Q289" s="252"/>
      <c r="R289" s="1"/>
      <c r="S289" s="6" t="s">
        <v>786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8">
        <v>151</v>
      </c>
      <c r="B290" s="189">
        <v>43754</v>
      </c>
      <c r="C290" s="189"/>
      <c r="D290" s="190" t="s">
        <v>817</v>
      </c>
      <c r="E290" s="191" t="s">
        <v>591</v>
      </c>
      <c r="F290" s="161">
        <v>300</v>
      </c>
      <c r="G290" s="191"/>
      <c r="H290" s="191">
        <v>382.5</v>
      </c>
      <c r="I290" s="193">
        <v>344</v>
      </c>
      <c r="J290" s="163" t="s">
        <v>818</v>
      </c>
      <c r="K290" s="164">
        <f t="shared" si="115"/>
        <v>82.5</v>
      </c>
      <c r="L290" s="165">
        <f t="shared" si="116"/>
        <v>0.27500000000000002</v>
      </c>
      <c r="M290" s="160" t="s">
        <v>594</v>
      </c>
      <c r="N290" s="166">
        <v>44238</v>
      </c>
      <c r="O290" s="1"/>
      <c r="P290" s="1"/>
      <c r="Q290" s="252"/>
      <c r="R290" s="1"/>
      <c r="S290" s="6" t="s">
        <v>786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8">
        <v>152</v>
      </c>
      <c r="B291" s="189">
        <v>43832</v>
      </c>
      <c r="C291" s="189"/>
      <c r="D291" s="190" t="s">
        <v>819</v>
      </c>
      <c r="E291" s="191" t="s">
        <v>591</v>
      </c>
      <c r="F291" s="161">
        <v>495</v>
      </c>
      <c r="G291" s="191"/>
      <c r="H291" s="191">
        <v>595</v>
      </c>
      <c r="I291" s="193">
        <v>590</v>
      </c>
      <c r="J291" s="163" t="s">
        <v>615</v>
      </c>
      <c r="K291" s="164">
        <f t="shared" si="115"/>
        <v>100</v>
      </c>
      <c r="L291" s="165">
        <f t="shared" si="116"/>
        <v>0.20202020202020202</v>
      </c>
      <c r="M291" s="160" t="s">
        <v>594</v>
      </c>
      <c r="N291" s="166">
        <v>44589</v>
      </c>
      <c r="O291" s="1"/>
      <c r="P291" s="1"/>
      <c r="Q291" s="252"/>
      <c r="R291" s="1"/>
      <c r="S291" s="6" t="s">
        <v>786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8">
        <v>153</v>
      </c>
      <c r="B292" s="189">
        <v>43966</v>
      </c>
      <c r="C292" s="189"/>
      <c r="D292" s="190" t="s">
        <v>76</v>
      </c>
      <c r="E292" s="191" t="s">
        <v>591</v>
      </c>
      <c r="F292" s="161">
        <v>67.5</v>
      </c>
      <c r="G292" s="191"/>
      <c r="H292" s="191">
        <v>86</v>
      </c>
      <c r="I292" s="193">
        <v>86</v>
      </c>
      <c r="J292" s="163" t="s">
        <v>820</v>
      </c>
      <c r="K292" s="164">
        <f t="shared" si="115"/>
        <v>18.5</v>
      </c>
      <c r="L292" s="165">
        <f t="shared" si="116"/>
        <v>0.27407407407407408</v>
      </c>
      <c r="M292" s="160" t="s">
        <v>594</v>
      </c>
      <c r="N292" s="166">
        <v>44008</v>
      </c>
      <c r="O292" s="1"/>
      <c r="P292" s="1"/>
      <c r="Q292" s="252"/>
      <c r="R292" s="1"/>
      <c r="S292" s="6" t="s">
        <v>786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8">
        <v>154</v>
      </c>
      <c r="B293" s="189">
        <v>44035</v>
      </c>
      <c r="C293" s="189"/>
      <c r="D293" s="190" t="s">
        <v>488</v>
      </c>
      <c r="E293" s="191" t="s">
        <v>591</v>
      </c>
      <c r="F293" s="161">
        <v>231</v>
      </c>
      <c r="G293" s="191"/>
      <c r="H293" s="191">
        <v>281</v>
      </c>
      <c r="I293" s="193">
        <v>281</v>
      </c>
      <c r="J293" s="163" t="s">
        <v>679</v>
      </c>
      <c r="K293" s="164">
        <f t="shared" si="115"/>
        <v>50</v>
      </c>
      <c r="L293" s="165">
        <f t="shared" si="116"/>
        <v>0.21645021645021645</v>
      </c>
      <c r="M293" s="160" t="s">
        <v>594</v>
      </c>
      <c r="N293" s="166">
        <v>44358</v>
      </c>
      <c r="O293" s="1"/>
      <c r="P293" s="1"/>
      <c r="Q293" s="252"/>
      <c r="R293" s="1"/>
      <c r="S293" s="6" t="s">
        <v>786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8">
        <v>155</v>
      </c>
      <c r="B294" s="189">
        <v>44092</v>
      </c>
      <c r="C294" s="189"/>
      <c r="D294" s="190" t="s">
        <v>144</v>
      </c>
      <c r="E294" s="191" t="s">
        <v>591</v>
      </c>
      <c r="F294" s="191">
        <v>206</v>
      </c>
      <c r="G294" s="191"/>
      <c r="H294" s="191">
        <v>248</v>
      </c>
      <c r="I294" s="193">
        <v>248</v>
      </c>
      <c r="J294" s="163" t="s">
        <v>679</v>
      </c>
      <c r="K294" s="164">
        <f t="shared" si="115"/>
        <v>42</v>
      </c>
      <c r="L294" s="165">
        <f t="shared" si="116"/>
        <v>0.20388349514563106</v>
      </c>
      <c r="M294" s="160" t="s">
        <v>594</v>
      </c>
      <c r="N294" s="166">
        <v>44214</v>
      </c>
      <c r="O294" s="1"/>
      <c r="P294" s="1"/>
      <c r="Q294" s="252"/>
      <c r="R294" s="1"/>
      <c r="S294" s="6" t="s">
        <v>786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8">
        <v>156</v>
      </c>
      <c r="B295" s="189">
        <v>44140</v>
      </c>
      <c r="C295" s="189"/>
      <c r="D295" s="190" t="s">
        <v>144</v>
      </c>
      <c r="E295" s="191" t="s">
        <v>591</v>
      </c>
      <c r="F295" s="191">
        <v>182.5</v>
      </c>
      <c r="G295" s="191"/>
      <c r="H295" s="191">
        <v>248</v>
      </c>
      <c r="I295" s="193">
        <v>248</v>
      </c>
      <c r="J295" s="163" t="s">
        <v>679</v>
      </c>
      <c r="K295" s="164">
        <f t="shared" si="115"/>
        <v>65.5</v>
      </c>
      <c r="L295" s="165">
        <f t="shared" si="116"/>
        <v>0.35890410958904112</v>
      </c>
      <c r="M295" s="160" t="s">
        <v>594</v>
      </c>
      <c r="N295" s="166">
        <v>44214</v>
      </c>
      <c r="O295" s="1"/>
      <c r="P295" s="1"/>
      <c r="Q295" s="252"/>
      <c r="R295" s="1"/>
      <c r="S295" s="6" t="s">
        <v>786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8">
        <v>157</v>
      </c>
      <c r="B296" s="189">
        <v>44140</v>
      </c>
      <c r="C296" s="189"/>
      <c r="D296" s="190" t="s">
        <v>346</v>
      </c>
      <c r="E296" s="191" t="s">
        <v>591</v>
      </c>
      <c r="F296" s="191">
        <v>247.5</v>
      </c>
      <c r="G296" s="191"/>
      <c r="H296" s="191">
        <v>320</v>
      </c>
      <c r="I296" s="193">
        <v>320</v>
      </c>
      <c r="J296" s="163" t="s">
        <v>679</v>
      </c>
      <c r="K296" s="164">
        <f t="shared" si="115"/>
        <v>72.5</v>
      </c>
      <c r="L296" s="165">
        <f t="shared" si="116"/>
        <v>0.29292929292929293</v>
      </c>
      <c r="M296" s="160" t="s">
        <v>594</v>
      </c>
      <c r="N296" s="166">
        <v>44323</v>
      </c>
      <c r="O296" s="1"/>
      <c r="P296" s="1"/>
      <c r="Q296" s="252"/>
      <c r="R296" s="1"/>
      <c r="S296" s="6" t="s">
        <v>786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8">
        <v>158</v>
      </c>
      <c r="B297" s="189">
        <v>44140</v>
      </c>
      <c r="C297" s="189"/>
      <c r="D297" s="190" t="s">
        <v>203</v>
      </c>
      <c r="E297" s="191" t="s">
        <v>591</v>
      </c>
      <c r="F297" s="161">
        <v>925</v>
      </c>
      <c r="G297" s="191"/>
      <c r="H297" s="191">
        <v>1095</v>
      </c>
      <c r="I297" s="193">
        <v>1093</v>
      </c>
      <c r="J297" s="163" t="s">
        <v>821</v>
      </c>
      <c r="K297" s="164">
        <f t="shared" si="115"/>
        <v>170</v>
      </c>
      <c r="L297" s="165">
        <f t="shared" si="116"/>
        <v>0.18378378378378379</v>
      </c>
      <c r="M297" s="160" t="s">
        <v>594</v>
      </c>
      <c r="N297" s="166">
        <v>44201</v>
      </c>
      <c r="O297" s="1"/>
      <c r="P297" s="1"/>
      <c r="Q297" s="252"/>
      <c r="R297" s="1"/>
      <c r="S297" s="6" t="s">
        <v>786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8">
        <v>159</v>
      </c>
      <c r="B298" s="189">
        <v>44140</v>
      </c>
      <c r="C298" s="189"/>
      <c r="D298" s="190" t="s">
        <v>364</v>
      </c>
      <c r="E298" s="191" t="s">
        <v>591</v>
      </c>
      <c r="F298" s="161">
        <v>332.5</v>
      </c>
      <c r="G298" s="191"/>
      <c r="H298" s="191">
        <v>393</v>
      </c>
      <c r="I298" s="193">
        <v>406</v>
      </c>
      <c r="J298" s="163" t="s">
        <v>822</v>
      </c>
      <c r="K298" s="164">
        <f t="shared" si="115"/>
        <v>60.5</v>
      </c>
      <c r="L298" s="165">
        <f t="shared" si="116"/>
        <v>0.18195488721804512</v>
      </c>
      <c r="M298" s="160" t="s">
        <v>594</v>
      </c>
      <c r="N298" s="166">
        <v>44256</v>
      </c>
      <c r="O298" s="1"/>
      <c r="P298" s="1"/>
      <c r="Q298" s="252"/>
      <c r="R298" s="1"/>
      <c r="S298" s="6" t="s">
        <v>786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8">
        <v>160</v>
      </c>
      <c r="B299" s="189">
        <v>44141</v>
      </c>
      <c r="C299" s="189"/>
      <c r="D299" s="190" t="s">
        <v>488</v>
      </c>
      <c r="E299" s="191" t="s">
        <v>591</v>
      </c>
      <c r="F299" s="161">
        <v>231</v>
      </c>
      <c r="G299" s="191"/>
      <c r="H299" s="191">
        <v>281</v>
      </c>
      <c r="I299" s="193">
        <v>281</v>
      </c>
      <c r="J299" s="163" t="s">
        <v>679</v>
      </c>
      <c r="K299" s="164">
        <f t="shared" si="115"/>
        <v>50</v>
      </c>
      <c r="L299" s="165">
        <f t="shared" si="116"/>
        <v>0.21645021645021645</v>
      </c>
      <c r="M299" s="160" t="s">
        <v>594</v>
      </c>
      <c r="N299" s="166">
        <v>44358</v>
      </c>
      <c r="O299" s="1"/>
      <c r="P299" s="1"/>
      <c r="Q299" s="252"/>
      <c r="R299" s="1"/>
      <c r="S299" s="6" t="s">
        <v>786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8">
        <v>161</v>
      </c>
      <c r="B300" s="189">
        <v>44187</v>
      </c>
      <c r="C300" s="189"/>
      <c r="D300" s="190" t="s">
        <v>823</v>
      </c>
      <c r="E300" s="191" t="s">
        <v>591</v>
      </c>
      <c r="F300" s="161">
        <v>190</v>
      </c>
      <c r="G300" s="191"/>
      <c r="H300" s="191">
        <v>239</v>
      </c>
      <c r="I300" s="193">
        <v>239</v>
      </c>
      <c r="J300" s="163" t="s">
        <v>824</v>
      </c>
      <c r="K300" s="164">
        <f t="shared" si="115"/>
        <v>49</v>
      </c>
      <c r="L300" s="165">
        <f t="shared" si="116"/>
        <v>0.25789473684210529</v>
      </c>
      <c r="M300" s="160" t="s">
        <v>594</v>
      </c>
      <c r="N300" s="166">
        <v>44844</v>
      </c>
      <c r="O300" s="1"/>
      <c r="P300" s="1"/>
      <c r="Q300" s="252"/>
      <c r="R300" s="1"/>
      <c r="S300" s="6" t="s">
        <v>786</v>
      </c>
    </row>
    <row r="301" spans="1:27" ht="12.75" customHeight="1">
      <c r="A301" s="188">
        <v>162</v>
      </c>
      <c r="B301" s="189">
        <v>44258</v>
      </c>
      <c r="C301" s="189"/>
      <c r="D301" s="190" t="s">
        <v>819</v>
      </c>
      <c r="E301" s="191" t="s">
        <v>591</v>
      </c>
      <c r="F301" s="161">
        <v>495</v>
      </c>
      <c r="G301" s="191"/>
      <c r="H301" s="191">
        <v>595</v>
      </c>
      <c r="I301" s="193">
        <v>590</v>
      </c>
      <c r="J301" s="163" t="s">
        <v>615</v>
      </c>
      <c r="K301" s="164">
        <f t="shared" si="115"/>
        <v>100</v>
      </c>
      <c r="L301" s="165">
        <f t="shared" si="116"/>
        <v>0.20202020202020202</v>
      </c>
      <c r="M301" s="160" t="s">
        <v>594</v>
      </c>
      <c r="N301" s="166">
        <v>44589</v>
      </c>
      <c r="O301" s="1"/>
      <c r="P301" s="1"/>
      <c r="Q301" s="252"/>
      <c r="S301" s="6" t="s">
        <v>786</v>
      </c>
    </row>
    <row r="302" spans="1:27" ht="12.75" customHeight="1">
      <c r="A302" s="188">
        <v>163</v>
      </c>
      <c r="B302" s="189">
        <v>44274</v>
      </c>
      <c r="C302" s="189"/>
      <c r="D302" s="190" t="s">
        <v>364</v>
      </c>
      <c r="E302" s="191" t="s">
        <v>591</v>
      </c>
      <c r="F302" s="161">
        <v>355</v>
      </c>
      <c r="G302" s="191"/>
      <c r="H302" s="191">
        <v>422.5</v>
      </c>
      <c r="I302" s="193">
        <v>420</v>
      </c>
      <c r="J302" s="163" t="s">
        <v>825</v>
      </c>
      <c r="K302" s="164">
        <f t="shared" si="115"/>
        <v>67.5</v>
      </c>
      <c r="L302" s="165">
        <f t="shared" si="116"/>
        <v>0.19014084507042253</v>
      </c>
      <c r="M302" s="160" t="s">
        <v>594</v>
      </c>
      <c r="N302" s="166">
        <v>44361</v>
      </c>
      <c r="O302" s="1"/>
      <c r="S302" s="206" t="s">
        <v>786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8">
        <v>164</v>
      </c>
      <c r="B303" s="189">
        <v>44295</v>
      </c>
      <c r="C303" s="189"/>
      <c r="D303" s="190" t="s">
        <v>326</v>
      </c>
      <c r="E303" s="191" t="s">
        <v>591</v>
      </c>
      <c r="F303" s="161">
        <v>555</v>
      </c>
      <c r="G303" s="191"/>
      <c r="H303" s="191">
        <v>663</v>
      </c>
      <c r="I303" s="193">
        <v>663</v>
      </c>
      <c r="J303" s="163" t="s">
        <v>826</v>
      </c>
      <c r="K303" s="164">
        <f t="shared" si="115"/>
        <v>108</v>
      </c>
      <c r="L303" s="165">
        <f t="shared" si="116"/>
        <v>0.19459459459459461</v>
      </c>
      <c r="M303" s="160" t="s">
        <v>594</v>
      </c>
      <c r="N303" s="166">
        <v>44321</v>
      </c>
      <c r="O303" s="1"/>
      <c r="P303" s="1"/>
      <c r="Q303" s="252"/>
      <c r="R303" s="1"/>
      <c r="S303" s="206" t="s">
        <v>786</v>
      </c>
    </row>
    <row r="304" spans="1:27" ht="12.75" customHeight="1">
      <c r="A304" s="188">
        <v>165</v>
      </c>
      <c r="B304" s="189">
        <v>44308</v>
      </c>
      <c r="C304" s="189"/>
      <c r="D304" s="190" t="s">
        <v>790</v>
      </c>
      <c r="E304" s="191" t="s">
        <v>591</v>
      </c>
      <c r="F304" s="161">
        <v>126.5</v>
      </c>
      <c r="G304" s="191"/>
      <c r="H304" s="191">
        <v>155</v>
      </c>
      <c r="I304" s="193">
        <v>155</v>
      </c>
      <c r="J304" s="163" t="s">
        <v>679</v>
      </c>
      <c r="K304" s="164">
        <f t="shared" si="115"/>
        <v>28.5</v>
      </c>
      <c r="L304" s="165">
        <f t="shared" si="116"/>
        <v>0.22529644268774704</v>
      </c>
      <c r="M304" s="160" t="s">
        <v>594</v>
      </c>
      <c r="N304" s="166">
        <v>44362</v>
      </c>
      <c r="O304" s="1"/>
      <c r="S304" s="206" t="s">
        <v>786</v>
      </c>
    </row>
    <row r="305" spans="1:19" ht="12.75" customHeight="1">
      <c r="A305" s="167">
        <v>166</v>
      </c>
      <c r="B305" s="198">
        <v>44368</v>
      </c>
      <c r="C305" s="198"/>
      <c r="D305" s="169" t="s">
        <v>827</v>
      </c>
      <c r="E305" s="171" t="s">
        <v>591</v>
      </c>
      <c r="F305" s="199">
        <v>287.5</v>
      </c>
      <c r="G305" s="171"/>
      <c r="H305" s="171">
        <v>245</v>
      </c>
      <c r="I305" s="172">
        <v>344</v>
      </c>
      <c r="J305" s="173" t="s">
        <v>828</v>
      </c>
      <c r="K305" s="174">
        <f t="shared" si="115"/>
        <v>-42.5</v>
      </c>
      <c r="L305" s="175">
        <f t="shared" si="116"/>
        <v>-0.14782608695652175</v>
      </c>
      <c r="M305" s="171" t="s">
        <v>604</v>
      </c>
      <c r="N305" s="168">
        <v>44508</v>
      </c>
      <c r="O305" s="1"/>
      <c r="S305" s="206" t="s">
        <v>786</v>
      </c>
    </row>
    <row r="306" spans="1:19" ht="12.75" customHeight="1">
      <c r="A306" s="188">
        <v>167</v>
      </c>
      <c r="B306" s="189">
        <v>44368</v>
      </c>
      <c r="C306" s="189"/>
      <c r="D306" s="190" t="s">
        <v>488</v>
      </c>
      <c r="E306" s="191" t="s">
        <v>591</v>
      </c>
      <c r="F306" s="161">
        <v>241</v>
      </c>
      <c r="G306" s="191"/>
      <c r="H306" s="191">
        <v>298</v>
      </c>
      <c r="I306" s="193">
        <v>320</v>
      </c>
      <c r="J306" s="163" t="s">
        <v>679</v>
      </c>
      <c r="K306" s="164">
        <f t="shared" si="115"/>
        <v>57</v>
      </c>
      <c r="L306" s="165">
        <f t="shared" si="116"/>
        <v>0.23651452282157676</v>
      </c>
      <c r="M306" s="160" t="s">
        <v>594</v>
      </c>
      <c r="N306" s="166">
        <v>44802</v>
      </c>
      <c r="O306" s="37"/>
      <c r="S306" s="206" t="s">
        <v>786</v>
      </c>
    </row>
    <row r="307" spans="1:19" ht="12.75" customHeight="1">
      <c r="A307" s="188">
        <v>168</v>
      </c>
      <c r="B307" s="189">
        <v>44406</v>
      </c>
      <c r="C307" s="189"/>
      <c r="D307" s="190" t="s">
        <v>790</v>
      </c>
      <c r="E307" s="191" t="s">
        <v>591</v>
      </c>
      <c r="F307" s="161">
        <v>162.5</v>
      </c>
      <c r="G307" s="191"/>
      <c r="H307" s="191">
        <v>200</v>
      </c>
      <c r="I307" s="193">
        <v>200</v>
      </c>
      <c r="J307" s="163" t="s">
        <v>679</v>
      </c>
      <c r="K307" s="164">
        <f t="shared" si="115"/>
        <v>37.5</v>
      </c>
      <c r="L307" s="165">
        <f t="shared" si="116"/>
        <v>0.23076923076923078</v>
      </c>
      <c r="M307" s="160" t="s">
        <v>594</v>
      </c>
      <c r="N307" s="166">
        <v>44802</v>
      </c>
      <c r="O307" s="1"/>
      <c r="S307" s="206" t="s">
        <v>786</v>
      </c>
    </row>
    <row r="308" spans="1:19" ht="12.75" customHeight="1">
      <c r="A308" s="188">
        <v>169</v>
      </c>
      <c r="B308" s="189">
        <v>44462</v>
      </c>
      <c r="C308" s="189"/>
      <c r="D308" s="190" t="s">
        <v>445</v>
      </c>
      <c r="E308" s="191" t="s">
        <v>591</v>
      </c>
      <c r="F308" s="161">
        <v>1235</v>
      </c>
      <c r="G308" s="191"/>
      <c r="H308" s="191">
        <v>1505</v>
      </c>
      <c r="I308" s="193">
        <v>1500</v>
      </c>
      <c r="J308" s="163" t="s">
        <v>679</v>
      </c>
      <c r="K308" s="164">
        <f t="shared" si="115"/>
        <v>270</v>
      </c>
      <c r="L308" s="165">
        <f t="shared" si="116"/>
        <v>0.21862348178137653</v>
      </c>
      <c r="M308" s="160" t="s">
        <v>594</v>
      </c>
      <c r="N308" s="166">
        <v>44564</v>
      </c>
      <c r="O308" s="1"/>
      <c r="S308" s="206" t="s">
        <v>786</v>
      </c>
    </row>
    <row r="309" spans="1:19" ht="12.75" customHeight="1">
      <c r="A309" s="207">
        <v>170</v>
      </c>
      <c r="B309" s="208">
        <v>44480</v>
      </c>
      <c r="C309" s="208"/>
      <c r="D309" s="209" t="s">
        <v>829</v>
      </c>
      <c r="E309" s="210" t="s">
        <v>591</v>
      </c>
      <c r="F309" s="55">
        <v>58.75</v>
      </c>
      <c r="G309" s="210"/>
      <c r="H309" s="211"/>
      <c r="I309" s="51"/>
      <c r="J309" s="212" t="s">
        <v>592</v>
      </c>
      <c r="K309" s="207"/>
      <c r="L309" s="208"/>
      <c r="M309" s="208"/>
      <c r="N309" s="209"/>
      <c r="O309" s="37"/>
      <c r="S309" s="206" t="s">
        <v>786</v>
      </c>
    </row>
    <row r="310" spans="1:19" ht="12.75" customHeight="1">
      <c r="A310" s="213">
        <v>171</v>
      </c>
      <c r="B310" s="214">
        <v>44481</v>
      </c>
      <c r="C310" s="214"/>
      <c r="D310" s="215" t="s">
        <v>278</v>
      </c>
      <c r="E310" s="51" t="s">
        <v>591</v>
      </c>
      <c r="F310" s="216" t="s">
        <v>830</v>
      </c>
      <c r="G310" s="51"/>
      <c r="H310" s="51"/>
      <c r="I310" s="51">
        <v>380</v>
      </c>
      <c r="J310" s="217" t="s">
        <v>592</v>
      </c>
      <c r="K310" s="213"/>
      <c r="L310" s="214"/>
      <c r="M310" s="214"/>
      <c r="N310" s="215"/>
      <c r="O310" s="37"/>
      <c r="S310" s="206" t="s">
        <v>786</v>
      </c>
    </row>
    <row r="311" spans="1:19" ht="12.75" customHeight="1">
      <c r="A311" s="188">
        <v>172</v>
      </c>
      <c r="B311" s="189">
        <v>44481</v>
      </c>
      <c r="C311" s="189"/>
      <c r="D311" s="190" t="s">
        <v>831</v>
      </c>
      <c r="E311" s="191" t="s">
        <v>591</v>
      </c>
      <c r="F311" s="161">
        <v>45.5</v>
      </c>
      <c r="G311" s="191"/>
      <c r="H311" s="191">
        <v>56.5</v>
      </c>
      <c r="I311" s="193">
        <v>56</v>
      </c>
      <c r="J311" s="163" t="s">
        <v>679</v>
      </c>
      <c r="K311" s="164">
        <f t="shared" ref="K311:K312" si="117">H311-F311</f>
        <v>11</v>
      </c>
      <c r="L311" s="165">
        <f t="shared" ref="L311:L312" si="118">K311/F311</f>
        <v>0.24175824175824176</v>
      </c>
      <c r="M311" s="160" t="s">
        <v>594</v>
      </c>
      <c r="N311" s="166">
        <v>44881</v>
      </c>
      <c r="O311" s="37"/>
      <c r="S311" s="206"/>
    </row>
    <row r="312" spans="1:19" ht="12.75" customHeight="1">
      <c r="A312" s="188">
        <v>173</v>
      </c>
      <c r="B312" s="189">
        <v>44551</v>
      </c>
      <c r="C312" s="189"/>
      <c r="D312" s="190" t="s">
        <v>131</v>
      </c>
      <c r="E312" s="191" t="s">
        <v>591</v>
      </c>
      <c r="F312" s="161">
        <v>2300</v>
      </c>
      <c r="G312" s="191"/>
      <c r="H312" s="191">
        <f>(2820+2200)/2</f>
        <v>2510</v>
      </c>
      <c r="I312" s="193">
        <v>3000</v>
      </c>
      <c r="J312" s="163" t="s">
        <v>832</v>
      </c>
      <c r="K312" s="164">
        <f t="shared" si="117"/>
        <v>210</v>
      </c>
      <c r="L312" s="165">
        <f t="shared" si="118"/>
        <v>9.1304347826086957E-2</v>
      </c>
      <c r="M312" s="160" t="s">
        <v>594</v>
      </c>
      <c r="N312" s="166">
        <v>44649</v>
      </c>
      <c r="O312" s="1"/>
      <c r="S312" s="206"/>
    </row>
    <row r="313" spans="1:19" ht="12.75" customHeight="1">
      <c r="A313" s="188">
        <v>174</v>
      </c>
      <c r="B313" s="189">
        <v>44606</v>
      </c>
      <c r="C313" s="189"/>
      <c r="D313" s="190" t="s">
        <v>435</v>
      </c>
      <c r="E313" s="191" t="s">
        <v>591</v>
      </c>
      <c r="F313" s="161">
        <v>635</v>
      </c>
      <c r="G313" s="191"/>
      <c r="H313" s="191">
        <v>700</v>
      </c>
      <c r="I313" s="193">
        <v>764</v>
      </c>
      <c r="J313" s="163" t="s">
        <v>866</v>
      </c>
      <c r="K313" s="164">
        <f t="shared" ref="K313" si="119">H313-F313</f>
        <v>65</v>
      </c>
      <c r="L313" s="165">
        <f t="shared" ref="L313" si="120">K313/F313</f>
        <v>0.10236220472440945</v>
      </c>
      <c r="M313" s="160" t="s">
        <v>594</v>
      </c>
      <c r="N313" s="166">
        <v>45159</v>
      </c>
      <c r="O313" s="37"/>
      <c r="S313" s="206"/>
    </row>
    <row r="314" spans="1:19" ht="12.75" customHeight="1">
      <c r="A314" s="188">
        <v>175</v>
      </c>
      <c r="B314" s="189">
        <v>44613</v>
      </c>
      <c r="C314" s="189"/>
      <c r="D314" s="190" t="s">
        <v>445</v>
      </c>
      <c r="E314" s="191" t="s">
        <v>591</v>
      </c>
      <c r="F314" s="161">
        <v>1255</v>
      </c>
      <c r="G314" s="191"/>
      <c r="H314" s="191">
        <v>1515</v>
      </c>
      <c r="I314" s="193">
        <v>1510</v>
      </c>
      <c r="J314" s="163" t="s">
        <v>679</v>
      </c>
      <c r="K314" s="164">
        <f>H314-F314</f>
        <v>260</v>
      </c>
      <c r="L314" s="165">
        <f>K314/F314</f>
        <v>0.20717131474103587</v>
      </c>
      <c r="M314" s="160" t="s">
        <v>594</v>
      </c>
      <c r="N314" s="166">
        <v>44834</v>
      </c>
      <c r="O314" s="37"/>
      <c r="S314" s="206"/>
    </row>
    <row r="315" spans="1:19" ht="12.75" customHeight="1">
      <c r="A315">
        <v>176</v>
      </c>
      <c r="B315" s="214">
        <v>44670</v>
      </c>
      <c r="C315" s="214"/>
      <c r="D315" s="53" t="s">
        <v>551</v>
      </c>
      <c r="E315" s="218" t="s">
        <v>591</v>
      </c>
      <c r="F315" s="51" t="s">
        <v>833</v>
      </c>
      <c r="G315" s="51"/>
      <c r="H315" s="51"/>
      <c r="I315" s="51">
        <v>553</v>
      </c>
      <c r="J315" s="51" t="s">
        <v>592</v>
      </c>
      <c r="K315" s="51"/>
      <c r="L315" s="51"/>
      <c r="M315" s="51"/>
      <c r="N315" s="51"/>
      <c r="O315" s="37"/>
      <c r="S315" s="206"/>
    </row>
    <row r="316" spans="1:19" ht="12.75" customHeight="1">
      <c r="A316" s="188">
        <v>177</v>
      </c>
      <c r="B316" s="189">
        <v>44746</v>
      </c>
      <c r="C316" s="189"/>
      <c r="D316" s="190" t="s">
        <v>834</v>
      </c>
      <c r="E316" s="191" t="s">
        <v>591</v>
      </c>
      <c r="F316" s="161">
        <v>207.5</v>
      </c>
      <c r="G316" s="191"/>
      <c r="H316" s="191">
        <v>254</v>
      </c>
      <c r="I316" s="193">
        <v>254</v>
      </c>
      <c r="J316" s="163" t="s">
        <v>679</v>
      </c>
      <c r="K316" s="164">
        <f t="shared" ref="K316:K318" si="121">H316-F316</f>
        <v>46.5</v>
      </c>
      <c r="L316" s="165">
        <f t="shared" ref="L316:L318" si="122">K316/F316</f>
        <v>0.22409638554216868</v>
      </c>
      <c r="M316" s="160" t="s">
        <v>594</v>
      </c>
      <c r="N316" s="166">
        <v>44792</v>
      </c>
      <c r="O316" s="1"/>
      <c r="S316" s="206"/>
    </row>
    <row r="317" spans="1:19" ht="12.75" customHeight="1">
      <c r="A317" s="188">
        <v>178</v>
      </c>
      <c r="B317" s="189">
        <v>44775</v>
      </c>
      <c r="C317" s="189"/>
      <c r="D317" s="190" t="s">
        <v>490</v>
      </c>
      <c r="E317" s="191" t="s">
        <v>591</v>
      </c>
      <c r="F317" s="161">
        <v>31.25</v>
      </c>
      <c r="G317" s="191"/>
      <c r="H317" s="191">
        <v>38.75</v>
      </c>
      <c r="I317" s="193">
        <v>38</v>
      </c>
      <c r="J317" s="163" t="s">
        <v>679</v>
      </c>
      <c r="K317" s="164">
        <f t="shared" si="121"/>
        <v>7.5</v>
      </c>
      <c r="L317" s="165">
        <f t="shared" si="122"/>
        <v>0.24</v>
      </c>
      <c r="M317" s="160" t="s">
        <v>594</v>
      </c>
      <c r="N317" s="166">
        <v>44844</v>
      </c>
      <c r="O317" s="37"/>
      <c r="S317" s="55"/>
    </row>
    <row r="318" spans="1:19" ht="12.75" customHeight="1">
      <c r="A318" s="188">
        <v>179</v>
      </c>
      <c r="B318" s="189">
        <v>44841</v>
      </c>
      <c r="C318" s="189"/>
      <c r="D318" s="190" t="s">
        <v>835</v>
      </c>
      <c r="E318" s="191" t="s">
        <v>591</v>
      </c>
      <c r="F318" s="161">
        <v>665</v>
      </c>
      <c r="G318" s="191"/>
      <c r="H318" s="191">
        <v>807.5</v>
      </c>
      <c r="I318" s="193">
        <v>840</v>
      </c>
      <c r="J318" s="163" t="s">
        <v>832</v>
      </c>
      <c r="K318" s="164">
        <f t="shared" si="121"/>
        <v>142.5</v>
      </c>
      <c r="L318" s="165">
        <f t="shared" si="122"/>
        <v>0.21428571428571427</v>
      </c>
      <c r="M318" s="160" t="s">
        <v>594</v>
      </c>
      <c r="N318" s="166">
        <v>45097</v>
      </c>
      <c r="O318" s="37"/>
      <c r="S318" s="55"/>
    </row>
    <row r="319" spans="1:19" ht="12.75" customHeight="1">
      <c r="A319" s="188">
        <v>180</v>
      </c>
      <c r="B319" s="189">
        <v>44844</v>
      </c>
      <c r="C319" s="189"/>
      <c r="D319" s="190" t="s">
        <v>437</v>
      </c>
      <c r="E319" s="191" t="s">
        <v>591</v>
      </c>
      <c r="F319" s="161">
        <v>227.5</v>
      </c>
      <c r="G319" s="191"/>
      <c r="H319" s="191">
        <v>270</v>
      </c>
      <c r="I319" s="193">
        <v>291</v>
      </c>
      <c r="J319" s="163" t="s">
        <v>868</v>
      </c>
      <c r="K319" s="164">
        <f t="shared" ref="K319" si="123">H319-F319</f>
        <v>42.5</v>
      </c>
      <c r="L319" s="165">
        <f t="shared" ref="L319" si="124">K319/F319</f>
        <v>0.18681318681318682</v>
      </c>
      <c r="M319" s="160" t="s">
        <v>594</v>
      </c>
      <c r="N319" s="166">
        <v>45160</v>
      </c>
      <c r="O319" s="37"/>
      <c r="R319" s="37"/>
      <c r="S319" s="55"/>
    </row>
    <row r="320" spans="1:19" ht="12.75" customHeight="1">
      <c r="A320" s="188">
        <v>181</v>
      </c>
      <c r="B320" s="189">
        <v>44845</v>
      </c>
      <c r="C320" s="189"/>
      <c r="D320" s="190" t="s">
        <v>435</v>
      </c>
      <c r="E320" s="191" t="s">
        <v>591</v>
      </c>
      <c r="F320" s="161">
        <v>555</v>
      </c>
      <c r="G320" s="191"/>
      <c r="H320" s="191">
        <v>700</v>
      </c>
      <c r="I320" s="193">
        <v>765</v>
      </c>
      <c r="J320" s="163" t="s">
        <v>867</v>
      </c>
      <c r="K320" s="164">
        <f t="shared" ref="K320" si="125">H320-F320</f>
        <v>145</v>
      </c>
      <c r="L320" s="165">
        <f t="shared" ref="L320" si="126">K320/F320</f>
        <v>0.26126126126126126</v>
      </c>
      <c r="M320" s="160" t="s">
        <v>594</v>
      </c>
      <c r="N320" s="166">
        <v>45159</v>
      </c>
      <c r="O320" s="37"/>
      <c r="R320" s="37"/>
      <c r="S320" s="55"/>
    </row>
    <row r="321" spans="1:39" ht="12.75" customHeight="1">
      <c r="A321" s="188">
        <v>182</v>
      </c>
      <c r="B321" s="189">
        <v>44981</v>
      </c>
      <c r="C321" s="189"/>
      <c r="D321" s="190" t="s">
        <v>452</v>
      </c>
      <c r="E321" s="191" t="s">
        <v>591</v>
      </c>
      <c r="F321" s="161">
        <v>1675</v>
      </c>
      <c r="G321" s="191"/>
      <c r="H321" s="191">
        <v>2080</v>
      </c>
      <c r="I321" s="193">
        <v>2080</v>
      </c>
      <c r="J321" s="163" t="s">
        <v>679</v>
      </c>
      <c r="K321" s="164">
        <f>H321-F321</f>
        <v>405</v>
      </c>
      <c r="L321" s="165">
        <f>K321/F321</f>
        <v>0.2417910447761194</v>
      </c>
      <c r="M321" s="160" t="s">
        <v>594</v>
      </c>
      <c r="N321" s="166">
        <v>45119</v>
      </c>
      <c r="O321" s="37"/>
      <c r="S321" s="55" t="s">
        <v>864</v>
      </c>
    </row>
    <row r="322" spans="1:39" ht="12.75" customHeight="1">
      <c r="A322" s="188">
        <v>183</v>
      </c>
      <c r="B322" s="189">
        <v>44986</v>
      </c>
      <c r="C322" s="189"/>
      <c r="D322" s="190" t="s">
        <v>490</v>
      </c>
      <c r="E322" s="191" t="s">
        <v>591</v>
      </c>
      <c r="F322" s="161">
        <v>57.5</v>
      </c>
      <c r="G322" s="191"/>
      <c r="H322" s="191">
        <v>120</v>
      </c>
      <c r="I322" s="193">
        <v>120</v>
      </c>
      <c r="J322" s="163" t="s">
        <v>679</v>
      </c>
      <c r="K322" s="164">
        <f>H322-F322</f>
        <v>62.5</v>
      </c>
      <c r="L322" s="165">
        <f>K322/F322</f>
        <v>1.0869565217391304</v>
      </c>
      <c r="M322" s="160" t="s">
        <v>594</v>
      </c>
      <c r="N322" s="166">
        <v>45049</v>
      </c>
      <c r="O322" s="37"/>
      <c r="S322" s="55" t="s">
        <v>864</v>
      </c>
    </row>
    <row r="323" spans="1:39" ht="12.75" customHeight="1">
      <c r="A323" s="188">
        <v>184</v>
      </c>
      <c r="B323" s="189">
        <v>45008</v>
      </c>
      <c r="C323" s="189"/>
      <c r="D323" s="190" t="s">
        <v>507</v>
      </c>
      <c r="E323" s="191" t="s">
        <v>591</v>
      </c>
      <c r="F323" s="161">
        <v>2765</v>
      </c>
      <c r="G323" s="191"/>
      <c r="H323" s="191">
        <v>3547.5</v>
      </c>
      <c r="I323" s="193">
        <v>3523</v>
      </c>
      <c r="J323" s="163" t="s">
        <v>679</v>
      </c>
      <c r="K323" s="164">
        <f>H323-F323</f>
        <v>782.5</v>
      </c>
      <c r="L323" s="165">
        <f>K323/F323</f>
        <v>0.28300180831826399</v>
      </c>
      <c r="M323" s="160" t="s">
        <v>594</v>
      </c>
      <c r="N323" s="166">
        <v>45177</v>
      </c>
      <c r="O323" s="37"/>
      <c r="S323" s="55" t="s">
        <v>864</v>
      </c>
    </row>
    <row r="324" spans="1:39" ht="12.75" customHeight="1">
      <c r="A324" s="188">
        <v>185</v>
      </c>
      <c r="B324" s="189">
        <v>45027</v>
      </c>
      <c r="C324" s="189"/>
      <c r="D324" s="190" t="s">
        <v>836</v>
      </c>
      <c r="E324" s="191" t="s">
        <v>591</v>
      </c>
      <c r="F324" s="161">
        <v>460</v>
      </c>
      <c r="G324" s="191"/>
      <c r="H324" s="191">
        <v>825</v>
      </c>
      <c r="I324" s="193">
        <v>810</v>
      </c>
      <c r="J324" s="163" t="s">
        <v>679</v>
      </c>
      <c r="K324" s="164">
        <f>H324-F324</f>
        <v>365</v>
      </c>
      <c r="L324" s="165">
        <f>K324/F324</f>
        <v>0.79347826086956519</v>
      </c>
      <c r="M324" s="160" t="s">
        <v>594</v>
      </c>
      <c r="N324" s="166">
        <v>45155</v>
      </c>
      <c r="O324" s="37"/>
      <c r="S324" s="55" t="s">
        <v>864</v>
      </c>
    </row>
    <row r="325" spans="1:39" ht="12.75" customHeight="1">
      <c r="A325" s="213">
        <v>186</v>
      </c>
      <c r="B325" s="214">
        <v>45050</v>
      </c>
      <c r="C325" s="53"/>
      <c r="D325" s="53" t="s">
        <v>42</v>
      </c>
      <c r="E325" s="218" t="s">
        <v>591</v>
      </c>
      <c r="F325" s="51" t="s">
        <v>837</v>
      </c>
      <c r="G325" s="51"/>
      <c r="H325" s="51"/>
      <c r="I325" s="51">
        <v>5040</v>
      </c>
      <c r="J325" s="51" t="s">
        <v>592</v>
      </c>
      <c r="K325" s="51"/>
      <c r="L325" s="51"/>
      <c r="M325" s="51"/>
      <c r="N325" s="51"/>
      <c r="O325" s="37"/>
      <c r="S325" s="55" t="s">
        <v>864</v>
      </c>
    </row>
    <row r="326" spans="1:39" ht="12.75" customHeight="1">
      <c r="A326" s="188">
        <v>187</v>
      </c>
      <c r="B326" s="189">
        <v>45075</v>
      </c>
      <c r="C326" s="189"/>
      <c r="D326" s="190" t="s">
        <v>838</v>
      </c>
      <c r="E326" s="191" t="s">
        <v>591</v>
      </c>
      <c r="F326" s="161">
        <v>585</v>
      </c>
      <c r="G326" s="191"/>
      <c r="H326" s="191">
        <v>732</v>
      </c>
      <c r="I326" s="193">
        <v>732</v>
      </c>
      <c r="J326" s="163" t="s">
        <v>679</v>
      </c>
      <c r="K326" s="164">
        <f>H326-F326</f>
        <v>147</v>
      </c>
      <c r="L326" s="165">
        <f>K326/F326</f>
        <v>0.25128205128205128</v>
      </c>
      <c r="M326" s="160" t="s">
        <v>594</v>
      </c>
      <c r="N326" s="166">
        <v>45152</v>
      </c>
      <c r="O326" s="37"/>
      <c r="R326" s="37"/>
      <c r="S326" s="55" t="s">
        <v>864</v>
      </c>
      <c r="U326" s="37"/>
      <c r="W326" s="37"/>
      <c r="X326" s="55"/>
      <c r="Z326" s="37"/>
      <c r="AB326" s="37"/>
      <c r="AC326" s="55"/>
      <c r="AE326" s="37"/>
      <c r="AG326" s="37"/>
      <c r="AH326" s="55"/>
      <c r="AJ326" s="37"/>
      <c r="AL326" s="37"/>
      <c r="AM326" s="55"/>
    </row>
    <row r="327" spans="1:39" ht="12.75" customHeight="1">
      <c r="A327" s="213">
        <v>188</v>
      </c>
      <c r="B327" s="214">
        <v>45078</v>
      </c>
      <c r="C327" s="53"/>
      <c r="D327" s="53" t="s">
        <v>539</v>
      </c>
      <c r="E327" s="218" t="s">
        <v>591</v>
      </c>
      <c r="F327" s="51" t="s">
        <v>839</v>
      </c>
      <c r="G327" s="51"/>
      <c r="H327" s="51"/>
      <c r="I327" s="51">
        <v>4300</v>
      </c>
      <c r="J327" s="51" t="s">
        <v>592</v>
      </c>
      <c r="K327" s="51"/>
      <c r="L327" s="51"/>
      <c r="M327" s="51"/>
      <c r="N327" s="51"/>
      <c r="O327" s="37"/>
      <c r="R327" s="37"/>
      <c r="S327" s="55" t="s">
        <v>864</v>
      </c>
      <c r="U327" s="37"/>
      <c r="W327" s="37"/>
      <c r="X327" s="55"/>
      <c r="Z327" s="37"/>
      <c r="AB327" s="37"/>
      <c r="AC327" s="55"/>
      <c r="AE327" s="37"/>
      <c r="AG327" s="37"/>
      <c r="AH327" s="55"/>
      <c r="AJ327" s="37"/>
      <c r="AL327" s="37"/>
      <c r="AM327" s="55"/>
    </row>
    <row r="328" spans="1:39" ht="12.75" customHeight="1">
      <c r="A328" s="213">
        <v>189</v>
      </c>
      <c r="B328" s="214">
        <v>45103</v>
      </c>
      <c r="C328" s="53"/>
      <c r="D328" s="53" t="s">
        <v>861</v>
      </c>
      <c r="E328" s="218" t="s">
        <v>591</v>
      </c>
      <c r="F328" s="51" t="s">
        <v>659</v>
      </c>
      <c r="G328" s="51"/>
      <c r="H328" s="51"/>
      <c r="I328" s="51">
        <v>383</v>
      </c>
      <c r="J328" s="51" t="s">
        <v>592</v>
      </c>
      <c r="K328" s="51"/>
      <c r="L328" s="51"/>
      <c r="M328" s="51"/>
      <c r="N328" s="51"/>
      <c r="O328" s="37"/>
      <c r="R328" s="37"/>
      <c r="S328" s="55" t="s">
        <v>864</v>
      </c>
      <c r="U328" s="37"/>
      <c r="W328" s="37"/>
      <c r="X328" s="55"/>
      <c r="Z328" s="37"/>
      <c r="AB328" s="37"/>
      <c r="AC328" s="55"/>
      <c r="AE328" s="37"/>
      <c r="AG328" s="37"/>
      <c r="AH328" s="55"/>
      <c r="AJ328" s="37"/>
      <c r="AL328" s="37"/>
      <c r="AM328" s="55"/>
    </row>
    <row r="329" spans="1:39" ht="12.75" customHeight="1">
      <c r="A329" s="188">
        <v>190</v>
      </c>
      <c r="B329" s="189">
        <v>45120</v>
      </c>
      <c r="C329" s="189"/>
      <c r="D329" s="190" t="s">
        <v>538</v>
      </c>
      <c r="E329" s="191" t="s">
        <v>591</v>
      </c>
      <c r="F329" s="161">
        <v>2312.5</v>
      </c>
      <c r="G329" s="191"/>
      <c r="H329" s="191">
        <v>2935</v>
      </c>
      <c r="I329" s="193">
        <v>2935</v>
      </c>
      <c r="J329" s="163" t="s">
        <v>679</v>
      </c>
      <c r="K329" s="164">
        <f>H329-F329</f>
        <v>622.5</v>
      </c>
      <c r="L329" s="165">
        <f>K329/F329</f>
        <v>0.26918918918918922</v>
      </c>
      <c r="M329" s="160" t="s">
        <v>594</v>
      </c>
      <c r="N329" s="166">
        <v>45177</v>
      </c>
      <c r="O329" s="37"/>
      <c r="R329" s="37"/>
      <c r="S329" s="55" t="s">
        <v>864</v>
      </c>
      <c r="U329" s="37"/>
      <c r="W329" s="37"/>
      <c r="X329" s="55"/>
      <c r="Z329" s="37"/>
      <c r="AB329" s="37"/>
      <c r="AC329" s="55"/>
      <c r="AE329" s="37"/>
      <c r="AG329" s="37"/>
      <c r="AH329" s="55"/>
      <c r="AJ329" s="37"/>
      <c r="AL329" s="37"/>
      <c r="AM329" s="55"/>
    </row>
    <row r="330" spans="1:39" ht="12.75" customHeight="1">
      <c r="A330" s="188">
        <v>191</v>
      </c>
      <c r="B330" s="189">
        <v>45125</v>
      </c>
      <c r="C330" s="189"/>
      <c r="D330" s="190" t="s">
        <v>203</v>
      </c>
      <c r="E330" s="191" t="s">
        <v>591</v>
      </c>
      <c r="F330" s="161">
        <v>3980</v>
      </c>
      <c r="G330" s="191"/>
      <c r="H330" s="191">
        <v>4895</v>
      </c>
      <c r="I330" s="193">
        <v>4895</v>
      </c>
      <c r="J330" s="163" t="s">
        <v>679</v>
      </c>
      <c r="K330" s="164">
        <f>H330-F330</f>
        <v>915</v>
      </c>
      <c r="L330" s="165">
        <f>K330/F330</f>
        <v>0.22989949748743718</v>
      </c>
      <c r="M330" s="160" t="s">
        <v>594</v>
      </c>
      <c r="N330" s="166">
        <v>45155</v>
      </c>
      <c r="O330" s="37"/>
      <c r="S330" s="55" t="s">
        <v>864</v>
      </c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188">
        <v>192</v>
      </c>
      <c r="B331" s="189">
        <v>45145</v>
      </c>
      <c r="C331" s="189"/>
      <c r="D331" s="190" t="s">
        <v>865</v>
      </c>
      <c r="E331" s="191" t="s">
        <v>591</v>
      </c>
      <c r="F331" s="161">
        <v>565</v>
      </c>
      <c r="G331" s="191"/>
      <c r="H331" s="191">
        <v>725</v>
      </c>
      <c r="I331" s="193">
        <v>725</v>
      </c>
      <c r="J331" s="163" t="s">
        <v>679</v>
      </c>
      <c r="K331" s="164">
        <f>H331-F331</f>
        <v>160</v>
      </c>
      <c r="L331" s="165">
        <f>K331/F331</f>
        <v>0.2831858407079646</v>
      </c>
      <c r="M331" s="160" t="s">
        <v>594</v>
      </c>
      <c r="N331" s="166">
        <v>45169</v>
      </c>
      <c r="O331" s="37"/>
      <c r="S331" s="55" t="s">
        <v>864</v>
      </c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213">
        <v>193</v>
      </c>
      <c r="B332" s="214">
        <v>45167</v>
      </c>
      <c r="C332" s="53"/>
      <c r="D332" s="53" t="s">
        <v>869</v>
      </c>
      <c r="E332" s="218" t="s">
        <v>591</v>
      </c>
      <c r="F332" s="51" t="s">
        <v>870</v>
      </c>
      <c r="G332" s="51"/>
      <c r="H332" s="51"/>
      <c r="I332" s="51">
        <v>950</v>
      </c>
      <c r="J332" s="51" t="s">
        <v>592</v>
      </c>
      <c r="K332" s="51"/>
      <c r="L332" s="51"/>
      <c r="M332" s="51"/>
      <c r="N332" s="51"/>
      <c r="O332" s="37"/>
      <c r="S332" s="55" t="s">
        <v>864</v>
      </c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213">
        <v>194</v>
      </c>
      <c r="B333" s="214">
        <v>45184</v>
      </c>
      <c r="C333" s="53"/>
      <c r="D333" s="53" t="s">
        <v>541</v>
      </c>
      <c r="E333" s="218" t="s">
        <v>591</v>
      </c>
      <c r="F333" s="51" t="s">
        <v>883</v>
      </c>
      <c r="G333" s="51"/>
      <c r="H333" s="51"/>
      <c r="I333" s="51">
        <v>480</v>
      </c>
      <c r="J333" s="51" t="s">
        <v>592</v>
      </c>
      <c r="K333" s="51"/>
      <c r="L333" s="51"/>
      <c r="M333" s="51"/>
      <c r="N333" s="51"/>
      <c r="O333" s="37"/>
      <c r="S333" s="55"/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A334" s="213">
        <v>195</v>
      </c>
      <c r="B334" s="214">
        <v>45203</v>
      </c>
      <c r="C334" s="53"/>
      <c r="D334" s="53" t="s">
        <v>176</v>
      </c>
      <c r="E334" s="218" t="s">
        <v>591</v>
      </c>
      <c r="F334" s="51" t="s">
        <v>916</v>
      </c>
      <c r="G334" s="51"/>
      <c r="H334" s="51"/>
      <c r="I334" s="51">
        <v>1198</v>
      </c>
      <c r="J334" s="51" t="s">
        <v>592</v>
      </c>
      <c r="K334" s="51"/>
      <c r="L334" s="51"/>
      <c r="M334" s="51"/>
      <c r="N334" s="51"/>
      <c r="O334" s="37"/>
      <c r="S334" s="55"/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213">
        <v>196</v>
      </c>
      <c r="B335" s="214">
        <v>45216</v>
      </c>
      <c r="C335" s="53"/>
      <c r="D335" s="53" t="s">
        <v>107</v>
      </c>
      <c r="E335" s="218" t="s">
        <v>591</v>
      </c>
      <c r="F335" s="51" t="s">
        <v>998</v>
      </c>
      <c r="G335" s="51"/>
      <c r="H335" s="51"/>
      <c r="I335" s="51">
        <v>6870</v>
      </c>
      <c r="J335" s="51" t="s">
        <v>592</v>
      </c>
      <c r="K335" s="51"/>
      <c r="L335" s="51"/>
      <c r="M335" s="51"/>
      <c r="N335" s="51"/>
      <c r="O335" s="37"/>
      <c r="S335" s="55"/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213">
        <v>197</v>
      </c>
      <c r="B336" s="214">
        <v>45216</v>
      </c>
      <c r="C336" s="53"/>
      <c r="D336" s="53" t="s">
        <v>999</v>
      </c>
      <c r="E336" s="218" t="s">
        <v>591</v>
      </c>
      <c r="F336" s="51" t="s">
        <v>1000</v>
      </c>
      <c r="G336" s="51"/>
      <c r="H336" s="51"/>
      <c r="I336" s="51">
        <v>1415</v>
      </c>
      <c r="J336" s="51" t="s">
        <v>592</v>
      </c>
      <c r="K336" s="51"/>
      <c r="L336" s="51"/>
      <c r="M336" s="51"/>
      <c r="N336" s="51"/>
      <c r="O336" s="37"/>
      <c r="S336" s="55"/>
      <c r="U336" s="37"/>
      <c r="X336" s="55"/>
      <c r="Z336" s="37"/>
      <c r="AC336" s="55"/>
      <c r="AE336" s="37"/>
      <c r="AH336" s="55"/>
      <c r="AJ336" s="37"/>
      <c r="AM336" s="55"/>
    </row>
    <row r="337" spans="1:39" ht="12.75" customHeight="1">
      <c r="A337" s="213"/>
      <c r="B337" s="214"/>
      <c r="C337" s="53"/>
      <c r="D337" s="53"/>
      <c r="E337" s="218"/>
      <c r="F337" s="51"/>
      <c r="G337" s="51"/>
      <c r="H337" s="51"/>
      <c r="I337" s="51"/>
      <c r="J337" s="51"/>
      <c r="K337" s="51"/>
      <c r="L337" s="51"/>
      <c r="M337" s="51"/>
      <c r="N337" s="51"/>
      <c r="O337" s="37"/>
      <c r="S337" s="55"/>
      <c r="U337" s="37"/>
      <c r="X337" s="55"/>
      <c r="Z337" s="37"/>
      <c r="AC337" s="55"/>
      <c r="AE337" s="37"/>
      <c r="AH337" s="55"/>
      <c r="AJ337" s="37"/>
      <c r="AM337" s="55"/>
    </row>
    <row r="338" spans="1:39" ht="12.75" customHeight="1">
      <c r="A338" s="53"/>
      <c r="B338" s="53"/>
      <c r="C338" s="53"/>
      <c r="D338" s="53"/>
      <c r="E338" s="53"/>
      <c r="F338" s="51"/>
      <c r="G338" s="51"/>
      <c r="H338" s="51"/>
      <c r="I338" s="51"/>
      <c r="J338" s="31"/>
      <c r="K338" s="51"/>
      <c r="L338" s="51"/>
      <c r="M338" s="51"/>
      <c r="N338" s="53"/>
      <c r="O338" s="37"/>
      <c r="S338" s="55"/>
      <c r="U338" s="37"/>
      <c r="X338" s="55"/>
      <c r="Z338" s="37"/>
      <c r="AC338" s="55"/>
      <c r="AE338" s="37"/>
      <c r="AH338" s="55"/>
      <c r="AJ338" s="37"/>
      <c r="AM338" s="55"/>
    </row>
    <row r="339" spans="1:39" ht="12.75" customHeight="1">
      <c r="B339" s="219" t="s">
        <v>840</v>
      </c>
      <c r="F339" s="55"/>
      <c r="G339" s="55"/>
      <c r="H339" s="55"/>
      <c r="I339" s="55"/>
      <c r="J339" s="37"/>
      <c r="K339" s="55"/>
      <c r="L339" s="55"/>
      <c r="M339" s="55"/>
      <c r="O339" s="37"/>
      <c r="S339" s="55"/>
      <c r="U339" s="37"/>
      <c r="X339" s="55"/>
      <c r="Z339" s="37"/>
      <c r="AC339" s="55"/>
      <c r="AE339" s="37"/>
      <c r="AH339" s="55"/>
      <c r="AJ339" s="37"/>
      <c r="AM339" s="55"/>
    </row>
    <row r="340" spans="1:39" ht="12.75" customHeight="1">
      <c r="A340" s="220"/>
      <c r="F340" s="55"/>
      <c r="G340" s="55"/>
      <c r="H340" s="55"/>
      <c r="I340" s="55"/>
      <c r="J340" s="37"/>
      <c r="K340" s="55"/>
      <c r="L340" s="55"/>
      <c r="M340" s="55"/>
      <c r="O340" s="37"/>
      <c r="S340" s="55"/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220"/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1:39" ht="12.75" customHeight="1">
      <c r="A342" s="51"/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1:3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1:3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1:3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1:3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1:3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1:3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1:3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3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3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3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</sheetData>
  <autoFilter ref="S1:S338"/>
  <mergeCells count="98">
    <mergeCell ref="M104:M105"/>
    <mergeCell ref="B85:B86"/>
    <mergeCell ref="J85:J86"/>
    <mergeCell ref="J99:J100"/>
    <mergeCell ref="M107:M108"/>
    <mergeCell ref="P87:P88"/>
    <mergeCell ref="M89:M90"/>
    <mergeCell ref="O89:O90"/>
    <mergeCell ref="P89:P90"/>
    <mergeCell ref="B91:B92"/>
    <mergeCell ref="J91:J92"/>
    <mergeCell ref="M87:M88"/>
    <mergeCell ref="O87:O88"/>
    <mergeCell ref="J89:J90"/>
    <mergeCell ref="M91:M92"/>
    <mergeCell ref="O91:O92"/>
    <mergeCell ref="P91:P92"/>
    <mergeCell ref="P79:P80"/>
    <mergeCell ref="P81:P82"/>
    <mergeCell ref="P83:P84"/>
    <mergeCell ref="P85:P86"/>
    <mergeCell ref="M79:M80"/>
    <mergeCell ref="M81:M82"/>
    <mergeCell ref="M83:M84"/>
    <mergeCell ref="M85:M86"/>
    <mergeCell ref="O79:O80"/>
    <mergeCell ref="O81:O82"/>
    <mergeCell ref="O83:O84"/>
    <mergeCell ref="O85:O86"/>
    <mergeCell ref="P94:P95"/>
    <mergeCell ref="A91:A92"/>
    <mergeCell ref="P96:P97"/>
    <mergeCell ref="M96:M97"/>
    <mergeCell ref="A96:A97"/>
    <mergeCell ref="B96:B97"/>
    <mergeCell ref="J96:J97"/>
    <mergeCell ref="O96:O97"/>
    <mergeCell ref="A94:A95"/>
    <mergeCell ref="B94:B95"/>
    <mergeCell ref="J94:J95"/>
    <mergeCell ref="M94:M95"/>
    <mergeCell ref="O94:O95"/>
    <mergeCell ref="O107:O108"/>
    <mergeCell ref="P99:P100"/>
    <mergeCell ref="A99:A100"/>
    <mergeCell ref="B99:B100"/>
    <mergeCell ref="K99:K100"/>
    <mergeCell ref="P107:P108"/>
    <mergeCell ref="J107:J108"/>
    <mergeCell ref="A107:A108"/>
    <mergeCell ref="B107:B108"/>
    <mergeCell ref="M99:M100"/>
    <mergeCell ref="O99:O100"/>
    <mergeCell ref="A104:A105"/>
    <mergeCell ref="B104:B105"/>
    <mergeCell ref="J104:J105"/>
    <mergeCell ref="O104:O105"/>
    <mergeCell ref="P104:P105"/>
    <mergeCell ref="A79:A80"/>
    <mergeCell ref="B79:B80"/>
    <mergeCell ref="A81:A82"/>
    <mergeCell ref="B81:B82"/>
    <mergeCell ref="J79:J80"/>
    <mergeCell ref="J81:J82"/>
    <mergeCell ref="J109:J110"/>
    <mergeCell ref="A109:A110"/>
    <mergeCell ref="B109:B110"/>
    <mergeCell ref="A83:A84"/>
    <mergeCell ref="B83:B84"/>
    <mergeCell ref="J83:J84"/>
    <mergeCell ref="A85:A86"/>
    <mergeCell ref="A89:A90"/>
    <mergeCell ref="B89:B90"/>
    <mergeCell ref="A87:A88"/>
    <mergeCell ref="B87:B88"/>
    <mergeCell ref="J87:J88"/>
    <mergeCell ref="J113:J114"/>
    <mergeCell ref="A113:A114"/>
    <mergeCell ref="B113:B114"/>
    <mergeCell ref="A111:A112"/>
    <mergeCell ref="B111:B112"/>
    <mergeCell ref="J111:J112"/>
    <mergeCell ref="P111:P112"/>
    <mergeCell ref="O111:O112"/>
    <mergeCell ref="M111:M112"/>
    <mergeCell ref="M115:M116"/>
    <mergeCell ref="P115:P116"/>
    <mergeCell ref="O115:O116"/>
    <mergeCell ref="O113:O114"/>
    <mergeCell ref="P113:P114"/>
    <mergeCell ref="K115:K116"/>
    <mergeCell ref="J117:J118"/>
    <mergeCell ref="P117:P118"/>
    <mergeCell ref="A117:A118"/>
    <mergeCell ref="B117:B118"/>
    <mergeCell ref="A115:A116"/>
    <mergeCell ref="B115:B116"/>
    <mergeCell ref="J115:J116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81 K88:L93 K48 K53 K105" formula="1"/>
    <ignoredError sqref="F95:F9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2023-10-30T02:52:30Z</dcterms:modified>
</cp:coreProperties>
</file>