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66B63365-6304-48E3-AC3A-070CFAEE99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F&amp;O)'!$R$1:$R$350</definedName>
  </definedNames>
  <calcPr calcId="191029"/>
</workbook>
</file>

<file path=xl/calcChain.xml><?xml version="1.0" encoding="utf-8"?>
<calcChain xmlns="http://schemas.openxmlformats.org/spreadsheetml/2006/main">
  <c r="P33" i="6" l="1"/>
  <c r="P34" i="6"/>
  <c r="P35" i="6"/>
  <c r="L89" i="6"/>
  <c r="K89" i="6"/>
  <c r="K131" i="6"/>
  <c r="M131" i="6" s="1"/>
  <c r="L31" i="6"/>
  <c r="K31" i="6"/>
  <c r="M31" i="6" s="1"/>
  <c r="L91" i="6"/>
  <c r="K91" i="6"/>
  <c r="L32" i="6"/>
  <c r="K32" i="6"/>
  <c r="M32" i="6" s="1"/>
  <c r="L25" i="6"/>
  <c r="K25" i="6"/>
  <c r="L88" i="6"/>
  <c r="K88" i="6"/>
  <c r="M88" i="6" s="1"/>
  <c r="M25" i="6" l="1"/>
  <c r="M91" i="6"/>
  <c r="M89" i="6"/>
  <c r="K130" i="6"/>
  <c r="M130" i="6" s="1"/>
  <c r="L87" i="6"/>
  <c r="K87" i="6"/>
  <c r="M87" i="6" s="1"/>
  <c r="L86" i="6"/>
  <c r="K86" i="6"/>
  <c r="M86" i="6" l="1"/>
  <c r="L15" i="6"/>
  <c r="K15" i="6"/>
  <c r="L141" i="6"/>
  <c r="K141" i="6"/>
  <c r="L85" i="6"/>
  <c r="K85" i="6"/>
  <c r="L84" i="6"/>
  <c r="K84" i="6"/>
  <c r="L59" i="6"/>
  <c r="K59" i="6"/>
  <c r="M85" i="6" l="1"/>
  <c r="M15" i="6"/>
  <c r="M141" i="6"/>
  <c r="M84" i="6"/>
  <c r="M59" i="6"/>
  <c r="K122" i="6"/>
  <c r="M122" i="6" s="1"/>
  <c r="L28" i="6"/>
  <c r="K28" i="6"/>
  <c r="M28" i="6" s="1"/>
  <c r="K129" i="6"/>
  <c r="M129" i="6" s="1"/>
  <c r="L83" i="6"/>
  <c r="K83" i="6"/>
  <c r="L56" i="6"/>
  <c r="M83" i="6" l="1"/>
  <c r="P24" i="6"/>
  <c r="P23" i="6"/>
  <c r="P13" i="6"/>
  <c r="P19" i="6"/>
  <c r="P18" i="6"/>
  <c r="K335" i="6"/>
  <c r="L335" i="6" s="1"/>
  <c r="K56" i="6"/>
  <c r="M56" i="6" s="1"/>
  <c r="K128" i="6"/>
  <c r="M128" i="6" s="1"/>
  <c r="K127" i="6"/>
  <c r="M127" i="6" s="1"/>
  <c r="L30" i="6" l="1"/>
  <c r="K30" i="6"/>
  <c r="M30" i="6" l="1"/>
  <c r="K336" i="6"/>
  <c r="L336" i="6" s="1"/>
  <c r="K329" i="6"/>
  <c r="L329" i="6" s="1"/>
  <c r="K126" i="6"/>
  <c r="M126" i="6" s="1"/>
  <c r="K125" i="6"/>
  <c r="M125" i="6" s="1"/>
  <c r="K124" i="6"/>
  <c r="M124" i="6" s="1"/>
  <c r="K123" i="6"/>
  <c r="M123" i="6" s="1"/>
  <c r="K121" i="6"/>
  <c r="M121" i="6" s="1"/>
  <c r="K120" i="6"/>
  <c r="M120" i="6" s="1"/>
  <c r="L82" i="6"/>
  <c r="K82" i="6"/>
  <c r="K119" i="6"/>
  <c r="M119" i="6" s="1"/>
  <c r="L58" i="6"/>
  <c r="K58" i="6"/>
  <c r="M82" i="6" l="1"/>
  <c r="M58" i="6"/>
  <c r="K117" i="6"/>
  <c r="M117" i="6" s="1"/>
  <c r="K346" i="6"/>
  <c r="L346" i="6" s="1"/>
  <c r="K340" i="6"/>
  <c r="L340" i="6" s="1"/>
  <c r="K118" i="6" l="1"/>
  <c r="M118" i="6" s="1"/>
  <c r="L29" i="6"/>
  <c r="K29" i="6"/>
  <c r="L20" i="6"/>
  <c r="K20" i="6"/>
  <c r="L27" i="6"/>
  <c r="K27" i="6"/>
  <c r="K112" i="6"/>
  <c r="M112" i="6" s="1"/>
  <c r="K116" i="6"/>
  <c r="M116" i="6" s="1"/>
  <c r="L21" i="6"/>
  <c r="K21" i="6"/>
  <c r="K342" i="6"/>
  <c r="L342" i="6" s="1"/>
  <c r="K115" i="6"/>
  <c r="M115" i="6" s="1"/>
  <c r="K114" i="6"/>
  <c r="M114" i="6" s="1"/>
  <c r="K113" i="6"/>
  <c r="M113" i="6" s="1"/>
  <c r="L26" i="6"/>
  <c r="K26" i="6"/>
  <c r="L14" i="6"/>
  <c r="K14" i="6"/>
  <c r="L81" i="6"/>
  <c r="K81" i="6"/>
  <c r="L57" i="6"/>
  <c r="K57" i="6"/>
  <c r="M57" i="6" l="1"/>
  <c r="M14" i="6"/>
  <c r="M20" i="6"/>
  <c r="M27" i="6"/>
  <c r="M29" i="6"/>
  <c r="M26" i="6"/>
  <c r="M21" i="6"/>
  <c r="M81" i="6"/>
  <c r="L22" i="6"/>
  <c r="K22" i="6"/>
  <c r="K111" i="6"/>
  <c r="M111" i="6" s="1"/>
  <c r="L79" i="6"/>
  <c r="K79" i="6"/>
  <c r="K110" i="6"/>
  <c r="M110" i="6" s="1"/>
  <c r="L55" i="6"/>
  <c r="K55" i="6"/>
  <c r="L12" i="6"/>
  <c r="K12" i="6"/>
  <c r="L80" i="6"/>
  <c r="K80" i="6"/>
  <c r="L50" i="6"/>
  <c r="K50" i="6"/>
  <c r="M22" i="6" l="1"/>
  <c r="M50" i="6"/>
  <c r="M79" i="6"/>
  <c r="M55" i="6"/>
  <c r="M12" i="6"/>
  <c r="M80" i="6"/>
  <c r="L54" i="6"/>
  <c r="K54" i="6"/>
  <c r="K109" i="6"/>
  <c r="M109" i="6" s="1"/>
  <c r="K108" i="6"/>
  <c r="M108" i="6" s="1"/>
  <c r="L77" i="6"/>
  <c r="K77" i="6"/>
  <c r="L78" i="6"/>
  <c r="K78" i="6"/>
  <c r="L76" i="6"/>
  <c r="K76" i="6"/>
  <c r="K106" i="6"/>
  <c r="M106" i="6" s="1"/>
  <c r="M54" i="6" l="1"/>
  <c r="M77" i="6"/>
  <c r="M78" i="6"/>
  <c r="M76" i="6"/>
  <c r="K107" i="6"/>
  <c r="M107" i="6" s="1"/>
  <c r="L11" i="6"/>
  <c r="K11" i="6"/>
  <c r="L71" i="6"/>
  <c r="K71" i="6"/>
  <c r="L140" i="6"/>
  <c r="K140" i="6"/>
  <c r="L52" i="6"/>
  <c r="L53" i="6"/>
  <c r="M71" i="6" l="1"/>
  <c r="M140" i="6"/>
  <c r="M11" i="6"/>
  <c r="L6" i="2"/>
  <c r="K6" i="3"/>
  <c r="L75" i="6"/>
  <c r="K75" i="6"/>
  <c r="L74" i="6"/>
  <c r="K74" i="6"/>
  <c r="L73" i="6"/>
  <c r="K73" i="6"/>
  <c r="M73" i="6" l="1"/>
  <c r="M74" i="6"/>
  <c r="M75" i="6"/>
  <c r="L17" i="6"/>
  <c r="L16" i="6"/>
  <c r="L10" i="6"/>
  <c r="L51" i="6"/>
  <c r="L49" i="6"/>
  <c r="L72" i="6"/>
  <c r="L70" i="6"/>
  <c r="L69" i="6"/>
  <c r="L68" i="6"/>
  <c r="L67" i="6"/>
  <c r="K49" i="6" l="1"/>
  <c r="M49" i="6" s="1"/>
  <c r="K72" i="6"/>
  <c r="M72" i="6" l="1"/>
  <c r="K105" i="6"/>
  <c r="M105" i="6" s="1"/>
  <c r="K70" i="6"/>
  <c r="K53" i="6"/>
  <c r="K98" i="6"/>
  <c r="M98" i="6" s="1"/>
  <c r="K101" i="6"/>
  <c r="M101" i="6" s="1"/>
  <c r="K104" i="6"/>
  <c r="M104" i="6" s="1"/>
  <c r="K103" i="6"/>
  <c r="M103" i="6" s="1"/>
  <c r="M70" i="6" l="1"/>
  <c r="M53" i="6"/>
  <c r="K100" i="6"/>
  <c r="M100" i="6" s="1"/>
  <c r="K102" i="6"/>
  <c r="M102" i="6" s="1"/>
  <c r="K16" i="6"/>
  <c r="K69" i="6"/>
  <c r="K17" i="6"/>
  <c r="K67" i="6"/>
  <c r="K99" i="6"/>
  <c r="M99" i="6" s="1"/>
  <c r="M17" i="6" l="1"/>
  <c r="M16" i="6"/>
  <c r="M69" i="6"/>
  <c r="M67" i="6"/>
  <c r="K52" i="6"/>
  <c r="K10" i="6"/>
  <c r="M10" i="6" l="1"/>
  <c r="M52" i="6"/>
  <c r="K51" i="6"/>
  <c r="M51" i="6" s="1"/>
  <c r="K68" i="6"/>
  <c r="M68" i="6" l="1"/>
  <c r="D7" i="5"/>
  <c r="M7" i="6"/>
  <c r="K337" i="6" l="1"/>
  <c r="L337" i="6" s="1"/>
  <c r="K334" i="6" l="1"/>
  <c r="L334" i="6" s="1"/>
  <c r="K338" i="6" l="1"/>
  <c r="L338" i="6" s="1"/>
  <c r="K333" i="6"/>
  <c r="L333" i="6" s="1"/>
  <c r="K332" i="6"/>
  <c r="L332" i="6" s="1"/>
  <c r="K330" i="6"/>
  <c r="L330" i="6" s="1"/>
  <c r="H328" i="6"/>
  <c r="K328" i="6" s="1"/>
  <c r="L328" i="6" s="1"/>
  <c r="K327" i="6"/>
  <c r="L327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F296" i="6"/>
  <c r="K296" i="6" s="1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F290" i="6"/>
  <c r="K290" i="6" s="1"/>
  <c r="L290" i="6" s="1"/>
  <c r="F289" i="6"/>
  <c r="K289" i="6" s="1"/>
  <c r="L289" i="6" s="1"/>
  <c r="K288" i="6"/>
  <c r="L288" i="6" s="1"/>
  <c r="F287" i="6"/>
  <c r="K287" i="6" s="1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1" i="6"/>
  <c r="L271" i="6" s="1"/>
  <c r="K269" i="6"/>
  <c r="L269" i="6" s="1"/>
  <c r="K268" i="6"/>
  <c r="L268" i="6" s="1"/>
  <c r="F267" i="6"/>
  <c r="K267" i="6" s="1"/>
  <c r="L267" i="6" s="1"/>
  <c r="K266" i="6"/>
  <c r="L266" i="6" s="1"/>
  <c r="K263" i="6"/>
  <c r="L263" i="6" s="1"/>
  <c r="K262" i="6"/>
  <c r="L262" i="6" s="1"/>
  <c r="K261" i="6"/>
  <c r="L261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1" i="6"/>
  <c r="L241" i="6" s="1"/>
  <c r="K239" i="6"/>
  <c r="L239" i="6" s="1"/>
  <c r="K237" i="6"/>
  <c r="L237" i="6" s="1"/>
  <c r="K235" i="6"/>
  <c r="L235" i="6" s="1"/>
  <c r="K234" i="6"/>
  <c r="L234" i="6" s="1"/>
  <c r="K233" i="6"/>
  <c r="L233" i="6" s="1"/>
  <c r="K231" i="6"/>
  <c r="L231" i="6" s="1"/>
  <c r="K230" i="6"/>
  <c r="L230" i="6" s="1"/>
  <c r="K229" i="6"/>
  <c r="L229" i="6" s="1"/>
  <c r="K228" i="6"/>
  <c r="K227" i="6"/>
  <c r="L227" i="6" s="1"/>
  <c r="K226" i="6"/>
  <c r="L226" i="6" s="1"/>
  <c r="K224" i="6"/>
  <c r="L224" i="6" s="1"/>
  <c r="K223" i="6"/>
  <c r="L223" i="6" s="1"/>
  <c r="K222" i="6"/>
  <c r="L222" i="6" s="1"/>
  <c r="K221" i="6"/>
  <c r="L221" i="6" s="1"/>
  <c r="K220" i="6"/>
  <c r="L220" i="6" s="1"/>
  <c r="F219" i="6"/>
  <c r="K219" i="6" s="1"/>
  <c r="L219" i="6" s="1"/>
  <c r="H218" i="6"/>
  <c r="K218" i="6" s="1"/>
  <c r="L218" i="6" s="1"/>
  <c r="K215" i="6"/>
  <c r="L215" i="6" s="1"/>
  <c r="K214" i="6"/>
  <c r="L214" i="6" s="1"/>
  <c r="K213" i="6"/>
  <c r="L213" i="6" s="1"/>
  <c r="K212" i="6"/>
  <c r="L212" i="6" s="1"/>
  <c r="K211" i="6"/>
  <c r="L211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H184" i="6"/>
  <c r="K184" i="6" s="1"/>
  <c r="L184" i="6" s="1"/>
  <c r="F183" i="6"/>
  <c r="K183" i="6" s="1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6" i="4"/>
</calcChain>
</file>

<file path=xl/sharedStrings.xml><?xml version="1.0" encoding="utf-8"?>
<sst xmlns="http://schemas.openxmlformats.org/spreadsheetml/2006/main" count="3445" uniqueCount="1330">
  <si>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</si>
  <si>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</si>
  <si>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</si>
  <si>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</si>
  <si>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</si>
  <si>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</si>
  <si>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</si>
  <si>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</si>
  <si>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</si>
  <si>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</si>
  <si>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</si>
  <si>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</si>
  <si>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</si>
  <si>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</si>
  <si>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</si>
  <si>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</si>
  <si>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</si>
  <si>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</si>
  <si>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</si>
  <si>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</si>
  <si>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</si>
  <si>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</si>
  <si>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</si>
  <si>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</si>
  <si>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</si>
  <si>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</si>
  <si>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</si>
  <si>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</si>
  <si>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</si>
  <si>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</si>
  <si>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</si>
  <si>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</si>
  <si>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</si>
  <si>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</si>
  <si>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</si>
  <si>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</si>
  <si>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</si>
  <si>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</si>
  <si>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</si>
  <si>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</si>
  <si>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</si>
  <si>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</si>
  <si>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</si>
  <si>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</si>
  <si>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</si>
  <si>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</si>
  <si>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</si>
  <si>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</si>
  <si>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</si>
  <si>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</si>
  <si>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</si>
  <si>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</si>
  <si>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</si>
  <si>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</si>
  <si>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</si>
  <si>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</si>
  <si>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</si>
  <si>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</si>
  <si>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</si>
  <si>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</si>
  <si>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</si>
  <si>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</si>
  <si>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</si>
  <si>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</si>
  <si>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</si>
  <si>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</si>
  <si>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</si>
  <si>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</si>
  <si>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</si>
  <si>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</si>
  <si>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</si>
  <si>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</si>
  <si>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</si>
  <si>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</si>
  <si>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</si>
  <si>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</si>
  <si>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</si>
  <si>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</si>
  <si>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</si>
  <si>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</si>
  <si>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</si>
  <si>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</si>
  <si>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</si>
  <si>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</si>
  <si>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</si>
  <si>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</si>
  <si>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</si>
  <si>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</si>
  <si>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</si>
  <si>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</si>
  <si>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</si>
  <si>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</si>
  <si>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</si>
  <si>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</si>
  <si>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</si>
  <si>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</si>
  <si>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</si>
  <si>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</si>
  <si>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</si>
  <si>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</si>
  <si>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</si>
  <si>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</si>
  <si>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</si>
  <si>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</si>
  <si>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</si>
  <si>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</si>
  <si>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</si>
  <si>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</si>
  <si>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</si>
  <si>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</si>
  <si>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</si>
  <si>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</si>
  <si>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</si>
  <si>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</si>
  <si>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</si>
  <si>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</si>
  <si>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</si>
  <si>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</si>
  <si>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</si>
  <si>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</si>
  <si>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</si>
  <si>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</si>
  <si>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</si>
  <si>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</si>
  <si>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</si>
  <si>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</si>
  <si>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</si>
  <si>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</si>
  <si>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</si>
  <si>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</si>
  <si>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</si>
  <si>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</si>
  <si>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</si>
  <si>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</si>
  <si>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</si>
  <si>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</si>
  <si>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</si>
  <si>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</si>
  <si>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</si>
  <si>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</si>
  <si>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</si>
  <si>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</si>
  <si>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</si>
  <si>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</si>
  <si>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</si>
  <si>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</si>
  <si>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</si>
  <si>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</si>
  <si>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</si>
  <si>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</si>
  <si>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</si>
  <si>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</si>
  <si>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</si>
  <si>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</si>
  <si>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</si>
  <si>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</si>
  <si>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</si>
  <si>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</si>
  <si>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</si>
  <si>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</si>
  <si>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</si>
  <si>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</si>
  <si>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</si>
  <si>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</si>
  <si>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</si>
  <si>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</si>
  <si>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</si>
  <si>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</si>
  <si>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</si>
  <si>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</si>
  <si>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</si>
  <si>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</si>
  <si>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</si>
  <si>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</si>
  <si>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</si>
  <si>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</si>
  <si>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</si>
  <si>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</si>
  <si>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</si>
  <si>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</si>
  <si>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</si>
  <si>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</si>
  <si>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</si>
  <si>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</si>
  <si>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</si>
  <si>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</si>
  <si>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</si>
  <si>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</si>
  <si>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</si>
  <si>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</si>
  <si>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</si>
  <si>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</si>
  <si>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</si>
  <si>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</si>
  <si>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</si>
  <si>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</si>
  <si>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</si>
  <si>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</si>
  <si>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</si>
  <si>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</si>
  <si>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</si>
  <si>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</si>
  <si>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</si>
  <si>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</si>
  <si>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</si>
  <si>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</si>
  <si>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</si>
  <si>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</si>
  <si>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</si>
  <si>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</si>
  <si>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</si>
  <si>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</si>
  <si>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</si>
  <si>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</si>
  <si>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</si>
  <si>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</si>
  <si>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</si>
  <si>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</si>
  <si>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</si>
  <si>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</si>
  <si>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</si>
  <si>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</si>
  <si>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</si>
  <si>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</si>
  <si>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</si>
  <si>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</si>
  <si>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</si>
  <si>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</si>
  <si>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</si>
  <si>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</si>
  <si>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</si>
  <si>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</si>
  <si>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</si>
  <si>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</si>
  <si>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</si>
  <si>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</si>
  <si>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</si>
  <si>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</si>
  <si>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</si>
  <si>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</si>
  <si>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</si>
  <si>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</si>
  <si>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</si>
  <si>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</si>
  <si>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</si>
  <si>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</si>
  <si>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</si>
  <si>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</si>
  <si>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</si>
  <si>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</si>
  <si>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</si>
  <si>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</si>
  <si>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</si>
  <si>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</si>
  <si>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</si>
  <si>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</si>
  <si>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</si>
  <si>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</si>
  <si>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</si>
  <si>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</si>
  <si>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</si>
  <si>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</si>
  <si>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</si>
  <si>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</si>
  <si>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</si>
  <si>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</si>
  <si>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</si>
  <si>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</si>
  <si>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</si>
  <si>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</si>
  <si>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</si>
  <si>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</si>
  <si>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</si>
  <si>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</si>
  <si>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</si>
  <si>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</si>
  <si>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</si>
  <si>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</si>
  <si>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</si>
  <si>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</si>
  <si>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</si>
  <si>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</si>
  <si>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</si>
  <si>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</si>
  <si>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</si>
  <si>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</si>
  <si>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</si>
  <si>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</si>
  <si>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</si>
  <si>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</si>
  <si>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</si>
  <si>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</si>
  <si>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</si>
  <si>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</si>
  <si>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</si>
  <si>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</si>
  <si>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</si>
  <si>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</si>
  <si>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</si>
  <si>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</si>
  <si>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</si>
  <si>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</si>
  <si>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</si>
  <si>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</si>
  <si>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</si>
  <si>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</si>
  <si>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</si>
  <si>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</si>
  <si>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</si>
  <si>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</si>
  <si>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</si>
  <si>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</si>
  <si>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</si>
  <si>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</si>
  <si>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</si>
  <si>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</si>
  <si>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</si>
  <si>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</si>
  <si>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</si>
  <si>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</si>
  <si>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</si>
  <si>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</si>
  <si>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</si>
  <si>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</si>
  <si>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</si>
  <si>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</si>
  <si>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</si>
  <si>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</si>
  <si>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</si>
  <si>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</si>
  <si>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</si>
  <si>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</si>
  <si>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</si>
  <si>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</si>
  <si>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</si>
  <si>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</si>
  <si>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</si>
  <si>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</si>
  <si>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</si>
  <si>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</si>
  <si>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</si>
  <si>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</si>
  <si>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</si>
  <si>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</si>
  <si>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</si>
  <si>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</si>
  <si>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</si>
  <si>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</si>
  <si>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</si>
  <si>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</si>
  <si>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</si>
  <si>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</si>
  <si>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</si>
  <si>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</si>
  <si>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</si>
  <si>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</si>
  <si>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</si>
  <si>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</si>
  <si>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</si>
  <si>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</si>
  <si>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</si>
  <si>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</si>
  <si>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</si>
  <si>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</si>
  <si>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</si>
  <si>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</si>
  <si>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</si>
  <si>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</si>
  <si>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</si>
  <si>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</si>
  <si>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</si>
  <si>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</si>
  <si>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</si>
  <si>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</si>
  <si>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</si>
  <si>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</si>
  <si>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</si>
  <si>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</si>
  <si>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</si>
  <si>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</si>
  <si>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</si>
  <si>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</si>
  <si>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</si>
  <si>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</si>
  <si>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</si>
  <si>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</si>
  <si>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</si>
  <si>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</si>
  <si>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</si>
  <si>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</si>
  <si>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</si>
  <si>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</si>
  <si>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</si>
  <si>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</si>
  <si>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</si>
  <si>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</si>
  <si>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</si>
  <si>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</si>
  <si>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</si>
  <si>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</si>
  <si>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</si>
  <si>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</si>
  <si>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</si>
  <si>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</si>
  <si>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</si>
  <si>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</si>
  <si>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</si>
  <si>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</si>
  <si>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</si>
  <si>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</si>
  <si>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</si>
  <si>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</si>
  <si>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</si>
  <si>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</si>
  <si>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</si>
  <si>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</si>
  <si>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</si>
  <si>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</si>
  <si>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</si>
  <si>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</si>
  <si>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</si>
  <si>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</si>
  <si>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</si>
  <si>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</si>
  <si>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</si>
  <si>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</si>
  <si>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</si>
  <si>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</si>
  <si>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</si>
  <si>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</si>
  <si>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</si>
  <si>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</si>
  <si>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</si>
  <si>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</si>
  <si>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</si>
  <si>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</si>
  <si>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</si>
  <si>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</si>
  <si>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</si>
  <si>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</si>
  <si>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</si>
  <si>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</si>
  <si>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</si>
  <si>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</si>
  <si>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</si>
  <si>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</si>
  <si>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</si>
  <si>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</si>
  <si>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</si>
  <si>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</si>
  <si>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</si>
  <si>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</si>
  <si>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</si>
  <si>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</si>
  <si>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</si>
  <si>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</si>
  <si>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</si>
  <si>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</si>
  <si>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</si>
  <si>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</si>
  <si>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</si>
  <si>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</si>
  <si>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</si>
  <si>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</si>
  <si>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</si>
  <si>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</si>
  <si>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</si>
  <si>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</si>
  <si>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</si>
  <si>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</si>
  <si>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</si>
  <si>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</si>
  <si>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</si>
  <si>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</si>
  <si>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</si>
  <si>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</si>
  <si>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</si>
  <si>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</si>
  <si>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</si>
  <si>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</si>
  <si>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</si>
  <si>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</si>
  <si>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</si>
  <si>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</si>
  <si>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</si>
  <si>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</si>
  <si>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</si>
  <si>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</si>
  <si>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</si>
  <si>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</si>
  <si>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</si>
  <si>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</si>
  <si>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</si>
  <si>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</si>
  <si>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</si>
  <si>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</si>
  <si>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</si>
  <si>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</si>
  <si>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</si>
  <si>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</si>
  <si>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</si>
  <si>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</si>
  <si>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</si>
  <si>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</si>
  <si>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</si>
  <si>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</si>
  <si>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</si>
  <si>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</si>
  <si>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</si>
  <si>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</si>
  <si>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</si>
  <si>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</si>
  <si>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</si>
  <si>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</si>
  <si>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</si>
  <si>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</si>
  <si>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</si>
  <si>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</si>
  <si>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</si>
  <si>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</si>
  <si>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</si>
  <si>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</si>
  <si>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</si>
  <si>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</si>
  <si>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</si>
  <si>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</si>
  <si>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</si>
  <si>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</si>
  <si>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</si>
  <si>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</si>
  <si>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</si>
  <si>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</si>
  <si>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</si>
  <si>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</si>
  <si>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</si>
  <si>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</si>
  <si>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</si>
  <si>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</si>
  <si>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</si>
  <si>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</si>
  <si>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</si>
  <si>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</si>
  <si>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</si>
  <si>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</si>
  <si>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</si>
  <si>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</si>
  <si>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</si>
  <si>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</si>
  <si>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</si>
  <si>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</si>
  <si>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</si>
  <si>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</si>
  <si>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</si>
  <si>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</si>
  <si>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</si>
  <si>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</si>
  <si>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</si>
  <si>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</si>
  <si>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</si>
  <si>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</si>
  <si>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</si>
  <si>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</si>
  <si>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</si>
  <si>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</si>
  <si>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</si>
  <si>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</si>
  <si>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</si>
  <si>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</si>
  <si>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</si>
  <si>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</si>
  <si>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</si>
  <si>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</si>
  <si>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</si>
  <si>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</si>
  <si>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</si>
  <si>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</si>
  <si>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</si>
  <si>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</si>
  <si>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</si>
  <si>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</si>
  <si>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</si>
  <si>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</si>
  <si>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</si>
  <si>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</si>
  <si>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</si>
  <si>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</si>
  <si>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</si>
  <si>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</si>
  <si>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</si>
  <si>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</si>
  <si>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</si>
  <si>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</si>
  <si>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</si>
  <si>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</si>
  <si>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</si>
  <si>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</si>
  <si>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</si>
  <si>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</si>
  <si>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</si>
  <si>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</si>
  <si>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</si>
  <si>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</si>
  <si>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</si>
  <si>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</si>
  <si>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</si>
  <si>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</si>
  <si>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</si>
  <si>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</si>
  <si>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</si>
  <si>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</si>
  <si>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</si>
  <si>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</si>
  <si>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</si>
  <si>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</si>
  <si>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</si>
  <si>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</si>
  <si>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</si>
  <si>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</si>
  <si>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</si>
  <si>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</si>
  <si>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AMBIKCO</t>
  </si>
  <si>
    <t>1420-1620</t>
  </si>
  <si>
    <t>2000-2300</t>
  </si>
  <si>
    <t>95-100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</si>
  <si>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</si>
  <si>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</si>
  <si>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</si>
  <si>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</si>
  <si>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</si>
  <si>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</si>
  <si>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</si>
  <si>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</si>
  <si>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</si>
  <si>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</si>
  <si>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</si>
  <si>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</si>
  <si>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</si>
  <si>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</si>
  <si>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</si>
  <si>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</si>
  <si>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</si>
  <si>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</si>
  <si>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</si>
  <si>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</si>
  <si>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</si>
  <si>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</si>
  <si>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</si>
  <si>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</si>
  <si>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</si>
  <si>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</si>
  <si>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</si>
  <si>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</si>
  <si>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</si>
  <si>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</si>
  <si>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</si>
  <si>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</si>
  <si>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</si>
  <si>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</si>
  <si>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</si>
  <si>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</si>
  <si>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</si>
  <si>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</si>
  <si>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</si>
  <si>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</si>
  <si>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</si>
  <si>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</si>
  <si>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</si>
  <si>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</si>
  <si>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</si>
  <si>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</si>
  <si>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</si>
  <si>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</si>
  <si>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</si>
  <si>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</si>
  <si>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</si>
  <si>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</si>
  <si>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</si>
  <si>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</si>
  <si>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</si>
  <si>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</si>
  <si>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</si>
  <si>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</si>
  <si>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</si>
  <si>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</si>
  <si>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</si>
  <si>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</si>
  <si>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</si>
  <si>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</si>
  <si>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</si>
  <si>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</si>
  <si>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</si>
  <si>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</si>
  <si>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</si>
  <si>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</si>
  <si>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</si>
  <si>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</si>
  <si>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</si>
  <si>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</si>
  <si>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</si>
  <si>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</si>
  <si>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</si>
  <si>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</si>
  <si>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</si>
  <si>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</si>
  <si>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</si>
  <si>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</si>
  <si>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</si>
  <si>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</si>
  <si>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</si>
  <si>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</si>
  <si>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</si>
  <si>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</si>
  <si>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</si>
  <si>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</si>
  <si>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</si>
  <si>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</si>
  <si>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</si>
  <si>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</si>
  <si>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</si>
  <si>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</si>
  <si>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</si>
  <si>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</si>
  <si>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</si>
  <si>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</si>
  <si>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</si>
  <si>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</si>
  <si>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</si>
  <si>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</si>
  <si>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</si>
  <si>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</si>
  <si>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</si>
  <si>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</si>
  <si>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</si>
  <si>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</si>
  <si>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</si>
  <si>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</si>
  <si>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</si>
  <si>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</si>
  <si>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</si>
  <si>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</si>
  <si>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</si>
  <si>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</si>
  <si>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</si>
  <si>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</si>
  <si>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</si>
  <si>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</si>
  <si>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</si>
  <si>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</si>
  <si>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</si>
  <si>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</si>
  <si>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</si>
  <si>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</si>
  <si>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</si>
  <si>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</si>
  <si>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</si>
  <si>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</si>
  <si>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</si>
  <si>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</si>
  <si>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</si>
  <si>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</si>
  <si>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</si>
  <si>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</si>
  <si>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</si>
  <si>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</si>
  <si>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</si>
  <si>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</si>
  <si>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</si>
  <si>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</si>
  <si>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</si>
  <si>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</si>
  <si>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</si>
  <si>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</si>
  <si>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</si>
  <si>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</si>
  <si>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</si>
  <si>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</si>
  <si>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</si>
  <si>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</si>
  <si>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</si>
  <si>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</si>
  <si>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</si>
  <si>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</si>
  <si>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</si>
  <si>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</si>
  <si>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</si>
  <si>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</si>
  <si>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</si>
  <si>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</si>
  <si>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</si>
  <si>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</si>
  <si>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</si>
  <si>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</si>
  <si>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</si>
  <si>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</si>
  <si>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</si>
  <si>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</si>
  <si>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</si>
  <si>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</si>
  <si>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</si>
  <si>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</si>
  <si>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</si>
  <si>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</si>
  <si>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</si>
  <si>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</si>
  <si>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</si>
  <si>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</si>
  <si>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</si>
  <si>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</si>
  <si>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</si>
  <si>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</si>
  <si>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</si>
  <si>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</si>
  <si>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</si>
  <si>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</si>
  <si>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</si>
  <si>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</si>
  <si>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</si>
  <si>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</si>
  <si>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</si>
  <si>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</si>
  <si>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</si>
  <si>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</si>
  <si>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</si>
  <si>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</si>
  <si>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</si>
  <si>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</si>
  <si>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</si>
  <si>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</si>
  <si>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</si>
  <si>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</si>
  <si>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</si>
  <si>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</si>
  <si>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</si>
  <si>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</si>
  <si>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</si>
  <si>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</si>
  <si>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</si>
  <si>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</si>
  <si>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</si>
  <si>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</si>
  <si>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</si>
  <si>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</si>
  <si>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</si>
  <si>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2750-2780</t>
  </si>
  <si>
    <t>GRSE</t>
  </si>
  <si>
    <t>3600-3660</t>
  </si>
  <si>
    <t>GRAVITA</t>
  </si>
  <si>
    <t>3290-3330</t>
  </si>
  <si>
    <t>Re-initiated $</t>
  </si>
  <si>
    <t>7400-7600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</si>
  <si>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</si>
  <si>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</si>
  <si>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</si>
  <si>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</si>
  <si>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</si>
  <si>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</si>
  <si>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</si>
  <si>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</si>
  <si>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</si>
  <si>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</si>
  <si>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</si>
  <si>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</si>
  <si>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</si>
  <si>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</si>
  <si>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</si>
  <si>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</si>
  <si>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</si>
  <si>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</si>
  <si>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</si>
  <si>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</si>
  <si>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</si>
  <si>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</si>
  <si>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300-320</t>
  </si>
  <si>
    <t>80-100</t>
  </si>
  <si>
    <t>1580-1640</t>
  </si>
  <si>
    <t>30-35</t>
  </si>
  <si>
    <t>2400-2500</t>
  </si>
  <si>
    <t>1800-1900</t>
  </si>
  <si>
    <t>1595-1655</t>
  </si>
  <si>
    <t>2300-2325</t>
  </si>
  <si>
    <t>118-122</t>
  </si>
  <si>
    <t>MINDACORP</t>
  </si>
  <si>
    <t>MANKIND</t>
  </si>
  <si>
    <t>Profit of Rs.9.5/-</t>
  </si>
  <si>
    <t>29</t>
  </si>
  <si>
    <t>640-660</t>
  </si>
  <si>
    <t>195-205</t>
  </si>
  <si>
    <t>140-142</t>
  </si>
  <si>
    <t>Profit of Rs.75/-</t>
  </si>
  <si>
    <t>NSE</t>
  </si>
  <si>
    <t>350-370</t>
  </si>
  <si>
    <t>191-197</t>
  </si>
  <si>
    <t>215-225</t>
  </si>
  <si>
    <t>121-134</t>
  </si>
  <si>
    <t>145-150</t>
  </si>
  <si>
    <t>190-200</t>
  </si>
  <si>
    <t xml:space="preserve">MARUTI </t>
  </si>
  <si>
    <t>10100-10300</t>
  </si>
  <si>
    <t xml:space="preserve">VINATIORGA </t>
  </si>
  <si>
    <t>1880-1920</t>
  </si>
  <si>
    <t>TORNTPHARM AUG FUT</t>
  </si>
  <si>
    <t>2050-2070</t>
  </si>
  <si>
    <t>INDUSTOWER AUG FUT</t>
  </si>
  <si>
    <t>180-182</t>
  </si>
  <si>
    <t>RELIANCE AUG FUT</t>
  </si>
  <si>
    <t>2600-2640</t>
  </si>
  <si>
    <t>J</t>
  </si>
  <si>
    <t>HDFCBANK 1700 CE 31-AUG</t>
  </si>
  <si>
    <t>FINNIFTY 20400 CE 01-AUG</t>
  </si>
  <si>
    <t>60-80</t>
  </si>
  <si>
    <t>3400-3500</t>
  </si>
  <si>
    <t>475-485</t>
  </si>
  <si>
    <t>Profit of Rs.0.75/-</t>
  </si>
  <si>
    <t>SBIN 660 CE 31-AUG</t>
  </si>
  <si>
    <t>RELIANCE 2540 CE 31-AUG</t>
  </si>
  <si>
    <t>10-12</t>
  </si>
  <si>
    <t>Profit of Rs.350/-</t>
  </si>
  <si>
    <t>Loss of Rs.23/-</t>
  </si>
  <si>
    <t>Profit of Rs.19.5/-</t>
  </si>
  <si>
    <t>Loss of Rs.25.5/-</t>
  </si>
  <si>
    <t>Loss of Rs.50/-</t>
  </si>
  <si>
    <t>Loss of Rs.8/-</t>
  </si>
  <si>
    <t xml:space="preserve">NIFTY 19500 CE 3-AUG </t>
  </si>
  <si>
    <t>90-110</t>
  </si>
  <si>
    <t>50</t>
  </si>
  <si>
    <t>4.85</t>
  </si>
  <si>
    <t>Loss of Rs.2.05/-</t>
  </si>
  <si>
    <t>MULTIPLIER SHARE &amp; STOCK ADVISORS PRIVATE LIMITED</t>
  </si>
  <si>
    <t>Retail Research Technical Calls &amp; Fundamental Performance Report for the month of August-2023</t>
  </si>
  <si>
    <t>FINNIFTY 20050 CE 08-AUG</t>
  </si>
  <si>
    <t>170-200</t>
  </si>
  <si>
    <t>117.5</t>
  </si>
  <si>
    <t>Profit of Rs.20/-</t>
  </si>
  <si>
    <t>NIFTY 19450 CE 3-AUG</t>
  </si>
  <si>
    <t>GRANULES AUG FUT</t>
  </si>
  <si>
    <t>150-180</t>
  </si>
  <si>
    <t>70-100</t>
  </si>
  <si>
    <t>327-329</t>
  </si>
  <si>
    <t>102.5</t>
  </si>
  <si>
    <t>Loss of Rs.47.5/-</t>
  </si>
  <si>
    <t>48</t>
  </si>
  <si>
    <t>Loss of Rs.19/-</t>
  </si>
  <si>
    <t>17</t>
  </si>
  <si>
    <t>Loss of Rs.7/-</t>
  </si>
  <si>
    <t>Profit of Rs.1.5/-</t>
  </si>
  <si>
    <t>31</t>
  </si>
  <si>
    <t>Loss of Rs.31/-</t>
  </si>
  <si>
    <t>640-650</t>
  </si>
  <si>
    <t>Buy&lt;&gt;</t>
  </si>
  <si>
    <t>Loss of Rs.14/-</t>
  </si>
  <si>
    <t>COLPAL AUG FUT</t>
  </si>
  <si>
    <t>2095-2105</t>
  </si>
  <si>
    <t>AMBUJACEM AUG FUT</t>
  </si>
  <si>
    <t>480-485</t>
  </si>
  <si>
    <t>Profit of Rs.4.5/-</t>
  </si>
  <si>
    <t>327-330</t>
  </si>
  <si>
    <t>1805-1855</t>
  </si>
  <si>
    <t>2000-2050</t>
  </si>
  <si>
    <t>RKFORGE</t>
  </si>
  <si>
    <t>560-570</t>
  </si>
  <si>
    <t>381-399</t>
  </si>
  <si>
    <t>440-460</t>
  </si>
  <si>
    <t>Profit of Rs.3.75/-</t>
  </si>
  <si>
    <t>Profit of Rs.5.5/-</t>
  </si>
  <si>
    <t>CONCOR AUG FUT</t>
  </si>
  <si>
    <t>700-710</t>
  </si>
  <si>
    <t>Profit of Rs.8/-</t>
  </si>
  <si>
    <t>1100-1150</t>
  </si>
  <si>
    <t>JUBLFOOD AUG FUT</t>
  </si>
  <si>
    <t>520-525</t>
  </si>
  <si>
    <t>DRREDDY 5750 CE AUG</t>
  </si>
  <si>
    <t>160-180</t>
  </si>
  <si>
    <t>FINNIFTY 20100 PE 08-AUG</t>
  </si>
  <si>
    <t>30-45</t>
  </si>
  <si>
    <t>12</t>
  </si>
  <si>
    <t>Profit of Rs.10.5/-</t>
  </si>
  <si>
    <t>LTTS AUG FUT</t>
  </si>
  <si>
    <t>4350-4400</t>
  </si>
  <si>
    <t>SBLI</t>
  </si>
  <si>
    <t>Loss of Rs.37.5/-</t>
  </si>
  <si>
    <t>106.5</t>
  </si>
  <si>
    <t>Profit of Rs.23.5/-</t>
  </si>
  <si>
    <t>507</t>
  </si>
  <si>
    <t>Loss of Rs.10/-</t>
  </si>
  <si>
    <t>900-950</t>
  </si>
  <si>
    <t>MARUTI 9600 CE AUG</t>
  </si>
  <si>
    <t>200-240</t>
  </si>
  <si>
    <t>ABB AUG FUT</t>
  </si>
  <si>
    <t>4600-4640</t>
  </si>
  <si>
    <t>RELIANCE 2520 CE AUG</t>
  </si>
  <si>
    <t>65-75</t>
  </si>
  <si>
    <t>Profit of Rs.37.5/-</t>
  </si>
  <si>
    <t>Profit of Rs.40.5/-</t>
  </si>
  <si>
    <t xml:space="preserve">MANAPPURAM </t>
  </si>
  <si>
    <t>152-158</t>
  </si>
  <si>
    <t>146</t>
  </si>
  <si>
    <t>44</t>
  </si>
  <si>
    <t>Profit of Rs.7/-</t>
  </si>
  <si>
    <t>ABBOTINDIA AUG FUT</t>
  </si>
  <si>
    <t>24500-24700</t>
  </si>
  <si>
    <t>4320-4350</t>
  </si>
  <si>
    <t>Profit of Rs.2.5/-</t>
  </si>
  <si>
    <t>Loss of Rs.28/-</t>
  </si>
  <si>
    <t>Profit of Rs.80/-</t>
  </si>
  <si>
    <t>Profit of Rs.5/-</t>
  </si>
  <si>
    <t>180-190</t>
  </si>
  <si>
    <t>PERSISTENT 5000 CE AUG</t>
  </si>
  <si>
    <t>140-160</t>
  </si>
  <si>
    <t>106</t>
  </si>
  <si>
    <t>Profit of Rs.19/-</t>
  </si>
  <si>
    <t>Profit of Rs.205/-</t>
  </si>
  <si>
    <t>FINNIFTY 19850 CE 14-AUG</t>
  </si>
  <si>
    <t>59</t>
  </si>
  <si>
    <t>120-150</t>
  </si>
  <si>
    <t>Loss of Rs.170/-</t>
  </si>
  <si>
    <t xml:space="preserve">SIEMENS </t>
  </si>
  <si>
    <t>3750-3800</t>
  </si>
  <si>
    <t>4250-4300</t>
  </si>
  <si>
    <t xml:space="preserve">TATAPOWER </t>
  </si>
  <si>
    <t>COFORGE 5350 CE 31-AUG</t>
  </si>
  <si>
    <t>FINNIFTY 19600 CE 14-AUG</t>
  </si>
  <si>
    <t>50-70</t>
  </si>
  <si>
    <t>22.5</t>
  </si>
  <si>
    <t>Profit of Rs.18.5/-</t>
  </si>
  <si>
    <t>FINNIFTY 19700 CE 14-AUG</t>
  </si>
  <si>
    <t>FINNIFTY 19650 PE 14-AUG</t>
  </si>
  <si>
    <t>6</t>
  </si>
  <si>
    <t>Loss of Rs.19.5/-</t>
  </si>
  <si>
    <t>BPCL 365 CE 31-AUG</t>
  </si>
  <si>
    <t>GUJGASLTD AUG FUT</t>
  </si>
  <si>
    <t>465-475</t>
  </si>
  <si>
    <t>Profit of Rs.48.75/-</t>
  </si>
  <si>
    <t>Accu&lt;&gt;</t>
  </si>
  <si>
    <t>Profit of Rs.7.1/-</t>
  </si>
  <si>
    <t>Loss of Rs.195/-</t>
  </si>
  <si>
    <t>Profit of Rs.109/-</t>
  </si>
  <si>
    <t>08-09</t>
  </si>
  <si>
    <t>4.75</t>
  </si>
  <si>
    <t>96.5</t>
  </si>
  <si>
    <t>Profit of Rs.17.5/-</t>
  </si>
  <si>
    <t>MPHASIS 2400 CE 31-AUG</t>
  </si>
  <si>
    <t>Loss of Rs.9.5/-</t>
  </si>
  <si>
    <t>1150-1200</t>
  </si>
  <si>
    <t>Profit of Rs.52/-</t>
  </si>
  <si>
    <t>DRREDDY 5900 CE 31-AUG</t>
  </si>
  <si>
    <t>95.5</t>
  </si>
  <si>
    <t>Profit of Rs.16.5/-</t>
  </si>
  <si>
    <t>260-280</t>
  </si>
  <si>
    <t>VISAGAR</t>
  </si>
  <si>
    <t>BRITANNIA 4600 CE 31-AUG</t>
  </si>
  <si>
    <t>80-90</t>
  </si>
  <si>
    <t>1180-1220</t>
  </si>
  <si>
    <t>7-9</t>
  </si>
  <si>
    <t>LT 2680 CE 31-AUG</t>
  </si>
  <si>
    <t>55-65</t>
  </si>
  <si>
    <t>47</t>
  </si>
  <si>
    <t>Loss of Rs.17/-</t>
  </si>
  <si>
    <t>152-155</t>
  </si>
  <si>
    <t>160-190</t>
  </si>
  <si>
    <t>MITTAL RIMPY</t>
  </si>
  <si>
    <t>Profit of Rs.7.5/-</t>
  </si>
  <si>
    <t>35</t>
  </si>
  <si>
    <t>4.20</t>
  </si>
  <si>
    <t>Loss of Rs.2.2/-</t>
  </si>
  <si>
    <t>Loss of Rs.15/-</t>
  </si>
  <si>
    <t>HINDUNILVR 2560 CE 31-AUG</t>
  </si>
  <si>
    <t>45-55</t>
  </si>
  <si>
    <t>24</t>
  </si>
  <si>
    <t>Profit of Rs.6.5/-</t>
  </si>
  <si>
    <t>32</t>
  </si>
  <si>
    <t>60-70</t>
  </si>
  <si>
    <t>Profit of Rs.10/-</t>
  </si>
  <si>
    <t>BHARATFORG 990 CE 31-AUG</t>
  </si>
  <si>
    <t>BHARATFORG 1010 CE 31-AUG</t>
  </si>
  <si>
    <t>Sell</t>
  </si>
  <si>
    <t>14.50</t>
  </si>
  <si>
    <t>9</t>
  </si>
  <si>
    <t>Profit of Rs.3/-</t>
  </si>
  <si>
    <t>COFORGE 5050 CE 31-AUG</t>
  </si>
  <si>
    <t>LT 2660 CE 31-AUG</t>
  </si>
  <si>
    <t>110-130</t>
  </si>
  <si>
    <t>Profit of Rs.57.5/-</t>
  </si>
  <si>
    <t>Profiit of Rs.65/-</t>
  </si>
  <si>
    <t>Profiit of Rs.145/-</t>
  </si>
  <si>
    <t>76.5</t>
  </si>
  <si>
    <t>Profit of Rs.28.5/-</t>
  </si>
  <si>
    <t>7200-7400</t>
  </si>
  <si>
    <t>UBL AUG FUT</t>
  </si>
  <si>
    <t>1570-1600</t>
  </si>
  <si>
    <t>BAJAJFINSV 1500 CE 31-AUG</t>
  </si>
  <si>
    <t>25-32</t>
  </si>
  <si>
    <t>GRASIM AUG FUT</t>
  </si>
  <si>
    <t>1840-1860</t>
  </si>
  <si>
    <t>170-175</t>
  </si>
  <si>
    <t>Profiit of Rs.42.50/-</t>
  </si>
  <si>
    <t>HRTI PRIVATE LIMITED</t>
  </si>
  <si>
    <t>Profit of Rs.51/-</t>
  </si>
  <si>
    <t>16</t>
  </si>
  <si>
    <t>EXIDEIND AUG FUT</t>
  </si>
  <si>
    <t>275-278</t>
  </si>
  <si>
    <t>111.5</t>
  </si>
  <si>
    <t>Profit of Rs.8.5/-</t>
  </si>
  <si>
    <t>OFSS AUG FUT</t>
  </si>
  <si>
    <t>4060-4110</t>
  </si>
  <si>
    <t>Loss of Rs.23.5/-</t>
  </si>
  <si>
    <t>Loss of Rs.3.5/-</t>
  </si>
  <si>
    <t>YUGA STOCKS AND COMMODITIES PRIVATE LIMITED  .</t>
  </si>
  <si>
    <t>MADHAV</t>
  </si>
  <si>
    <t>Madhav Marbles and Granit</t>
  </si>
  <si>
    <t>SAHANA</t>
  </si>
  <si>
    <t>Sahana System Limited</t>
  </si>
  <si>
    <t>Profit of Rs.2/-</t>
  </si>
  <si>
    <t>137.5-141.5</t>
  </si>
  <si>
    <t>149-155</t>
  </si>
  <si>
    <t>AJAY SALVI</t>
  </si>
  <si>
    <t>MAHADEV MANUBHAI MAKVANA</t>
  </si>
  <si>
    <t>GCMSECU</t>
  </si>
  <si>
    <t>Indiabulls Hsg Fin Ltd</t>
  </si>
  <si>
    <t>HI GROWTH CORPORATE SERVICES PVT LTD</t>
  </si>
  <si>
    <t>MALTI  SALVI</t>
  </si>
  <si>
    <t>GODHA</t>
  </si>
  <si>
    <t>Godha Cabcon Insulat Ltd</t>
  </si>
  <si>
    <t>METROPOLIS SEPT FUT</t>
  </si>
  <si>
    <t>1370-1400</t>
  </si>
  <si>
    <t>BAJAJFINSV SEPT FUT</t>
  </si>
  <si>
    <t>1525-1545</t>
  </si>
  <si>
    <t>NTPC SEPT FUT</t>
  </si>
  <si>
    <t>225-228</t>
  </si>
  <si>
    <t xml:space="preserve">BANKNIFTY 44400 PE 31-AUG </t>
  </si>
  <si>
    <t>300-400</t>
  </si>
  <si>
    <t>145</t>
  </si>
  <si>
    <t>Profit of Rs.22.5/-</t>
  </si>
  <si>
    <t>BONANZA COMMODITY BROKERS PRIVATE LIMITED</t>
  </si>
  <si>
    <t>MRCAGRO</t>
  </si>
  <si>
    <t>PANCHAL JAYESHKUMAR</t>
  </si>
  <si>
    <t>SHASHIJIT</t>
  </si>
  <si>
    <t>TRANSFD</t>
  </si>
  <si>
    <t>ANUPKUMAR</t>
  </si>
  <si>
    <t>AGUL</t>
  </si>
  <si>
    <t>A G Universal Limited</t>
  </si>
  <si>
    <t>ANTGRAPHIC</t>
  </si>
  <si>
    <t>Antarctica Graphics Ltd</t>
  </si>
  <si>
    <t>NK SECURITIES RESEARCH PRIVATE LIMITED</t>
  </si>
  <si>
    <t>Indiabulls Real Estate Li</t>
  </si>
  <si>
    <t>JAINAM BROKING LIMITED</t>
  </si>
  <si>
    <t>RAILTEL</t>
  </si>
  <si>
    <t>Railtel Corp of Ind Ltd</t>
  </si>
  <si>
    <t>CITADEL SECURITIES INDIA MARKETS PRIVATE LIMITED</t>
  </si>
  <si>
    <t>VIKASECO</t>
  </si>
  <si>
    <t>Vikas EcoTech Limited</t>
  </si>
  <si>
    <t>VISHWAS FINCAP SERVICES PRIVATE LIMITED</t>
  </si>
  <si>
    <t>VIKASLIFE</t>
  </si>
  <si>
    <t>Vikas Lifecare Limited</t>
  </si>
  <si>
    <t>RKEC</t>
  </si>
  <si>
    <t>RKEC Projects Limited</t>
  </si>
  <si>
    <t>RTNPOWER</t>
  </si>
  <si>
    <t>RattanIndia Power Limited</t>
  </si>
  <si>
    <t>ABARC-AST-002-TRUST</t>
  </si>
  <si>
    <t>AJAY  SALVI</t>
  </si>
  <si>
    <t>Profit of Rs.20.5/-</t>
  </si>
  <si>
    <t>Profit of Rs.50/-</t>
  </si>
  <si>
    <t>CONCOR SEPT FUT</t>
  </si>
  <si>
    <t>668-669</t>
  </si>
  <si>
    <t>685-695</t>
  </si>
  <si>
    <t>2815-2935</t>
  </si>
  <si>
    <t>3180-3380</t>
  </si>
  <si>
    <t>Profit of Rs.11/-</t>
  </si>
  <si>
    <t>FINNIFTY 19800 PE 29-AUG</t>
  </si>
  <si>
    <t>HCLTECH SEPT FUT</t>
  </si>
  <si>
    <t>1185-1195</t>
  </si>
  <si>
    <t>ISGEC</t>
  </si>
  <si>
    <t>695-705</t>
  </si>
  <si>
    <t>NIFTY 19400 CE 31-AUG</t>
  </si>
  <si>
    <t>NIFTY 19300 PE 31-AUG</t>
  </si>
  <si>
    <t>34-35</t>
  </si>
  <si>
    <t>Profit of Rs.410/-</t>
  </si>
  <si>
    <t>27</t>
  </si>
  <si>
    <t>Loss of Rs.16/-</t>
  </si>
  <si>
    <t>Profit of Rs.2.15/-</t>
  </si>
  <si>
    <t>109.5-114.5</t>
  </si>
  <si>
    <t>124-130</t>
  </si>
  <si>
    <t>7NR</t>
  </si>
  <si>
    <t>VAX FASHION PRIVATE LIMITED</t>
  </si>
  <si>
    <t>AMIORG</t>
  </si>
  <si>
    <t>GIRISHKUMAR LIMBABHAI CHOVATIA</t>
  </si>
  <si>
    <t>MORGAN STANLEY ASIA SINGAPORE PTE NON ODI</t>
  </si>
  <si>
    <t>RAHUL GUPTA</t>
  </si>
  <si>
    <t>ARNOLD</t>
  </si>
  <si>
    <t>KEEMTEE FINANCIAL SERVICES LTD</t>
  </si>
  <si>
    <t>RAUDRAMUKHI COMMERCE PVT LTD</t>
  </si>
  <si>
    <t>ACQUITOR FINANCIAL SERVICES PVT.LTD.</t>
  </si>
  <si>
    <t>SETU SECURITIES PVT. LTD.</t>
  </si>
  <si>
    <t>ASCENSIVE</t>
  </si>
  <si>
    <t>BEELINE BROKING LIMITED</t>
  </si>
  <si>
    <t>ASRL</t>
  </si>
  <si>
    <t>VEDANKIT TRADERS PRIVATE LIMITED</t>
  </si>
  <si>
    <t>INVESTINO VENTURE LLP .</t>
  </si>
  <si>
    <t>DINESHKUMAR BHANUSHANKAR PANDYA</t>
  </si>
  <si>
    <t>BRRL</t>
  </si>
  <si>
    <t>VINCENT COMMERCIAL COMPANY LIMITED</t>
  </si>
  <si>
    <t>DITCO</t>
  </si>
  <si>
    <t>JIGAR MUKESHBHAI SHAH</t>
  </si>
  <si>
    <t>SITA RAM</t>
  </si>
  <si>
    <t>SUKUMAR GHOSH</t>
  </si>
  <si>
    <t>SURESH KUMAR MUNDHRA HUF</t>
  </si>
  <si>
    <t>DULCET ADVISORY PRIVATE LIMITED</t>
  </si>
  <si>
    <t>MONOHAR TATWA</t>
  </si>
  <si>
    <t>GFIL</t>
  </si>
  <si>
    <t>GAURAV KUMAR</t>
  </si>
  <si>
    <t>GLOBOFFS</t>
  </si>
  <si>
    <t>HARSHIL KOTHARI</t>
  </si>
  <si>
    <t>GOACARBON</t>
  </si>
  <si>
    <t>RS SECURITIES</t>
  </si>
  <si>
    <t>GOPAIST</t>
  </si>
  <si>
    <t>MISTERKAPOORKESHRI</t>
  </si>
  <si>
    <t>INNOVATUS</t>
  </si>
  <si>
    <t>SANJAY POPATLAL JAIN</t>
  </si>
  <si>
    <t>ITL</t>
  </si>
  <si>
    <t>HIRAL PARAS SHAH</t>
  </si>
  <si>
    <t>MACINTR</t>
  </si>
  <si>
    <t>ALPA KAMLESH SHAH</t>
  </si>
  <si>
    <t>JAINAM UDAY SHAH</t>
  </si>
  <si>
    <t>MNIL</t>
  </si>
  <si>
    <t>SPEXTRA MULTIBIZ PRIVATE LIMITED</t>
  </si>
  <si>
    <t>MOHITE</t>
  </si>
  <si>
    <t>ARNOLD HOLDINGS LIMITED</t>
  </si>
  <si>
    <t>PREMLATA RAMESH SARAOGI</t>
  </si>
  <si>
    <t>NHCFOODS</t>
  </si>
  <si>
    <t>SATYAM SHIRISHCHANDRA JOSHI</t>
  </si>
  <si>
    <t>ONTIC</t>
  </si>
  <si>
    <t>MALTI SALVI</t>
  </si>
  <si>
    <t>PRISMMEDI</t>
  </si>
  <si>
    <t>VINITAJAIN</t>
  </si>
  <si>
    <t>PVVINFRA</t>
  </si>
  <si>
    <t>VARSHA CHUGH</t>
  </si>
  <si>
    <t>SBFL</t>
  </si>
  <si>
    <t>DHANALAKSHMI SRIDHAR</t>
  </si>
  <si>
    <t>PRAGNYABEN MAHENDRASINH CHAUHAN</t>
  </si>
  <si>
    <t>SEJAL AMRISH SHAH</t>
  </si>
  <si>
    <t>SHOORA</t>
  </si>
  <si>
    <t>BP EQUITIES PVT. LTD.</t>
  </si>
  <si>
    <t>YUGA STOCKS AND COMMODITIES PRIVATE LIMITED .</t>
  </si>
  <si>
    <t>LATIN MANHARLAL SECURITIES PVT LTD</t>
  </si>
  <si>
    <t>MOUNTAIN VENTURES</t>
  </si>
  <si>
    <t>RIKHAV SECURITIES LIMITED</t>
  </si>
  <si>
    <t>STURDY</t>
  </si>
  <si>
    <t>RAMESH BITTU</t>
  </si>
  <si>
    <t>SVPHOUSING</t>
  </si>
  <si>
    <t>SANGEETASHARMA</t>
  </si>
  <si>
    <t>THINKINK</t>
  </si>
  <si>
    <t>RAJIV KUMAR</t>
  </si>
  <si>
    <t>RASHI AGRAWAL</t>
  </si>
  <si>
    <t>MOHIT SHARMA</t>
  </si>
  <si>
    <t>TRICOMFRU</t>
  </si>
  <si>
    <t>THRILOKSAXENA</t>
  </si>
  <si>
    <t>KAMLESH VIJAYKUMAR GANERIWALA</t>
  </si>
  <si>
    <t>SATYABHAMA VIJAYKUMAR GANERIWALA</t>
  </si>
  <si>
    <t>WITS</t>
  </si>
  <si>
    <t>NARENDRASINH MANUBHA ZALA</t>
  </si>
  <si>
    <t>RAJWINDERKAUR</t>
  </si>
  <si>
    <t>AJIAM CAPITAL PRIVATE LIMITED .</t>
  </si>
  <si>
    <t>BEML Limited</t>
  </si>
  <si>
    <t>BHANDARI</t>
  </si>
  <si>
    <t>Bhandari Hosiery Exp Ltd</t>
  </si>
  <si>
    <t>PRITHVI  FINMART  PRIVATE LIMITED</t>
  </si>
  <si>
    <t>CONFIPET</t>
  </si>
  <si>
    <t>Confidence Petro Ind Ltd.</t>
  </si>
  <si>
    <t>DCXINDIA</t>
  </si>
  <si>
    <t>DCX Systems Limited</t>
  </si>
  <si>
    <t>DIL</t>
  </si>
  <si>
    <t>Debock Industries Limited</t>
  </si>
  <si>
    <t>A S CONFIN PRIVATE LIMITED</t>
  </si>
  <si>
    <t>ESAAR (INDIA) LIMITED</t>
  </si>
  <si>
    <t>MOHIT  SHARMA</t>
  </si>
  <si>
    <t>ELAN VENTURES PRIVATE LIMITED</t>
  </si>
  <si>
    <t>GANESHBE</t>
  </si>
  <si>
    <t>Ganesh Benzoplast Limited</t>
  </si>
  <si>
    <t>HCC</t>
  </si>
  <si>
    <t>Hindustan Construc Co.</t>
  </si>
  <si>
    <t>HSCL</t>
  </si>
  <si>
    <t>Himadri Speciality Chem L</t>
  </si>
  <si>
    <t>IPL</t>
  </si>
  <si>
    <t>India Pesticides Limited</t>
  </si>
  <si>
    <t>MSB E TRADE SECURITIES LIMITED</t>
  </si>
  <si>
    <t>KSHITIJPOL</t>
  </si>
  <si>
    <t>Kshitij Polyline Limited</t>
  </si>
  <si>
    <t>ZENAB AIYUB YACOOBALI</t>
  </si>
  <si>
    <t>MOS</t>
  </si>
  <si>
    <t>Mos Utility Limited</t>
  </si>
  <si>
    <t>MARWADI SHARES AND FINANCE LTD.</t>
  </si>
  <si>
    <t>MOXSH</t>
  </si>
  <si>
    <t>Moxsh Overseas Educon Ltd</t>
  </si>
  <si>
    <t>VIGHNESH ARUN PALKAR</t>
  </si>
  <si>
    <t>MTNL</t>
  </si>
  <si>
    <t>Maha Tel Nigam Ltd.</t>
  </si>
  <si>
    <t>NIDAN</t>
  </si>
  <si>
    <t>Nidan Labs and Health Ltd</t>
  </si>
  <si>
    <t>ORIENTLTD</t>
  </si>
  <si>
    <t>Orient Press Limited</t>
  </si>
  <si>
    <t>PRIYANKA THAKUR</t>
  </si>
  <si>
    <t>EARNEST SHIPPING AND SHIP BUILDERS LIMITED</t>
  </si>
  <si>
    <t>RPOWER</t>
  </si>
  <si>
    <t>Reliance Power Limited</t>
  </si>
  <si>
    <t>SHRIRAMPPS</t>
  </si>
  <si>
    <t>Shriram Properties Ltd</t>
  </si>
  <si>
    <t>VINYLINDIA</t>
  </si>
  <si>
    <t>Vinyl Chemicals (India) L</t>
  </si>
  <si>
    <t>R K MIDCAP FINSEC PVT LTD</t>
  </si>
  <si>
    <t>ALLETEC</t>
  </si>
  <si>
    <t>All E Technologies Ltd</t>
  </si>
  <si>
    <t>DREAM ACHIEVER CONSULTANCY SERVICES PRIVATE LIMITED</t>
  </si>
  <si>
    <t>AMBICAAGAR</t>
  </si>
  <si>
    <t>Ambica Agar &amp; AromaIndLtd</t>
  </si>
  <si>
    <t>MITHUN SECURITIES PVT. LTD.</t>
  </si>
  <si>
    <t>CAPACITE</t>
  </si>
  <si>
    <t>Capacite Infraproject Ltd</t>
  </si>
  <si>
    <t>GOLDMAN SACHS INVESTMENTS (MAURITIUS) I LIMITED</t>
  </si>
  <si>
    <t>UPPINANGADY SUDHINDRA NAYAK</t>
  </si>
  <si>
    <t>HEADSUP</t>
  </si>
  <si>
    <t>Heads UP Ventures Limited</t>
  </si>
  <si>
    <t>MANIMEGALAI GANESAN</t>
  </si>
  <si>
    <t>BHARAT HEMRAJ GALA</t>
  </si>
  <si>
    <t>NITIN VITTHALRAO THORAVE</t>
  </si>
  <si>
    <t>REMSONSIND</t>
  </si>
  <si>
    <t>Remsons Industries Ltd</t>
  </si>
  <si>
    <t>SAGAR VINAYCHANDRA SHAH</t>
  </si>
  <si>
    <t>SSFL</t>
  </si>
  <si>
    <t>Srivari Spices N Foods L</t>
  </si>
  <si>
    <t>SPRING VENTURES</t>
  </si>
  <si>
    <t>VIKASA GLOBAL FUND PCC-EUBILIA CAPITAL PARTNERS FUND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</si>
</sst>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rgb="FF92D050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rgb="FFE5B8B7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39" fillId="0" borderId="0" applyFont="0" applyFill="0" applyBorder="0" applyAlignment="0" applyProtection="0"/>
    <xf numFmtId="0" fontId="1" fillId="0" borderId="24"/>
    <xf numFmtId="0" fontId="1" fillId="0" borderId="24"/>
  </cellStyleXfs>
  <cellXfs count="39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0" fontId="36" fillId="0" borderId="2" xfId="0" applyNumberFormat="1" applyFont="1" applyBorder="1" applyAlignment="1">
      <alignment horizontal="center" vertical="center" wrapText="1"/>
    </xf>
    <xf numFmtId="0" fontId="35" fillId="6" borderId="2" xfId="0" applyFont="1" applyFill="1" applyBorder="1" applyAlignment="1">
      <alignment horizontal="center" vertical="center"/>
    </xf>
    <xf numFmtId="165" fontId="35" fillId="6" borderId="2" xfId="0" applyNumberFormat="1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2" fontId="36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5" fillId="6" borderId="2" xfId="0" applyNumberFormat="1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/>
    <xf numFmtId="166" fontId="35" fillId="0" borderId="2" xfId="0" applyNumberFormat="1" applyFont="1" applyBorder="1" applyAlignment="1">
      <alignment horizontal="center" vertical="center"/>
    </xf>
    <xf numFmtId="16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/>
    </xf>
    <xf numFmtId="16" fontId="35" fillId="11" borderId="2" xfId="0" applyNumberFormat="1" applyFont="1" applyFill="1" applyBorder="1" applyAlignment="1">
      <alignment horizontal="center" vertical="center"/>
    </xf>
    <xf numFmtId="0" fontId="35" fillId="11" borderId="2" xfId="0" applyFont="1" applyFill="1" applyBorder="1"/>
    <xf numFmtId="0" fontId="36" fillId="11" borderId="2" xfId="0" applyFont="1" applyFill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165" fontId="35" fillId="0" borderId="31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16" fontId="36" fillId="0" borderId="27" xfId="0" applyNumberFormat="1" applyFont="1" applyBorder="1" applyAlignment="1">
      <alignment horizontal="center" vertical="center"/>
    </xf>
    <xf numFmtId="0" fontId="35" fillId="11" borderId="31" xfId="0" applyFont="1" applyFill="1" applyBorder="1" applyAlignment="1">
      <alignment horizontal="center" vertical="center"/>
    </xf>
    <xf numFmtId="165" fontId="35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39" fillId="0" borderId="31" xfId="1" applyFont="1" applyBorder="1"/>
    <xf numFmtId="0" fontId="14" fillId="0" borderId="0" xfId="0" applyFont="1"/>
    <xf numFmtId="2" fontId="36" fillId="0" borderId="31" xfId="0" applyNumberFormat="1" applyFont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16" fontId="36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8" fillId="0" borderId="31" xfId="0" applyFont="1" applyBorder="1" applyAlignment="1">
      <alignment horizontal="left"/>
    </xf>
    <xf numFmtId="43" fontId="35" fillId="0" borderId="31" xfId="0" applyNumberFormat="1" applyFont="1" applyBorder="1" applyAlignment="1">
      <alignment horizontal="center" vertical="top"/>
    </xf>
    <xf numFmtId="10" fontId="36" fillId="0" borderId="31" xfId="0" applyNumberFormat="1" applyFont="1" applyBorder="1" applyAlignment="1">
      <alignment horizontal="center" vertical="center" wrapText="1"/>
    </xf>
    <xf numFmtId="16" fontId="36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5" fillId="0" borderId="31" xfId="0" applyFont="1" applyBorder="1" applyAlignment="1">
      <alignment horizontal="left"/>
    </xf>
    <xf numFmtId="0" fontId="35" fillId="0" borderId="2" xfId="0" applyFont="1" applyBorder="1" applyAlignment="1">
      <alignment horizontal="left"/>
    </xf>
    <xf numFmtId="0" fontId="36" fillId="0" borderId="31" xfId="0" applyFont="1" applyBorder="1" applyAlignment="1">
      <alignment horizontal="left" vertical="center"/>
    </xf>
    <xf numFmtId="49" fontId="36" fillId="0" borderId="31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166" fontId="35" fillId="0" borderId="31" xfId="0" applyNumberFormat="1" applyFont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0" fontId="38" fillId="11" borderId="31" xfId="0" applyFont="1" applyFill="1" applyBorder="1" applyAlignment="1">
      <alignment horizontal="left"/>
    </xf>
    <xf numFmtId="43" fontId="35" fillId="11" borderId="31" xfId="0" applyNumberFormat="1" applyFont="1" applyFill="1" applyBorder="1" applyAlignment="1">
      <alignment horizontal="center" vertical="top"/>
    </xf>
    <xf numFmtId="0" fontId="1" fillId="12" borderId="2" xfId="0" applyFont="1" applyFill="1" applyBorder="1" applyAlignment="1">
      <alignment horizontal="center" vertical="center"/>
    </xf>
    <xf numFmtId="165" fontId="35" fillId="12" borderId="2" xfId="0" applyNumberFormat="1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left"/>
    </xf>
    <xf numFmtId="43" fontId="38" fillId="12" borderId="2" xfId="0" applyNumberFormat="1" applyFont="1" applyFill="1" applyBorder="1" applyAlignment="1">
      <alignment horizontal="center" vertical="top"/>
    </xf>
    <xf numFmtId="0" fontId="38" fillId="12" borderId="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36" fillId="6" borderId="2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35" fillId="13" borderId="31" xfId="0" applyFont="1" applyFill="1" applyBorder="1" applyAlignment="1">
      <alignment horizontal="center" vertical="center"/>
    </xf>
    <xf numFmtId="165" fontId="35" fillId="13" borderId="3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left" vertical="center"/>
    </xf>
    <xf numFmtId="49" fontId="36" fillId="13" borderId="31" xfId="0" applyNumberFormat="1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center" vertical="center"/>
    </xf>
    <xf numFmtId="2" fontId="35" fillId="13" borderId="2" xfId="0" applyNumberFormat="1" applyFont="1" applyFill="1" applyBorder="1" applyAlignment="1">
      <alignment horizontal="center" vertical="center"/>
    </xf>
    <xf numFmtId="166" fontId="35" fillId="13" borderId="2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165" fontId="35" fillId="13" borderId="7" xfId="0" applyNumberFormat="1" applyFont="1" applyFill="1" applyBorder="1" applyAlignment="1">
      <alignment horizontal="center" vertical="center"/>
    </xf>
    <xf numFmtId="16" fontId="35" fillId="13" borderId="2" xfId="0" applyNumberFormat="1" applyFont="1" applyFill="1" applyBorder="1" applyAlignment="1">
      <alignment horizontal="center" vertical="center"/>
    </xf>
    <xf numFmtId="0" fontId="35" fillId="13" borderId="2" xfId="0" applyFont="1" applyFill="1" applyBorder="1"/>
    <xf numFmtId="0" fontId="36" fillId="13" borderId="2" xfId="0" applyFont="1" applyFill="1" applyBorder="1" applyAlignment="1">
      <alignment horizontal="center" vertical="center"/>
    </xf>
    <xf numFmtId="0" fontId="36" fillId="13" borderId="20" xfId="0" applyFont="1" applyFill="1" applyBorder="1" applyAlignment="1">
      <alignment horizontal="center" vertical="center"/>
    </xf>
    <xf numFmtId="0" fontId="36" fillId="13" borderId="27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5" fontId="35" fillId="13" borderId="2" xfId="0" applyNumberFormat="1" applyFont="1" applyFill="1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15" fontId="1" fillId="13" borderId="31" xfId="0" applyNumberFormat="1" applyFont="1" applyFill="1" applyBorder="1" applyAlignment="1">
      <alignment horizontal="center" vertical="center"/>
    </xf>
    <xf numFmtId="0" fontId="35" fillId="13" borderId="31" xfId="0" applyFont="1" applyFill="1" applyBorder="1" applyAlignment="1">
      <alignment horizontal="left"/>
    </xf>
    <xf numFmtId="43" fontId="35" fillId="13" borderId="31" xfId="0" applyNumberFormat="1" applyFont="1" applyFill="1" applyBorder="1" applyAlignment="1">
      <alignment horizontal="center" vertical="top"/>
    </xf>
    <xf numFmtId="0" fontId="36" fillId="15" borderId="2" xfId="0" applyFont="1" applyFill="1" applyBorder="1" applyAlignment="1">
      <alignment horizontal="center" vertical="center"/>
    </xf>
    <xf numFmtId="2" fontId="36" fillId="15" borderId="2" xfId="0" applyNumberFormat="1" applyFont="1" applyFill="1" applyBorder="1" applyAlignment="1">
      <alignment horizontal="center" vertical="center"/>
    </xf>
    <xf numFmtId="10" fontId="36" fillId="15" borderId="2" xfId="0" applyNumberFormat="1" applyFont="1" applyFill="1" applyBorder="1" applyAlignment="1">
      <alignment horizontal="center" vertical="center" wrapText="1"/>
    </xf>
    <xf numFmtId="0" fontId="36" fillId="15" borderId="20" xfId="0" applyFont="1" applyFill="1" applyBorder="1" applyAlignment="1">
      <alignment horizontal="center" vertical="center"/>
    </xf>
    <xf numFmtId="16" fontId="36" fillId="15" borderId="31" xfId="0" applyNumberFormat="1" applyFont="1" applyFill="1" applyBorder="1" applyAlignment="1">
      <alignment horizontal="center" vertical="center"/>
    </xf>
    <xf numFmtId="2" fontId="36" fillId="13" borderId="17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 vertical="center"/>
    </xf>
    <xf numFmtId="49" fontId="36" fillId="11" borderId="31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166" fontId="35" fillId="11" borderId="2" xfId="0" applyNumberFormat="1" applyFont="1" applyFill="1" applyBorder="1" applyAlignment="1">
      <alignment horizontal="center" vertical="center"/>
    </xf>
    <xf numFmtId="0" fontId="36" fillId="16" borderId="7" xfId="0" applyFont="1" applyFill="1" applyBorder="1" applyAlignment="1">
      <alignment horizontal="center" vertical="center"/>
    </xf>
    <xf numFmtId="165" fontId="35" fillId="11" borderId="7" xfId="0" applyNumberFormat="1" applyFont="1" applyFill="1" applyBorder="1" applyAlignment="1">
      <alignment horizontal="center" vertical="center"/>
    </xf>
    <xf numFmtId="0" fontId="35" fillId="17" borderId="2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165" fontId="35" fillId="17" borderId="2" xfId="0" applyNumberFormat="1" applyFont="1" applyFill="1" applyBorder="1" applyAlignment="1">
      <alignment horizontal="center" vertical="center"/>
    </xf>
    <xf numFmtId="15" fontId="1" fillId="17" borderId="2" xfId="0" applyNumberFormat="1" applyFont="1" applyFill="1" applyBorder="1" applyAlignment="1">
      <alignment horizontal="center" vertical="center"/>
    </xf>
    <xf numFmtId="0" fontId="38" fillId="17" borderId="2" xfId="0" applyFont="1" applyFill="1" applyBorder="1" applyAlignment="1">
      <alignment horizontal="left"/>
    </xf>
    <xf numFmtId="43" fontId="35" fillId="17" borderId="2" xfId="0" applyNumberFormat="1" applyFont="1" applyFill="1" applyBorder="1" applyAlignment="1">
      <alignment horizontal="center" vertical="top"/>
    </xf>
    <xf numFmtId="0" fontId="36" fillId="17" borderId="2" xfId="0" applyFont="1" applyFill="1" applyBorder="1" applyAlignment="1">
      <alignment horizontal="center" vertical="center"/>
    </xf>
    <xf numFmtId="0" fontId="36" fillId="18" borderId="2" xfId="0" applyFont="1" applyFill="1" applyBorder="1" applyAlignment="1">
      <alignment horizontal="center" vertical="center"/>
    </xf>
    <xf numFmtId="2" fontId="36" fillId="18" borderId="2" xfId="0" applyNumberFormat="1" applyFont="1" applyFill="1" applyBorder="1" applyAlignment="1">
      <alignment horizontal="center" vertical="center"/>
    </xf>
    <xf numFmtId="10" fontId="36" fillId="18" borderId="2" xfId="0" applyNumberFormat="1" applyFont="1" applyFill="1" applyBorder="1" applyAlignment="1">
      <alignment horizontal="center" vertical="center" wrapText="1"/>
    </xf>
    <xf numFmtId="0" fontId="36" fillId="18" borderId="20" xfId="0" applyFont="1" applyFill="1" applyBorder="1" applyAlignment="1">
      <alignment horizontal="center" vertical="center"/>
    </xf>
    <xf numFmtId="16" fontId="36" fillId="18" borderId="31" xfId="0" applyNumberFormat="1" applyFont="1" applyFill="1" applyBorder="1" applyAlignment="1">
      <alignment horizontal="center" vertical="center"/>
    </xf>
    <xf numFmtId="0" fontId="38" fillId="13" borderId="31" xfId="0" applyFont="1" applyFill="1" applyBorder="1" applyAlignment="1">
      <alignment horizontal="left"/>
    </xf>
    <xf numFmtId="2" fontId="36" fillId="11" borderId="17" xfId="0" applyNumberFormat="1" applyFont="1" applyFill="1" applyBorder="1" applyAlignment="1">
      <alignment horizontal="center" vertical="center"/>
    </xf>
    <xf numFmtId="166" fontId="35" fillId="13" borderId="31" xfId="0" applyNumberFormat="1" applyFont="1" applyFill="1" applyBorder="1" applyAlignment="1">
      <alignment horizontal="center" vertical="center"/>
    </xf>
    <xf numFmtId="43" fontId="35" fillId="12" borderId="2" xfId="0" applyNumberFormat="1" applyFont="1" applyFill="1" applyBorder="1" applyAlignment="1">
      <alignment horizontal="center" vertical="top"/>
    </xf>
    <xf numFmtId="49" fontId="35" fillId="11" borderId="2" xfId="0" applyNumberFormat="1" applyFont="1" applyFill="1" applyBorder="1" applyAlignment="1">
      <alignment horizontal="center" vertical="center"/>
    </xf>
    <xf numFmtId="165" fontId="35" fillId="11" borderId="2" xfId="0" applyNumberFormat="1" applyFont="1" applyFill="1" applyBorder="1" applyAlignment="1">
      <alignment horizontal="center" vertical="center"/>
    </xf>
    <xf numFmtId="0" fontId="1" fillId="17" borderId="31" xfId="0" applyFont="1" applyFill="1" applyBorder="1" applyAlignment="1">
      <alignment horizontal="center" vertical="center"/>
    </xf>
    <xf numFmtId="165" fontId="35" fillId="17" borderId="31" xfId="0" applyNumberFormat="1" applyFont="1" applyFill="1" applyBorder="1" applyAlignment="1">
      <alignment horizontal="center" vertical="center"/>
    </xf>
    <xf numFmtId="15" fontId="1" fillId="17" borderId="31" xfId="0" applyNumberFormat="1" applyFont="1" applyFill="1" applyBorder="1" applyAlignment="1">
      <alignment horizontal="center" vertical="center"/>
    </xf>
    <xf numFmtId="0" fontId="35" fillId="17" borderId="31" xfId="0" applyFont="1" applyFill="1" applyBorder="1" applyAlignment="1">
      <alignment horizontal="left"/>
    </xf>
    <xf numFmtId="43" fontId="35" fillId="17" borderId="31" xfId="0" applyNumberFormat="1" applyFont="1" applyFill="1" applyBorder="1" applyAlignment="1">
      <alignment horizontal="center" vertical="top"/>
    </xf>
    <xf numFmtId="0" fontId="35" fillId="17" borderId="31" xfId="0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center" vertical="center"/>
    </xf>
    <xf numFmtId="0" fontId="36" fillId="18" borderId="5" xfId="0" applyFont="1" applyFill="1" applyBorder="1" applyAlignment="1">
      <alignment horizontal="center" vertical="center"/>
    </xf>
    <xf numFmtId="16" fontId="35" fillId="17" borderId="2" xfId="0" applyNumberFormat="1" applyFont="1" applyFill="1" applyBorder="1" applyAlignment="1">
      <alignment horizontal="center" vertical="center"/>
    </xf>
    <xf numFmtId="0" fontId="35" fillId="17" borderId="2" xfId="0" applyFont="1" applyFill="1" applyBorder="1"/>
    <xf numFmtId="0" fontId="36" fillId="18" borderId="27" xfId="0" applyFont="1" applyFill="1" applyBorder="1" applyAlignment="1">
      <alignment horizontal="center" vertical="center"/>
    </xf>
    <xf numFmtId="0" fontId="35" fillId="18" borderId="2" xfId="0" applyFont="1" applyFill="1" applyBorder="1" applyAlignment="1">
      <alignment horizontal="center" vertical="center"/>
    </xf>
    <xf numFmtId="166" fontId="35" fillId="18" borderId="2" xfId="0" applyNumberFormat="1" applyFont="1" applyFill="1" applyBorder="1" applyAlignment="1">
      <alignment horizontal="center" vertical="center"/>
    </xf>
    <xf numFmtId="165" fontId="35" fillId="18" borderId="2" xfId="0" applyNumberFormat="1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left" vertical="center"/>
    </xf>
    <xf numFmtId="49" fontId="36" fillId="17" borderId="31" xfId="0" applyNumberFormat="1" applyFont="1" applyFill="1" applyBorder="1" applyAlignment="1">
      <alignment horizontal="center" vertical="center"/>
    </xf>
    <xf numFmtId="0" fontId="36" fillId="17" borderId="37" xfId="0" applyFont="1" applyFill="1" applyBorder="1" applyAlignment="1">
      <alignment horizontal="center" vertical="center"/>
    </xf>
    <xf numFmtId="0" fontId="36" fillId="17" borderId="7" xfId="0" applyFont="1" applyFill="1" applyBorder="1" applyAlignment="1">
      <alignment horizontal="center" vertical="center"/>
    </xf>
    <xf numFmtId="166" fontId="35" fillId="17" borderId="2" xfId="0" applyNumberFormat="1" applyFont="1" applyFill="1" applyBorder="1" applyAlignment="1">
      <alignment horizontal="center" vertical="center"/>
    </xf>
    <xf numFmtId="0" fontId="36" fillId="19" borderId="7" xfId="0" applyFont="1" applyFill="1" applyBorder="1" applyAlignment="1">
      <alignment horizontal="center" vertical="center"/>
    </xf>
    <xf numFmtId="165" fontId="35" fillId="17" borderId="7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5" fillId="0" borderId="3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165" fontId="35" fillId="0" borderId="32" xfId="0" applyNumberFormat="1" applyFont="1" applyBorder="1" applyAlignment="1">
      <alignment horizontal="center" vertical="center"/>
    </xf>
    <xf numFmtId="165" fontId="35" fillId="0" borderId="33" xfId="0" applyNumberFormat="1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5" fillId="13" borderId="32" xfId="0" applyFont="1" applyFill="1" applyBorder="1" applyAlignment="1">
      <alignment horizontal="center" vertical="center"/>
    </xf>
    <xf numFmtId="0" fontId="35" fillId="13" borderId="33" xfId="0" applyFont="1" applyFill="1" applyBorder="1" applyAlignment="1">
      <alignment horizontal="center" vertical="center"/>
    </xf>
    <xf numFmtId="0" fontId="36" fillId="13" borderId="32" xfId="0" applyFont="1" applyFill="1" applyBorder="1" applyAlignment="1">
      <alignment horizontal="center" vertical="center"/>
    </xf>
    <xf numFmtId="0" fontId="36" fillId="13" borderId="33" xfId="0" applyFont="1" applyFill="1" applyBorder="1" applyAlignment="1">
      <alignment horizontal="center" vertical="center"/>
    </xf>
    <xf numFmtId="0" fontId="35" fillId="11" borderId="32" xfId="0" applyFont="1" applyFill="1" applyBorder="1" applyAlignment="1">
      <alignment horizontal="center" vertical="center"/>
    </xf>
    <xf numFmtId="0" fontId="35" fillId="11" borderId="33" xfId="0" applyFont="1" applyFill="1" applyBorder="1" applyAlignment="1">
      <alignment horizontal="center" vertical="center"/>
    </xf>
    <xf numFmtId="165" fontId="35" fillId="11" borderId="32" xfId="0" applyNumberFormat="1" applyFont="1" applyFill="1" applyBorder="1" applyAlignment="1">
      <alignment horizontal="center" vertical="center"/>
    </xf>
    <xf numFmtId="165" fontId="35" fillId="11" borderId="33" xfId="0" applyNumberFormat="1" applyFont="1" applyFill="1" applyBorder="1" applyAlignment="1">
      <alignment horizontal="center" vertical="center"/>
    </xf>
    <xf numFmtId="0" fontId="36" fillId="11" borderId="34" xfId="0" applyFont="1" applyFill="1" applyBorder="1" applyAlignment="1">
      <alignment horizontal="center" vertical="center"/>
    </xf>
    <xf numFmtId="0" fontId="36" fillId="11" borderId="35" xfId="0" applyFont="1" applyFill="1" applyBorder="1" applyAlignment="1">
      <alignment horizontal="center" vertical="center"/>
    </xf>
    <xf numFmtId="0" fontId="36" fillId="16" borderId="7" xfId="0" applyFont="1" applyFill="1" applyBorder="1" applyAlignment="1">
      <alignment horizontal="center" vertical="center"/>
    </xf>
    <xf numFmtId="0" fontId="36" fillId="16" borderId="36" xfId="0" applyFont="1" applyFill="1" applyBorder="1" applyAlignment="1">
      <alignment horizontal="center" vertical="center"/>
    </xf>
    <xf numFmtId="165" fontId="35" fillId="11" borderId="7" xfId="0" applyNumberFormat="1" applyFont="1" applyFill="1" applyBorder="1" applyAlignment="1">
      <alignment horizontal="center" vertical="center"/>
    </xf>
    <xf numFmtId="165" fontId="35" fillId="11" borderId="36" xfId="0" applyNumberFormat="1" applyFont="1" applyFill="1" applyBorder="1" applyAlignment="1">
      <alignment horizontal="center" vertical="center"/>
    </xf>
    <xf numFmtId="0" fontId="35" fillId="11" borderId="7" xfId="0" applyFont="1" applyFill="1" applyBorder="1" applyAlignment="1">
      <alignment horizontal="center" vertical="center"/>
    </xf>
    <xf numFmtId="0" fontId="35" fillId="11" borderId="36" xfId="0" applyFont="1" applyFill="1" applyBorder="1" applyAlignment="1">
      <alignment horizontal="center" vertical="center"/>
    </xf>
    <xf numFmtId="165" fontId="35" fillId="13" borderId="32" xfId="0" applyNumberFormat="1" applyFont="1" applyFill="1" applyBorder="1" applyAlignment="1">
      <alignment horizontal="center" vertical="center"/>
    </xf>
    <xf numFmtId="165" fontId="35" fillId="13" borderId="33" xfId="0" applyNumberFormat="1" applyFont="1" applyFill="1" applyBorder="1" applyAlignment="1">
      <alignment horizontal="center" vertical="center"/>
    </xf>
    <xf numFmtId="2" fontId="36" fillId="0" borderId="17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7" xfId="2" xr:uid="{00000000-0005-0000-0000-000001000000}"/>
    <cellStyle name="Normal 7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G6" sqref="G6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45168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45168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4" t="s">
        <v>16</v>
      </c>
      <c r="B9" s="366" t="s">
        <v>17</v>
      </c>
      <c r="C9" s="366" t="s">
        <v>18</v>
      </c>
      <c r="D9" s="366" t="s">
        <v>19</v>
      </c>
      <c r="E9" s="26" t="s">
        <v>20</v>
      </c>
      <c r="F9" s="26" t="s">
        <v>21</v>
      </c>
      <c r="G9" s="361" t="s">
        <v>22</v>
      </c>
      <c r="H9" s="362"/>
      <c r="I9" s="363"/>
      <c r="J9" s="361" t="s">
        <v>23</v>
      </c>
      <c r="K9" s="362"/>
      <c r="L9" s="363"/>
      <c r="M9" s="26"/>
      <c r="N9" s="27"/>
      <c r="O9" s="27"/>
      <c r="P9" s="27"/>
    </row>
    <row r="10" spans="1:16" ht="40.200000000000003">
      <c r="A10" s="365"/>
      <c r="B10" s="367"/>
      <c r="C10" s="367"/>
      <c r="D10" s="36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871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19337.099999999999</v>
      </c>
      <c r="F11" s="35">
        <v>19336.683333333334</v>
      </c>
      <c r="G11" s="36">
        <v>19306.416666666668</v>
      </c>
      <c r="H11" s="36">
        <v>19275.733333333334</v>
      </c>
      <c r="I11" s="36">
        <v>19245.466666666667</v>
      </c>
      <c r="J11" s="36">
        <v>19367.366666666669</v>
      </c>
      <c r="K11" s="36">
        <v>19397.633333333331</v>
      </c>
      <c r="L11" s="36">
        <v>19428.316666666669</v>
      </c>
      <c r="M11" s="37">
        <v>19366.95</v>
      </c>
      <c r="N11" s="37">
        <v>19306</v>
      </c>
      <c r="O11" s="252">
        <v>13681800</v>
      </c>
      <c r="P11" s="254">
        <v>1.4236203874150495E-3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44500.5</v>
      </c>
      <c r="F12" s="38">
        <v>44543.883333333331</v>
      </c>
      <c r="G12" s="39">
        <v>44399.766666666663</v>
      </c>
      <c r="H12" s="39">
        <v>44299.033333333333</v>
      </c>
      <c r="I12" s="39">
        <v>44154.916666666664</v>
      </c>
      <c r="J12" s="39">
        <v>44644.616666666661</v>
      </c>
      <c r="K12" s="39">
        <v>44788.73333333333</v>
      </c>
      <c r="L12" s="39">
        <v>44889.46666666666</v>
      </c>
      <c r="M12" s="31">
        <v>44688</v>
      </c>
      <c r="N12" s="31">
        <v>44443.15</v>
      </c>
      <c r="O12" s="253">
        <v>2258910</v>
      </c>
      <c r="P12" s="254">
        <v>-9.1522189689772025E-3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45195</v>
      </c>
      <c r="E13" s="38">
        <v>19896.650000000001</v>
      </c>
      <c r="F13" s="38">
        <v>19893.100000000002</v>
      </c>
      <c r="G13" s="39">
        <v>19871.350000000006</v>
      </c>
      <c r="H13" s="39">
        <v>19846.050000000003</v>
      </c>
      <c r="I13" s="39">
        <v>19824.300000000007</v>
      </c>
      <c r="J13" s="39">
        <v>19918.400000000005</v>
      </c>
      <c r="K13" s="39">
        <v>19940.149999999998</v>
      </c>
      <c r="L13" s="39">
        <v>19965.450000000004</v>
      </c>
      <c r="M13" s="31">
        <v>19914.849999999999</v>
      </c>
      <c r="N13" s="31">
        <v>19867.8</v>
      </c>
      <c r="O13" s="253">
        <v>109320</v>
      </c>
      <c r="P13" s="255">
        <v>0.23665158371040723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45194</v>
      </c>
      <c r="E14" s="38">
        <v>8828.4</v>
      </c>
      <c r="F14" s="38">
        <v>8818.6333333333332</v>
      </c>
      <c r="G14" s="39">
        <v>8797.4666666666672</v>
      </c>
      <c r="H14" s="39">
        <v>8766.5333333333347</v>
      </c>
      <c r="I14" s="39">
        <v>8745.3666666666686</v>
      </c>
      <c r="J14" s="39">
        <v>8849.5666666666657</v>
      </c>
      <c r="K14" s="39">
        <v>8870.7333333333336</v>
      </c>
      <c r="L14" s="39">
        <v>8901.6666666666642</v>
      </c>
      <c r="M14" s="31">
        <v>8839.7999999999993</v>
      </c>
      <c r="N14" s="31">
        <v>8787.7000000000007</v>
      </c>
      <c r="O14" s="253">
        <v>73425</v>
      </c>
      <c r="P14" s="255">
        <v>-0.39455782312925169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481.7</v>
      </c>
      <c r="F15" s="38">
        <v>476.06666666666666</v>
      </c>
      <c r="G15" s="39">
        <v>467.43333333333334</v>
      </c>
      <c r="H15" s="39">
        <v>453.16666666666669</v>
      </c>
      <c r="I15" s="39">
        <v>444.53333333333336</v>
      </c>
      <c r="J15" s="39">
        <v>490.33333333333331</v>
      </c>
      <c r="K15" s="39">
        <v>498.96666666666664</v>
      </c>
      <c r="L15" s="39">
        <v>513.23333333333335</v>
      </c>
      <c r="M15" s="31">
        <v>484.7</v>
      </c>
      <c r="N15" s="31">
        <v>461.8</v>
      </c>
      <c r="O15" s="253">
        <v>12552000</v>
      </c>
      <c r="P15" s="254">
        <v>2.8599524707039251E-2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4322.45</v>
      </c>
      <c r="F16" s="38">
        <v>4304.4166666666661</v>
      </c>
      <c r="G16" s="39">
        <v>4272.1833333333325</v>
      </c>
      <c r="H16" s="39">
        <v>4221.9166666666661</v>
      </c>
      <c r="I16" s="39">
        <v>4189.6833333333325</v>
      </c>
      <c r="J16" s="39">
        <v>4354.6833333333325</v>
      </c>
      <c r="K16" s="39">
        <v>4386.9166666666661</v>
      </c>
      <c r="L16" s="39">
        <v>4437.1833333333325</v>
      </c>
      <c r="M16" s="31">
        <v>4336.6499999999996</v>
      </c>
      <c r="N16" s="31">
        <v>4254.1499999999996</v>
      </c>
      <c r="O16" s="253">
        <v>1578500</v>
      </c>
      <c r="P16" s="254">
        <v>-2.0629750271444081E-2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23375.200000000001</v>
      </c>
      <c r="F17" s="38">
        <v>23332.883333333331</v>
      </c>
      <c r="G17" s="39">
        <v>23215.816666666662</v>
      </c>
      <c r="H17" s="39">
        <v>23056.433333333331</v>
      </c>
      <c r="I17" s="39">
        <v>22939.366666666661</v>
      </c>
      <c r="J17" s="39">
        <v>23492.266666666663</v>
      </c>
      <c r="K17" s="39">
        <v>23609.333333333328</v>
      </c>
      <c r="L17" s="39">
        <v>23768.716666666664</v>
      </c>
      <c r="M17" s="31">
        <v>23449.95</v>
      </c>
      <c r="N17" s="31">
        <v>23173.5</v>
      </c>
      <c r="O17" s="253">
        <v>73440</v>
      </c>
      <c r="P17" s="254">
        <v>-3.1645569620253167E-2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180.85</v>
      </c>
      <c r="F18" s="38">
        <v>180.63333333333333</v>
      </c>
      <c r="G18" s="39">
        <v>179.41666666666666</v>
      </c>
      <c r="H18" s="39">
        <v>177.98333333333332</v>
      </c>
      <c r="I18" s="39">
        <v>176.76666666666665</v>
      </c>
      <c r="J18" s="39">
        <v>182.06666666666666</v>
      </c>
      <c r="K18" s="39">
        <v>183.28333333333336</v>
      </c>
      <c r="L18" s="39">
        <v>184.71666666666667</v>
      </c>
      <c r="M18" s="31">
        <v>181.85</v>
      </c>
      <c r="N18" s="31">
        <v>179.2</v>
      </c>
      <c r="O18" s="253">
        <v>34770600</v>
      </c>
      <c r="P18" s="254">
        <v>8.3095037846930189E-2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215.1</v>
      </c>
      <c r="F19" s="38">
        <v>215.88333333333333</v>
      </c>
      <c r="G19" s="39">
        <v>213.71666666666664</v>
      </c>
      <c r="H19" s="39">
        <v>212.33333333333331</v>
      </c>
      <c r="I19" s="39">
        <v>210.16666666666663</v>
      </c>
      <c r="J19" s="39">
        <v>217.26666666666665</v>
      </c>
      <c r="K19" s="39">
        <v>219.43333333333334</v>
      </c>
      <c r="L19" s="39">
        <v>220.81666666666666</v>
      </c>
      <c r="M19" s="31">
        <v>218.05</v>
      </c>
      <c r="N19" s="31">
        <v>214.5</v>
      </c>
      <c r="O19" s="253">
        <v>25776400</v>
      </c>
      <c r="P19" s="254">
        <v>7.827589712310663E-3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1986.95</v>
      </c>
      <c r="F20" s="38">
        <v>1989.1166666666668</v>
      </c>
      <c r="G20" s="39">
        <v>1975.5333333333335</v>
      </c>
      <c r="H20" s="39">
        <v>1964.1166666666668</v>
      </c>
      <c r="I20" s="39">
        <v>1950.5333333333335</v>
      </c>
      <c r="J20" s="39">
        <v>2000.5333333333335</v>
      </c>
      <c r="K20" s="39">
        <v>2014.1166666666666</v>
      </c>
      <c r="L20" s="39">
        <v>2025.5333333333335</v>
      </c>
      <c r="M20" s="31">
        <v>2002.7</v>
      </c>
      <c r="N20" s="31">
        <v>1977.7</v>
      </c>
      <c r="O20" s="253">
        <v>6620700</v>
      </c>
      <c r="P20" s="254">
        <v>-1.2440148565803015E-2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2507.4499999999998</v>
      </c>
      <c r="F21" s="38">
        <v>2498.4333333333329</v>
      </c>
      <c r="G21" s="39">
        <v>2454.266666666666</v>
      </c>
      <c r="H21" s="39">
        <v>2401.083333333333</v>
      </c>
      <c r="I21" s="39">
        <v>2356.9166666666661</v>
      </c>
      <c r="J21" s="39">
        <v>2551.6166666666659</v>
      </c>
      <c r="K21" s="39">
        <v>2595.7833333333328</v>
      </c>
      <c r="L21" s="39">
        <v>2648.9666666666658</v>
      </c>
      <c r="M21" s="31">
        <v>2542.6</v>
      </c>
      <c r="N21" s="31">
        <v>2445.25</v>
      </c>
      <c r="O21" s="253">
        <v>11586300</v>
      </c>
      <c r="P21" s="254">
        <v>-1.2806093757987833E-2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821.95</v>
      </c>
      <c r="F22" s="38">
        <v>817.11666666666667</v>
      </c>
      <c r="G22" s="39">
        <v>805.48333333333335</v>
      </c>
      <c r="H22" s="39">
        <v>789.01666666666665</v>
      </c>
      <c r="I22" s="39">
        <v>777.38333333333333</v>
      </c>
      <c r="J22" s="39">
        <v>833.58333333333337</v>
      </c>
      <c r="K22" s="39">
        <v>845.21666666666681</v>
      </c>
      <c r="L22" s="39">
        <v>861.68333333333339</v>
      </c>
      <c r="M22" s="31">
        <v>828.75</v>
      </c>
      <c r="N22" s="31">
        <v>800.65</v>
      </c>
      <c r="O22" s="253">
        <v>42457600</v>
      </c>
      <c r="P22" s="254">
        <v>-2.012072434607646E-3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3711.65</v>
      </c>
      <c r="F23" s="38">
        <v>3709.2166666666667</v>
      </c>
      <c r="G23" s="39">
        <v>3672.4333333333334</v>
      </c>
      <c r="H23" s="39">
        <v>3633.2166666666667</v>
      </c>
      <c r="I23" s="39">
        <v>3596.4333333333334</v>
      </c>
      <c r="J23" s="39">
        <v>3748.4333333333334</v>
      </c>
      <c r="K23" s="39">
        <v>3785.2166666666672</v>
      </c>
      <c r="L23" s="39">
        <v>3824.4333333333334</v>
      </c>
      <c r="M23" s="31">
        <v>3746</v>
      </c>
      <c r="N23" s="31">
        <v>3670</v>
      </c>
      <c r="O23" s="253">
        <v>715600</v>
      </c>
      <c r="P23" s="254">
        <v>-3.7136706135629707E-2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440.9</v>
      </c>
      <c r="F24" s="38">
        <v>441.5</v>
      </c>
      <c r="G24" s="39">
        <v>435.6</v>
      </c>
      <c r="H24" s="39">
        <v>430.3</v>
      </c>
      <c r="I24" s="39">
        <v>424.40000000000003</v>
      </c>
      <c r="J24" s="39">
        <v>446.8</v>
      </c>
      <c r="K24" s="39">
        <v>452.7</v>
      </c>
      <c r="L24" s="39">
        <v>458</v>
      </c>
      <c r="M24" s="31">
        <v>447.4</v>
      </c>
      <c r="N24" s="31">
        <v>436.2</v>
      </c>
      <c r="O24" s="253">
        <v>68457600</v>
      </c>
      <c r="P24" s="254">
        <v>-1.4434165176604731E-2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4882.7</v>
      </c>
      <c r="F25" s="38">
        <v>4889.4666666666662</v>
      </c>
      <c r="G25" s="39">
        <v>4850.5833333333321</v>
      </c>
      <c r="H25" s="39">
        <v>4818.4666666666662</v>
      </c>
      <c r="I25" s="39">
        <v>4779.5833333333321</v>
      </c>
      <c r="J25" s="39">
        <v>4921.5833333333321</v>
      </c>
      <c r="K25" s="39">
        <v>4960.4666666666653</v>
      </c>
      <c r="L25" s="39">
        <v>4992.5833333333321</v>
      </c>
      <c r="M25" s="31">
        <v>4928.3500000000004</v>
      </c>
      <c r="N25" s="31">
        <v>4857.3500000000004</v>
      </c>
      <c r="O25" s="253">
        <v>2374875</v>
      </c>
      <c r="P25" s="254">
        <v>-4.2974686861275615E-3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390.4</v>
      </c>
      <c r="F26" s="38">
        <v>392.51666666666665</v>
      </c>
      <c r="G26" s="39">
        <v>387.5333333333333</v>
      </c>
      <c r="H26" s="39">
        <v>384.66666666666663</v>
      </c>
      <c r="I26" s="39">
        <v>379.68333333333328</v>
      </c>
      <c r="J26" s="39">
        <v>395.38333333333333</v>
      </c>
      <c r="K26" s="39">
        <v>400.36666666666667</v>
      </c>
      <c r="L26" s="39">
        <v>403.23333333333335</v>
      </c>
      <c r="M26" s="31">
        <v>397.5</v>
      </c>
      <c r="N26" s="31">
        <v>389.65</v>
      </c>
      <c r="O26" s="253">
        <v>12411700</v>
      </c>
      <c r="P26" s="254">
        <v>-5.3133514986376026E-3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186.9</v>
      </c>
      <c r="F27" s="38">
        <v>187.26666666666668</v>
      </c>
      <c r="G27" s="39">
        <v>185.98333333333335</v>
      </c>
      <c r="H27" s="39">
        <v>185.06666666666666</v>
      </c>
      <c r="I27" s="39">
        <v>183.78333333333333</v>
      </c>
      <c r="J27" s="39">
        <v>188.18333333333337</v>
      </c>
      <c r="K27" s="39">
        <v>189.46666666666673</v>
      </c>
      <c r="L27" s="39">
        <v>190.38333333333338</v>
      </c>
      <c r="M27" s="31">
        <v>188.55</v>
      </c>
      <c r="N27" s="31">
        <v>186.35</v>
      </c>
      <c r="O27" s="253">
        <v>92565000</v>
      </c>
      <c r="P27" s="254">
        <v>0.10558375634517767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3279.9</v>
      </c>
      <c r="F28" s="38">
        <v>3271.75</v>
      </c>
      <c r="G28" s="39">
        <v>3261.5</v>
      </c>
      <c r="H28" s="39">
        <v>3243.1</v>
      </c>
      <c r="I28" s="39">
        <v>3232.85</v>
      </c>
      <c r="J28" s="39">
        <v>3290.15</v>
      </c>
      <c r="K28" s="39">
        <v>3300.4</v>
      </c>
      <c r="L28" s="39">
        <v>3318.8</v>
      </c>
      <c r="M28" s="31">
        <v>3282</v>
      </c>
      <c r="N28" s="31">
        <v>3253.35</v>
      </c>
      <c r="O28" s="253">
        <v>4616000</v>
      </c>
      <c r="P28" s="254">
        <v>-5.001029018316526E-2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1954.1</v>
      </c>
      <c r="F29" s="38">
        <v>1963.2166666666665</v>
      </c>
      <c r="G29" s="39">
        <v>1936.133333333333</v>
      </c>
      <c r="H29" s="39">
        <v>1918.1666666666665</v>
      </c>
      <c r="I29" s="39">
        <v>1891.083333333333</v>
      </c>
      <c r="J29" s="39">
        <v>1981.1833333333329</v>
      </c>
      <c r="K29" s="39">
        <v>2008.2666666666664</v>
      </c>
      <c r="L29" s="39">
        <v>2026.2333333333329</v>
      </c>
      <c r="M29" s="31">
        <v>1990.3</v>
      </c>
      <c r="N29" s="31">
        <v>1945.25</v>
      </c>
      <c r="O29" s="253">
        <v>3404292</v>
      </c>
      <c r="P29" s="254">
        <v>-4.2936882782310002E-3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7193.15</v>
      </c>
      <c r="F30" s="38">
        <v>7085.8666666666659</v>
      </c>
      <c r="G30" s="39">
        <v>6955.7333333333318</v>
      </c>
      <c r="H30" s="39">
        <v>6718.3166666666657</v>
      </c>
      <c r="I30" s="39">
        <v>6588.1833333333316</v>
      </c>
      <c r="J30" s="39">
        <v>7323.2833333333319</v>
      </c>
      <c r="K30" s="39">
        <v>7453.4166666666652</v>
      </c>
      <c r="L30" s="39">
        <v>7690.8333333333321</v>
      </c>
      <c r="M30" s="31">
        <v>7216</v>
      </c>
      <c r="N30" s="31">
        <v>6848.45</v>
      </c>
      <c r="O30" s="253">
        <v>399375</v>
      </c>
      <c r="P30" s="254">
        <v>-4.4157242864835758E-2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732</v>
      </c>
      <c r="F31" s="38">
        <v>733.75</v>
      </c>
      <c r="G31" s="39">
        <v>729.4</v>
      </c>
      <c r="H31" s="39">
        <v>726.8</v>
      </c>
      <c r="I31" s="39">
        <v>722.44999999999993</v>
      </c>
      <c r="J31" s="39">
        <v>736.35</v>
      </c>
      <c r="K31" s="39">
        <v>740.69999999999993</v>
      </c>
      <c r="L31" s="39">
        <v>743.30000000000007</v>
      </c>
      <c r="M31" s="31">
        <v>738.1</v>
      </c>
      <c r="N31" s="31">
        <v>731.15</v>
      </c>
      <c r="O31" s="253">
        <v>15583000</v>
      </c>
      <c r="P31" s="254">
        <v>5.2407645032754781E-2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830.25</v>
      </c>
      <c r="F32" s="38">
        <v>832.4666666666667</v>
      </c>
      <c r="G32" s="39">
        <v>825.03333333333342</v>
      </c>
      <c r="H32" s="39">
        <v>819.81666666666672</v>
      </c>
      <c r="I32" s="39">
        <v>812.38333333333344</v>
      </c>
      <c r="J32" s="39">
        <v>837.68333333333339</v>
      </c>
      <c r="K32" s="39">
        <v>845.11666666666679</v>
      </c>
      <c r="L32" s="39">
        <v>850.33333333333337</v>
      </c>
      <c r="M32" s="31">
        <v>839.9</v>
      </c>
      <c r="N32" s="31">
        <v>827.25</v>
      </c>
      <c r="O32" s="253">
        <v>15103000</v>
      </c>
      <c r="P32" s="254">
        <v>-1.3861955038425626E-2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981.55</v>
      </c>
      <c r="F33" s="38">
        <v>983.31666666666661</v>
      </c>
      <c r="G33" s="39">
        <v>976.93333333333317</v>
      </c>
      <c r="H33" s="39">
        <v>972.31666666666661</v>
      </c>
      <c r="I33" s="39">
        <v>965.93333333333317</v>
      </c>
      <c r="J33" s="39">
        <v>987.93333333333317</v>
      </c>
      <c r="K33" s="39">
        <v>994.31666666666661</v>
      </c>
      <c r="L33" s="39">
        <v>998.93333333333317</v>
      </c>
      <c r="M33" s="31">
        <v>989.7</v>
      </c>
      <c r="N33" s="31">
        <v>978.7</v>
      </c>
      <c r="O33" s="253">
        <v>41594375</v>
      </c>
      <c r="P33" s="254">
        <v>-2.1610973081842372E-2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4660.45</v>
      </c>
      <c r="F34" s="38">
        <v>4643.6500000000005</v>
      </c>
      <c r="G34" s="39">
        <v>4621.6000000000013</v>
      </c>
      <c r="H34" s="39">
        <v>4582.7500000000009</v>
      </c>
      <c r="I34" s="39">
        <v>4560.7000000000016</v>
      </c>
      <c r="J34" s="39">
        <v>4682.5000000000009</v>
      </c>
      <c r="K34" s="39">
        <v>4704.55</v>
      </c>
      <c r="L34" s="39">
        <v>4743.4000000000005</v>
      </c>
      <c r="M34" s="31">
        <v>4665.7</v>
      </c>
      <c r="N34" s="31">
        <v>4604.8</v>
      </c>
      <c r="O34" s="253">
        <v>2576000</v>
      </c>
      <c r="P34" s="254">
        <v>-1.1511895625479662E-2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1504.9</v>
      </c>
      <c r="F35" s="38">
        <v>1504.1666666666667</v>
      </c>
      <c r="G35" s="39">
        <v>1496.7833333333335</v>
      </c>
      <c r="H35" s="39">
        <v>1488.6666666666667</v>
      </c>
      <c r="I35" s="39">
        <v>1481.2833333333335</v>
      </c>
      <c r="J35" s="39">
        <v>1512.2833333333335</v>
      </c>
      <c r="K35" s="39">
        <v>1519.6666666666667</v>
      </c>
      <c r="L35" s="39">
        <v>1527.7833333333335</v>
      </c>
      <c r="M35" s="31">
        <v>1511.55</v>
      </c>
      <c r="N35" s="31">
        <v>1496.05</v>
      </c>
      <c r="O35" s="253">
        <v>10782000</v>
      </c>
      <c r="P35" s="254">
        <v>-2.5399981921721052E-2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7273.85</v>
      </c>
      <c r="F36" s="38">
        <v>7259</v>
      </c>
      <c r="G36" s="39">
        <v>7228</v>
      </c>
      <c r="H36" s="39">
        <v>7182.15</v>
      </c>
      <c r="I36" s="39">
        <v>7151.15</v>
      </c>
      <c r="J36" s="39">
        <v>7304.85</v>
      </c>
      <c r="K36" s="39">
        <v>7335.85</v>
      </c>
      <c r="L36" s="39">
        <v>7381.7000000000007</v>
      </c>
      <c r="M36" s="31">
        <v>7290</v>
      </c>
      <c r="N36" s="31">
        <v>7213.15</v>
      </c>
      <c r="O36" s="253">
        <v>4775125</v>
      </c>
      <c r="P36" s="254">
        <v>-2.1014325619538199E-2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2366.3000000000002</v>
      </c>
      <c r="F37" s="38">
        <v>2370.4833333333336</v>
      </c>
      <c r="G37" s="39">
        <v>2358.4666666666672</v>
      </c>
      <c r="H37" s="39">
        <v>2350.6333333333337</v>
      </c>
      <c r="I37" s="39">
        <v>2338.6166666666672</v>
      </c>
      <c r="J37" s="39">
        <v>2378.3166666666671</v>
      </c>
      <c r="K37" s="39">
        <v>2390.3333333333335</v>
      </c>
      <c r="L37" s="39">
        <v>2398.166666666667</v>
      </c>
      <c r="M37" s="31">
        <v>2382.5</v>
      </c>
      <c r="N37" s="31">
        <v>2362.65</v>
      </c>
      <c r="O37" s="253">
        <v>1874100</v>
      </c>
      <c r="P37" s="254">
        <v>1.8089960886571055E-2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388.95</v>
      </c>
      <c r="F38" s="38">
        <v>391.25</v>
      </c>
      <c r="G38" s="39">
        <v>385.2</v>
      </c>
      <c r="H38" s="39">
        <v>381.45</v>
      </c>
      <c r="I38" s="39">
        <v>375.4</v>
      </c>
      <c r="J38" s="39">
        <v>395</v>
      </c>
      <c r="K38" s="39">
        <v>401.04999999999995</v>
      </c>
      <c r="L38" s="39">
        <v>404.8</v>
      </c>
      <c r="M38" s="31">
        <v>397.3</v>
      </c>
      <c r="N38" s="31">
        <v>387.5</v>
      </c>
      <c r="O38" s="253">
        <v>11720000</v>
      </c>
      <c r="P38" s="254">
        <v>5.8832032379300375E-2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235.35</v>
      </c>
      <c r="F39" s="38">
        <v>235.38333333333333</v>
      </c>
      <c r="G39" s="39">
        <v>233.86666666666665</v>
      </c>
      <c r="H39" s="39">
        <v>232.38333333333333</v>
      </c>
      <c r="I39" s="39">
        <v>230.86666666666665</v>
      </c>
      <c r="J39" s="39">
        <v>236.86666666666665</v>
      </c>
      <c r="K39" s="39">
        <v>238.3833333333333</v>
      </c>
      <c r="L39" s="39">
        <v>239.86666666666665</v>
      </c>
      <c r="M39" s="31">
        <v>236.9</v>
      </c>
      <c r="N39" s="31">
        <v>233.9</v>
      </c>
      <c r="O39" s="253">
        <v>81087500</v>
      </c>
      <c r="P39" s="254">
        <v>-3.6250185707918589E-2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190.95</v>
      </c>
      <c r="F40" s="38">
        <v>190.43333333333331</v>
      </c>
      <c r="G40" s="39">
        <v>189.36666666666662</v>
      </c>
      <c r="H40" s="39">
        <v>187.7833333333333</v>
      </c>
      <c r="I40" s="39">
        <v>186.71666666666661</v>
      </c>
      <c r="J40" s="39">
        <v>192.01666666666662</v>
      </c>
      <c r="K40" s="39">
        <v>193.08333333333329</v>
      </c>
      <c r="L40" s="39">
        <v>194.66666666666663</v>
      </c>
      <c r="M40" s="31">
        <v>191.5</v>
      </c>
      <c r="N40" s="31">
        <v>188.85</v>
      </c>
      <c r="O40" s="253">
        <v>111892950</v>
      </c>
      <c r="P40" s="254">
        <v>-3.0611727738077136E-2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1689.45</v>
      </c>
      <c r="F41" s="38">
        <v>1695.1499999999999</v>
      </c>
      <c r="G41" s="39">
        <v>1680.2999999999997</v>
      </c>
      <c r="H41" s="39">
        <v>1671.1499999999999</v>
      </c>
      <c r="I41" s="39">
        <v>1656.2999999999997</v>
      </c>
      <c r="J41" s="39">
        <v>1704.2999999999997</v>
      </c>
      <c r="K41" s="39">
        <v>1719.1499999999996</v>
      </c>
      <c r="L41" s="39">
        <v>1728.2999999999997</v>
      </c>
      <c r="M41" s="31">
        <v>1710</v>
      </c>
      <c r="N41" s="31">
        <v>1686</v>
      </c>
      <c r="O41" s="253">
        <v>1899000</v>
      </c>
      <c r="P41" s="254">
        <v>-9.0517241379310345E-2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134.65</v>
      </c>
      <c r="F42" s="38">
        <v>134.73333333333332</v>
      </c>
      <c r="G42" s="39">
        <v>133.86666666666665</v>
      </c>
      <c r="H42" s="39">
        <v>133.08333333333331</v>
      </c>
      <c r="I42" s="39">
        <v>132.21666666666664</v>
      </c>
      <c r="J42" s="39">
        <v>135.51666666666665</v>
      </c>
      <c r="K42" s="39">
        <v>136.38333333333333</v>
      </c>
      <c r="L42" s="39">
        <v>137.16666666666666</v>
      </c>
      <c r="M42" s="31">
        <v>135.6</v>
      </c>
      <c r="N42" s="31">
        <v>133.94999999999999</v>
      </c>
      <c r="O42" s="253">
        <v>79349700</v>
      </c>
      <c r="P42" s="254">
        <v>-7.2029667665097705E-3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719.85</v>
      </c>
      <c r="F43" s="38">
        <v>716.9666666666667</v>
      </c>
      <c r="G43" s="39">
        <v>709.48333333333335</v>
      </c>
      <c r="H43" s="39">
        <v>699.11666666666667</v>
      </c>
      <c r="I43" s="39">
        <v>691.63333333333333</v>
      </c>
      <c r="J43" s="39">
        <v>727.33333333333337</v>
      </c>
      <c r="K43" s="39">
        <v>734.81666666666672</v>
      </c>
      <c r="L43" s="39">
        <v>745.18333333333339</v>
      </c>
      <c r="M43" s="31">
        <v>724.45</v>
      </c>
      <c r="N43" s="31">
        <v>706.6</v>
      </c>
      <c r="O43" s="253">
        <v>8144400</v>
      </c>
      <c r="P43" s="254">
        <v>2.2087244616234125E-2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1070.8499999999999</v>
      </c>
      <c r="F44" s="38">
        <v>1063.1833333333334</v>
      </c>
      <c r="G44" s="39">
        <v>1051.4166666666667</v>
      </c>
      <c r="H44" s="39">
        <v>1031.9833333333333</v>
      </c>
      <c r="I44" s="39">
        <v>1020.2166666666667</v>
      </c>
      <c r="J44" s="39">
        <v>1082.6166666666668</v>
      </c>
      <c r="K44" s="39">
        <v>1094.3833333333332</v>
      </c>
      <c r="L44" s="39">
        <v>1113.8166666666668</v>
      </c>
      <c r="M44" s="31">
        <v>1074.95</v>
      </c>
      <c r="N44" s="31">
        <v>1043.75</v>
      </c>
      <c r="O44" s="253">
        <v>10269000</v>
      </c>
      <c r="P44" s="254">
        <v>7.7965110613000682E-4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857.25</v>
      </c>
      <c r="F45" s="38">
        <v>859.13333333333333</v>
      </c>
      <c r="G45" s="39">
        <v>848.7166666666667</v>
      </c>
      <c r="H45" s="39">
        <v>840.18333333333339</v>
      </c>
      <c r="I45" s="39">
        <v>829.76666666666677</v>
      </c>
      <c r="J45" s="39">
        <v>867.66666666666663</v>
      </c>
      <c r="K45" s="39">
        <v>878.08333333333337</v>
      </c>
      <c r="L45" s="39">
        <v>886.61666666666656</v>
      </c>
      <c r="M45" s="31">
        <v>869.55</v>
      </c>
      <c r="N45" s="31">
        <v>850.6</v>
      </c>
      <c r="O45" s="253">
        <v>44086650</v>
      </c>
      <c r="P45" s="254">
        <v>3.0579613590939372E-2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114.4</v>
      </c>
      <c r="F46" s="38">
        <v>112.68333333333332</v>
      </c>
      <c r="G46" s="39">
        <v>110.56666666666665</v>
      </c>
      <c r="H46" s="39">
        <v>106.73333333333332</v>
      </c>
      <c r="I46" s="39">
        <v>104.61666666666665</v>
      </c>
      <c r="J46" s="39">
        <v>116.51666666666665</v>
      </c>
      <c r="K46" s="39">
        <v>118.63333333333333</v>
      </c>
      <c r="L46" s="39">
        <v>122.46666666666665</v>
      </c>
      <c r="M46" s="31">
        <v>114.8</v>
      </c>
      <c r="N46" s="31">
        <v>108.85</v>
      </c>
      <c r="O46" s="253">
        <v>83002500</v>
      </c>
      <c r="P46" s="254">
        <v>-6.7476701663324284E-2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259.2</v>
      </c>
      <c r="F47" s="38">
        <v>258.9666666666667</v>
      </c>
      <c r="G47" s="39">
        <v>256.93333333333339</v>
      </c>
      <c r="H47" s="39">
        <v>254.66666666666669</v>
      </c>
      <c r="I47" s="39">
        <v>252.63333333333338</v>
      </c>
      <c r="J47" s="39">
        <v>261.23333333333341</v>
      </c>
      <c r="K47" s="39">
        <v>263.26666666666671</v>
      </c>
      <c r="L47" s="39">
        <v>265.53333333333342</v>
      </c>
      <c r="M47" s="31">
        <v>261</v>
      </c>
      <c r="N47" s="31">
        <v>256.7</v>
      </c>
      <c r="O47" s="253">
        <v>29810000</v>
      </c>
      <c r="P47" s="254">
        <v>4.4646617808103781E-3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18596.599999999999</v>
      </c>
      <c r="F48" s="38">
        <v>18558.449999999997</v>
      </c>
      <c r="G48" s="39">
        <v>18504.849999999995</v>
      </c>
      <c r="H48" s="39">
        <v>18413.099999999999</v>
      </c>
      <c r="I48" s="39">
        <v>18359.499999999996</v>
      </c>
      <c r="J48" s="39">
        <v>18650.199999999993</v>
      </c>
      <c r="K48" s="39">
        <v>18703.8</v>
      </c>
      <c r="L48" s="39">
        <v>18795.549999999992</v>
      </c>
      <c r="M48" s="31">
        <v>18612.05</v>
      </c>
      <c r="N48" s="31">
        <v>18466.7</v>
      </c>
      <c r="O48" s="253">
        <v>146100</v>
      </c>
      <c r="P48" s="254">
        <v>-0.114277053652622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356.55</v>
      </c>
      <c r="F49" s="38">
        <v>356.38333333333338</v>
      </c>
      <c r="G49" s="39">
        <v>354.56666666666678</v>
      </c>
      <c r="H49" s="39">
        <v>352.58333333333337</v>
      </c>
      <c r="I49" s="39">
        <v>350.76666666666677</v>
      </c>
      <c r="J49" s="39">
        <v>358.36666666666679</v>
      </c>
      <c r="K49" s="39">
        <v>360.18333333333339</v>
      </c>
      <c r="L49" s="39">
        <v>362.1666666666668</v>
      </c>
      <c r="M49" s="31">
        <v>358.2</v>
      </c>
      <c r="N49" s="31">
        <v>354.4</v>
      </c>
      <c r="O49" s="253">
        <v>28720800</v>
      </c>
      <c r="P49" s="254">
        <v>-4.8822652757078984E-2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4524.1000000000004</v>
      </c>
      <c r="F50" s="38">
        <v>4512.4833333333336</v>
      </c>
      <c r="G50" s="39">
        <v>4496.666666666667</v>
      </c>
      <c r="H50" s="39">
        <v>4469.2333333333336</v>
      </c>
      <c r="I50" s="39">
        <v>4453.416666666667</v>
      </c>
      <c r="J50" s="39">
        <v>4539.916666666667</v>
      </c>
      <c r="K50" s="39">
        <v>4555.7333333333327</v>
      </c>
      <c r="L50" s="39">
        <v>4583.166666666667</v>
      </c>
      <c r="M50" s="31">
        <v>4528.3</v>
      </c>
      <c r="N50" s="31">
        <v>4485.05</v>
      </c>
      <c r="O50" s="253">
        <v>2337200</v>
      </c>
      <c r="P50" s="254">
        <v>-4.697439243190344E-2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492.85</v>
      </c>
      <c r="F51" s="38">
        <v>492.66666666666669</v>
      </c>
      <c r="G51" s="39">
        <v>486.98333333333335</v>
      </c>
      <c r="H51" s="39">
        <v>481.11666666666667</v>
      </c>
      <c r="I51" s="39">
        <v>475.43333333333334</v>
      </c>
      <c r="J51" s="39">
        <v>498.53333333333336</v>
      </c>
      <c r="K51" s="39">
        <v>504.21666666666664</v>
      </c>
      <c r="L51" s="39">
        <v>510.08333333333337</v>
      </c>
      <c r="M51" s="31">
        <v>498.35</v>
      </c>
      <c r="N51" s="31">
        <v>486.8</v>
      </c>
      <c r="O51" s="253">
        <v>6584000</v>
      </c>
      <c r="P51" s="254">
        <v>-6.6893424036281179E-2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327</v>
      </c>
      <c r="F52" s="38">
        <v>327.11666666666667</v>
      </c>
      <c r="G52" s="39">
        <v>325.38333333333333</v>
      </c>
      <c r="H52" s="39">
        <v>323.76666666666665</v>
      </c>
      <c r="I52" s="39">
        <v>322.0333333333333</v>
      </c>
      <c r="J52" s="39">
        <v>328.73333333333335</v>
      </c>
      <c r="K52" s="39">
        <v>330.4666666666667</v>
      </c>
      <c r="L52" s="39">
        <v>332.08333333333337</v>
      </c>
      <c r="M52" s="31">
        <v>328.85</v>
      </c>
      <c r="N52" s="31">
        <v>325.5</v>
      </c>
      <c r="O52" s="253">
        <v>59597100</v>
      </c>
      <c r="P52" s="254">
        <v>1.2244336421168485E-2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750.25</v>
      </c>
      <c r="F53" s="38">
        <v>748.68333333333339</v>
      </c>
      <c r="G53" s="39">
        <v>745.61666666666679</v>
      </c>
      <c r="H53" s="39">
        <v>740.98333333333335</v>
      </c>
      <c r="I53" s="39">
        <v>737.91666666666674</v>
      </c>
      <c r="J53" s="39">
        <v>753.31666666666683</v>
      </c>
      <c r="K53" s="39">
        <v>756.38333333333344</v>
      </c>
      <c r="L53" s="39">
        <v>761.01666666666688</v>
      </c>
      <c r="M53" s="31">
        <v>751.75</v>
      </c>
      <c r="N53" s="31">
        <v>744.05</v>
      </c>
      <c r="O53" s="253">
        <v>4293900</v>
      </c>
      <c r="P53" s="254">
        <v>-2.695536897923111E-2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279.39999999999998</v>
      </c>
      <c r="F54" s="38">
        <v>278.73333333333335</v>
      </c>
      <c r="G54" s="39">
        <v>276.66666666666669</v>
      </c>
      <c r="H54" s="39">
        <v>273.93333333333334</v>
      </c>
      <c r="I54" s="39">
        <v>271.86666666666667</v>
      </c>
      <c r="J54" s="39">
        <v>281.4666666666667</v>
      </c>
      <c r="K54" s="39">
        <v>283.5333333333333</v>
      </c>
      <c r="L54" s="39">
        <v>286.26666666666671</v>
      </c>
      <c r="M54" s="31">
        <v>280.8</v>
      </c>
      <c r="N54" s="31">
        <v>276</v>
      </c>
      <c r="O54" s="253">
        <v>12534300</v>
      </c>
      <c r="P54" s="254">
        <v>3.6123763153761583E-2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1097.9000000000001</v>
      </c>
      <c r="F55" s="38">
        <v>1092.8833333333334</v>
      </c>
      <c r="G55" s="39">
        <v>1084.166666666667</v>
      </c>
      <c r="H55" s="39">
        <v>1070.4333333333336</v>
      </c>
      <c r="I55" s="39">
        <v>1061.7166666666672</v>
      </c>
      <c r="J55" s="39">
        <v>1106.6166666666668</v>
      </c>
      <c r="K55" s="39">
        <v>1115.3333333333335</v>
      </c>
      <c r="L55" s="39">
        <v>1129.0666666666666</v>
      </c>
      <c r="M55" s="31">
        <v>1101.5999999999999</v>
      </c>
      <c r="N55" s="31">
        <v>1079.1500000000001</v>
      </c>
      <c r="O55" s="253">
        <v>15015000</v>
      </c>
      <c r="P55" s="254">
        <v>-2.8783958602846053E-2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1231.3499999999999</v>
      </c>
      <c r="F56" s="38">
        <v>1234.3500000000001</v>
      </c>
      <c r="G56" s="39">
        <v>1225.7000000000003</v>
      </c>
      <c r="H56" s="39">
        <v>1220.0500000000002</v>
      </c>
      <c r="I56" s="39">
        <v>1211.4000000000003</v>
      </c>
      <c r="J56" s="39">
        <v>1240.0000000000002</v>
      </c>
      <c r="K56" s="39">
        <v>1248.6500000000003</v>
      </c>
      <c r="L56" s="39">
        <v>1254.3000000000002</v>
      </c>
      <c r="M56" s="31">
        <v>1243</v>
      </c>
      <c r="N56" s="31">
        <v>1228.7</v>
      </c>
      <c r="O56" s="253">
        <v>10507900</v>
      </c>
      <c r="P56" s="254">
        <v>-1.1676957877361374E-2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229.6</v>
      </c>
      <c r="F57" s="38">
        <v>229.4666666666667</v>
      </c>
      <c r="G57" s="39">
        <v>228.43333333333339</v>
      </c>
      <c r="H57" s="39">
        <v>227.26666666666671</v>
      </c>
      <c r="I57" s="39">
        <v>226.23333333333341</v>
      </c>
      <c r="J57" s="39">
        <v>230.63333333333338</v>
      </c>
      <c r="K57" s="39">
        <v>231.66666666666669</v>
      </c>
      <c r="L57" s="39">
        <v>232.83333333333337</v>
      </c>
      <c r="M57" s="31">
        <v>230.5</v>
      </c>
      <c r="N57" s="31">
        <v>228.3</v>
      </c>
      <c r="O57" s="253">
        <v>77032200</v>
      </c>
      <c r="P57" s="254">
        <v>-2.2855620671283963E-2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5219</v>
      </c>
      <c r="F58" s="38">
        <v>5187.2</v>
      </c>
      <c r="G58" s="39">
        <v>5119.6499999999996</v>
      </c>
      <c r="H58" s="39">
        <v>5020.3</v>
      </c>
      <c r="I58" s="39">
        <v>4952.75</v>
      </c>
      <c r="J58" s="39">
        <v>5286.5499999999993</v>
      </c>
      <c r="K58" s="39">
        <v>5354.1</v>
      </c>
      <c r="L58" s="39">
        <v>5453.4499999999989</v>
      </c>
      <c r="M58" s="31">
        <v>5254.75</v>
      </c>
      <c r="N58" s="31">
        <v>5087.8500000000004</v>
      </c>
      <c r="O58" s="253">
        <v>1597500</v>
      </c>
      <c r="P58" s="254">
        <v>-0.10684334116068434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1953.65</v>
      </c>
      <c r="F59" s="38">
        <v>1952.5</v>
      </c>
      <c r="G59" s="39">
        <v>1940.15</v>
      </c>
      <c r="H59" s="39">
        <v>1926.65</v>
      </c>
      <c r="I59" s="39">
        <v>1914.3000000000002</v>
      </c>
      <c r="J59" s="39">
        <v>1966</v>
      </c>
      <c r="K59" s="39">
        <v>1978.35</v>
      </c>
      <c r="L59" s="39">
        <v>1991.85</v>
      </c>
      <c r="M59" s="31">
        <v>1964.85</v>
      </c>
      <c r="N59" s="31">
        <v>1939</v>
      </c>
      <c r="O59" s="253">
        <v>2471350</v>
      </c>
      <c r="P59" s="254">
        <v>-1.6710764517476676E-2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671.2</v>
      </c>
      <c r="F60" s="38">
        <v>669.13333333333333</v>
      </c>
      <c r="G60" s="39">
        <v>666.06666666666661</v>
      </c>
      <c r="H60" s="39">
        <v>660.93333333333328</v>
      </c>
      <c r="I60" s="39">
        <v>657.86666666666656</v>
      </c>
      <c r="J60" s="39">
        <v>674.26666666666665</v>
      </c>
      <c r="K60" s="39">
        <v>677.33333333333348</v>
      </c>
      <c r="L60" s="39">
        <v>682.4666666666667</v>
      </c>
      <c r="M60" s="31">
        <v>672.2</v>
      </c>
      <c r="N60" s="31">
        <v>664</v>
      </c>
      <c r="O60" s="253">
        <v>5186000</v>
      </c>
      <c r="P60" s="254">
        <v>-2.2247360482654601E-2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1084.2</v>
      </c>
      <c r="F61" s="38">
        <v>1087.9166666666667</v>
      </c>
      <c r="G61" s="39">
        <v>1076.3333333333335</v>
      </c>
      <c r="H61" s="39">
        <v>1068.4666666666667</v>
      </c>
      <c r="I61" s="39">
        <v>1056.8833333333334</v>
      </c>
      <c r="J61" s="39">
        <v>1095.7833333333335</v>
      </c>
      <c r="K61" s="39">
        <v>1107.366666666667</v>
      </c>
      <c r="L61" s="39">
        <v>1115.2333333333336</v>
      </c>
      <c r="M61" s="31">
        <v>1099.5</v>
      </c>
      <c r="N61" s="31">
        <v>1080.05</v>
      </c>
      <c r="O61" s="253">
        <v>1734600</v>
      </c>
      <c r="P61" s="254">
        <v>-1.2355520127540853E-2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302.60000000000002</v>
      </c>
      <c r="F62" s="38">
        <v>302.26666666666665</v>
      </c>
      <c r="G62" s="39">
        <v>300.0333333333333</v>
      </c>
      <c r="H62" s="39">
        <v>297.46666666666664</v>
      </c>
      <c r="I62" s="39">
        <v>295.23333333333329</v>
      </c>
      <c r="J62" s="39">
        <v>304.83333333333331</v>
      </c>
      <c r="K62" s="39">
        <v>307.06666666666666</v>
      </c>
      <c r="L62" s="39">
        <v>309.63333333333333</v>
      </c>
      <c r="M62" s="31">
        <v>304.5</v>
      </c>
      <c r="N62" s="31">
        <v>299.7</v>
      </c>
      <c r="O62" s="253">
        <v>12321000</v>
      </c>
      <c r="P62" s="254">
        <v>-6.3869937581651909E-3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124.9</v>
      </c>
      <c r="F63" s="38">
        <v>125.05</v>
      </c>
      <c r="G63" s="39">
        <v>124.44999999999999</v>
      </c>
      <c r="H63" s="39">
        <v>123.99999999999999</v>
      </c>
      <c r="I63" s="39">
        <v>123.39999999999998</v>
      </c>
      <c r="J63" s="39">
        <v>125.5</v>
      </c>
      <c r="K63" s="39">
        <v>126.1</v>
      </c>
      <c r="L63" s="39">
        <v>126.55000000000001</v>
      </c>
      <c r="M63" s="31">
        <v>125.65</v>
      </c>
      <c r="N63" s="31">
        <v>124.6</v>
      </c>
      <c r="O63" s="253">
        <v>41785000</v>
      </c>
      <c r="P63" s="254">
        <v>-1.205816290341648E-2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1719</v>
      </c>
      <c r="F64" s="38">
        <v>1716.4833333333333</v>
      </c>
      <c r="G64" s="39">
        <v>1706.9666666666667</v>
      </c>
      <c r="H64" s="39">
        <v>1694.9333333333334</v>
      </c>
      <c r="I64" s="39">
        <v>1685.4166666666667</v>
      </c>
      <c r="J64" s="39">
        <v>1728.5166666666667</v>
      </c>
      <c r="K64" s="39">
        <v>1738.0333333333335</v>
      </c>
      <c r="L64" s="39">
        <v>1750.0666666666666</v>
      </c>
      <c r="M64" s="31">
        <v>1726</v>
      </c>
      <c r="N64" s="31">
        <v>1704.45</v>
      </c>
      <c r="O64" s="253">
        <v>6251400</v>
      </c>
      <c r="P64" s="254">
        <v>-1.4005867322797388E-2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550.95000000000005</v>
      </c>
      <c r="F65" s="38">
        <v>550.56666666666672</v>
      </c>
      <c r="G65" s="39">
        <v>547.08333333333348</v>
      </c>
      <c r="H65" s="39">
        <v>543.21666666666681</v>
      </c>
      <c r="I65" s="39">
        <v>539.73333333333358</v>
      </c>
      <c r="J65" s="39">
        <v>554.43333333333339</v>
      </c>
      <c r="K65" s="39">
        <v>557.91666666666674</v>
      </c>
      <c r="L65" s="39">
        <v>561.7833333333333</v>
      </c>
      <c r="M65" s="31">
        <v>554.04999999999995</v>
      </c>
      <c r="N65" s="31">
        <v>546.70000000000005</v>
      </c>
      <c r="O65" s="253">
        <v>16745000</v>
      </c>
      <c r="P65" s="254">
        <v>3.0065359477124184E-2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2058.15</v>
      </c>
      <c r="F66" s="38">
        <v>2050.2166666666667</v>
      </c>
      <c r="G66" s="39">
        <v>2037.9333333333334</v>
      </c>
      <c r="H66" s="39">
        <v>2017.7166666666667</v>
      </c>
      <c r="I66" s="39">
        <v>2005.4333333333334</v>
      </c>
      <c r="J66" s="39">
        <v>2070.4333333333334</v>
      </c>
      <c r="K66" s="39">
        <v>2082.7166666666672</v>
      </c>
      <c r="L66" s="39">
        <v>2102.9333333333334</v>
      </c>
      <c r="M66" s="31">
        <v>2062.5</v>
      </c>
      <c r="N66" s="31">
        <v>2030</v>
      </c>
      <c r="O66" s="253">
        <v>1500500</v>
      </c>
      <c r="P66" s="254">
        <v>1.9707781175671082E-2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2175.3000000000002</v>
      </c>
      <c r="F67" s="38">
        <v>2136.4333333333334</v>
      </c>
      <c r="G67" s="39">
        <v>2086.1166666666668</v>
      </c>
      <c r="H67" s="39">
        <v>1996.9333333333334</v>
      </c>
      <c r="I67" s="39">
        <v>1946.6166666666668</v>
      </c>
      <c r="J67" s="39">
        <v>2225.6166666666668</v>
      </c>
      <c r="K67" s="39">
        <v>2275.9333333333334</v>
      </c>
      <c r="L67" s="39">
        <v>2365.1166666666668</v>
      </c>
      <c r="M67" s="31">
        <v>2186.75</v>
      </c>
      <c r="N67" s="31">
        <v>2047.25</v>
      </c>
      <c r="O67" s="253">
        <v>3186000</v>
      </c>
      <c r="P67" s="254">
        <v>0.23187565247651085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180.6</v>
      </c>
      <c r="F68" s="38">
        <v>180.91666666666666</v>
      </c>
      <c r="G68" s="39">
        <v>177.5333333333333</v>
      </c>
      <c r="H68" s="39">
        <v>174.46666666666664</v>
      </c>
      <c r="I68" s="39">
        <v>171.08333333333329</v>
      </c>
      <c r="J68" s="39">
        <v>183.98333333333332</v>
      </c>
      <c r="K68" s="39">
        <v>187.3666666666667</v>
      </c>
      <c r="L68" s="39">
        <v>190.43333333333334</v>
      </c>
      <c r="M68" s="31">
        <v>184.3</v>
      </c>
      <c r="N68" s="31">
        <v>177.85</v>
      </c>
      <c r="O68" s="253">
        <v>13493200</v>
      </c>
      <c r="P68" s="254">
        <v>-8.3317481453300368E-2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3661</v>
      </c>
      <c r="F69" s="38">
        <v>3657.3166666666671</v>
      </c>
      <c r="G69" s="39">
        <v>3638.483333333334</v>
      </c>
      <c r="H69" s="39">
        <v>3615.9666666666672</v>
      </c>
      <c r="I69" s="39">
        <v>3597.1333333333341</v>
      </c>
      <c r="J69" s="39">
        <v>3679.8333333333339</v>
      </c>
      <c r="K69" s="39">
        <v>3698.666666666667</v>
      </c>
      <c r="L69" s="39">
        <v>3721.1833333333338</v>
      </c>
      <c r="M69" s="31">
        <v>3676.15</v>
      </c>
      <c r="N69" s="31">
        <v>3634.8</v>
      </c>
      <c r="O69" s="253">
        <v>2641000</v>
      </c>
      <c r="P69" s="254">
        <v>3.3659491193737769E-2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4926.2</v>
      </c>
      <c r="F70" s="38">
        <v>4929.416666666667</v>
      </c>
      <c r="G70" s="39">
        <v>4893.2833333333338</v>
      </c>
      <c r="H70" s="39">
        <v>4860.3666666666668</v>
      </c>
      <c r="I70" s="39">
        <v>4824.2333333333336</v>
      </c>
      <c r="J70" s="39">
        <v>4962.3333333333339</v>
      </c>
      <c r="K70" s="39">
        <v>4998.4666666666672</v>
      </c>
      <c r="L70" s="39">
        <v>5031.3833333333341</v>
      </c>
      <c r="M70" s="31">
        <v>4965.55</v>
      </c>
      <c r="N70" s="31">
        <v>4896.5</v>
      </c>
      <c r="O70" s="253">
        <v>1481400</v>
      </c>
      <c r="P70" s="254">
        <v>2.7008777852802158E-4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493.95</v>
      </c>
      <c r="F71" s="38">
        <v>491.95</v>
      </c>
      <c r="G71" s="39">
        <v>485.54999999999995</v>
      </c>
      <c r="H71" s="39">
        <v>477.15</v>
      </c>
      <c r="I71" s="39">
        <v>470.74999999999994</v>
      </c>
      <c r="J71" s="39">
        <v>500.34999999999997</v>
      </c>
      <c r="K71" s="39">
        <v>506.74999999999994</v>
      </c>
      <c r="L71" s="39">
        <v>515.15</v>
      </c>
      <c r="M71" s="31">
        <v>498.35</v>
      </c>
      <c r="N71" s="31">
        <v>483.55</v>
      </c>
      <c r="O71" s="253">
        <v>42873600</v>
      </c>
      <c r="P71" s="254">
        <v>-3.5307221087803972E-2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5733</v>
      </c>
      <c r="F72" s="38">
        <v>5747.2166666666672</v>
      </c>
      <c r="G72" s="39">
        <v>5698.4333333333343</v>
      </c>
      <c r="H72" s="39">
        <v>5663.8666666666668</v>
      </c>
      <c r="I72" s="39">
        <v>5615.0833333333339</v>
      </c>
      <c r="J72" s="39">
        <v>5781.7833333333347</v>
      </c>
      <c r="K72" s="39">
        <v>5830.5666666666675</v>
      </c>
      <c r="L72" s="39">
        <v>5865.133333333335</v>
      </c>
      <c r="M72" s="31">
        <v>5796</v>
      </c>
      <c r="N72" s="31">
        <v>5712.65</v>
      </c>
      <c r="O72" s="253">
        <v>3050500</v>
      </c>
      <c r="P72" s="254">
        <v>-5.2823597904133511E-2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3359.15</v>
      </c>
      <c r="F73" s="38">
        <v>3359.5499999999997</v>
      </c>
      <c r="G73" s="39">
        <v>3347.0999999999995</v>
      </c>
      <c r="H73" s="39">
        <v>3335.0499999999997</v>
      </c>
      <c r="I73" s="39">
        <v>3322.5999999999995</v>
      </c>
      <c r="J73" s="39">
        <v>3371.5999999999995</v>
      </c>
      <c r="K73" s="39">
        <v>3384.0499999999993</v>
      </c>
      <c r="L73" s="39">
        <v>3396.0999999999995</v>
      </c>
      <c r="M73" s="31">
        <v>3372</v>
      </c>
      <c r="N73" s="31">
        <v>3347.5</v>
      </c>
      <c r="O73" s="253">
        <v>4267725</v>
      </c>
      <c r="P73" s="254">
        <v>3.6377544515745187E-2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3030.15</v>
      </c>
      <c r="F74" s="38">
        <v>3019.25</v>
      </c>
      <c r="G74" s="39">
        <v>2996.5</v>
      </c>
      <c r="H74" s="39">
        <v>2962.85</v>
      </c>
      <c r="I74" s="39">
        <v>2940.1</v>
      </c>
      <c r="J74" s="39">
        <v>3052.9</v>
      </c>
      <c r="K74" s="39">
        <v>3075.65</v>
      </c>
      <c r="L74" s="39">
        <v>3109.3</v>
      </c>
      <c r="M74" s="31">
        <v>3042</v>
      </c>
      <c r="N74" s="31">
        <v>2985.6</v>
      </c>
      <c r="O74" s="253">
        <v>1738275</v>
      </c>
      <c r="P74" s="254">
        <v>-7.5606902603100323E-2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260.3</v>
      </c>
      <c r="F75" s="38">
        <v>260.8</v>
      </c>
      <c r="G75" s="39">
        <v>259.15000000000003</v>
      </c>
      <c r="H75" s="39">
        <v>258</v>
      </c>
      <c r="I75" s="39">
        <v>256.35000000000002</v>
      </c>
      <c r="J75" s="39">
        <v>261.95000000000005</v>
      </c>
      <c r="K75" s="39">
        <v>263.60000000000002</v>
      </c>
      <c r="L75" s="39">
        <v>264.75000000000006</v>
      </c>
      <c r="M75" s="31">
        <v>262.45</v>
      </c>
      <c r="N75" s="31">
        <v>259.64999999999998</v>
      </c>
      <c r="O75" s="253">
        <v>16556400</v>
      </c>
      <c r="P75" s="254">
        <v>-3.0360531309297913E-2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144.6</v>
      </c>
      <c r="F76" s="38">
        <v>144.94999999999999</v>
      </c>
      <c r="G76" s="39">
        <v>143.59999999999997</v>
      </c>
      <c r="H76" s="39">
        <v>142.59999999999997</v>
      </c>
      <c r="I76" s="39">
        <v>141.24999999999994</v>
      </c>
      <c r="J76" s="39">
        <v>145.94999999999999</v>
      </c>
      <c r="K76" s="39">
        <v>147.30000000000001</v>
      </c>
      <c r="L76" s="39">
        <v>148.30000000000001</v>
      </c>
      <c r="M76" s="31">
        <v>146.30000000000001</v>
      </c>
      <c r="N76" s="31">
        <v>143.94999999999999</v>
      </c>
      <c r="O76" s="253">
        <v>137730000</v>
      </c>
      <c r="P76" s="254">
        <v>-3.590928181436371E-2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116.95</v>
      </c>
      <c r="F77" s="38">
        <v>117.11666666666667</v>
      </c>
      <c r="G77" s="39">
        <v>116.48333333333335</v>
      </c>
      <c r="H77" s="39">
        <v>116.01666666666668</v>
      </c>
      <c r="I77" s="39">
        <v>115.38333333333335</v>
      </c>
      <c r="J77" s="39">
        <v>117.58333333333334</v>
      </c>
      <c r="K77" s="39">
        <v>118.21666666666667</v>
      </c>
      <c r="L77" s="39">
        <v>118.68333333333334</v>
      </c>
      <c r="M77" s="31">
        <v>117.75</v>
      </c>
      <c r="N77" s="31">
        <v>116.65</v>
      </c>
      <c r="O77" s="253">
        <v>121685850</v>
      </c>
      <c r="P77" s="254">
        <v>-1.0564690127222677E-2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757.65</v>
      </c>
      <c r="F78" s="38">
        <v>761.43333333333339</v>
      </c>
      <c r="G78" s="39">
        <v>746.16666666666674</v>
      </c>
      <c r="H78" s="39">
        <v>734.68333333333339</v>
      </c>
      <c r="I78" s="39">
        <v>719.41666666666674</v>
      </c>
      <c r="J78" s="39">
        <v>772.91666666666674</v>
      </c>
      <c r="K78" s="39">
        <v>788.18333333333339</v>
      </c>
      <c r="L78" s="39">
        <v>799.66666666666674</v>
      </c>
      <c r="M78" s="31">
        <v>776.7</v>
      </c>
      <c r="N78" s="31">
        <v>749.95</v>
      </c>
      <c r="O78" s="253">
        <v>6590250</v>
      </c>
      <c r="P78" s="254">
        <v>-1.7570832418185812E-3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60.9</v>
      </c>
      <c r="F79" s="38">
        <v>61.383333333333333</v>
      </c>
      <c r="G79" s="39">
        <v>60.016666666666666</v>
      </c>
      <c r="H79" s="39">
        <v>59.133333333333333</v>
      </c>
      <c r="I79" s="39">
        <v>57.766666666666666</v>
      </c>
      <c r="J79" s="39">
        <v>62.266666666666666</v>
      </c>
      <c r="K79" s="39">
        <v>63.633333333333326</v>
      </c>
      <c r="L79" s="39">
        <v>64.516666666666666</v>
      </c>
      <c r="M79" s="31">
        <v>62.75</v>
      </c>
      <c r="N79" s="31">
        <v>60.5</v>
      </c>
      <c r="O79" s="253">
        <v>136687500</v>
      </c>
      <c r="P79" s="254">
        <v>-5.107778819119025E-2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603.6</v>
      </c>
      <c r="F80" s="38">
        <v>600.88333333333333</v>
      </c>
      <c r="G80" s="39">
        <v>591.86666666666667</v>
      </c>
      <c r="H80" s="39">
        <v>580.13333333333333</v>
      </c>
      <c r="I80" s="39">
        <v>571.11666666666667</v>
      </c>
      <c r="J80" s="39">
        <v>612.61666666666667</v>
      </c>
      <c r="K80" s="39">
        <v>621.63333333333333</v>
      </c>
      <c r="L80" s="39">
        <v>633.36666666666667</v>
      </c>
      <c r="M80" s="31">
        <v>609.9</v>
      </c>
      <c r="N80" s="31">
        <v>589.15</v>
      </c>
      <c r="O80" s="253">
        <v>7033000</v>
      </c>
      <c r="P80" s="254">
        <v>-6.3041219258746103E-2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1014.05</v>
      </c>
      <c r="F81" s="38">
        <v>1015.9499999999999</v>
      </c>
      <c r="G81" s="39">
        <v>1003.1999999999998</v>
      </c>
      <c r="H81" s="39">
        <v>992.34999999999991</v>
      </c>
      <c r="I81" s="39">
        <v>979.5999999999998</v>
      </c>
      <c r="J81" s="39">
        <v>1026.7999999999997</v>
      </c>
      <c r="K81" s="39">
        <v>1039.5500000000002</v>
      </c>
      <c r="L81" s="39">
        <v>1050.3999999999999</v>
      </c>
      <c r="M81" s="31">
        <v>1028.7</v>
      </c>
      <c r="N81" s="31">
        <v>1005.1</v>
      </c>
      <c r="O81" s="253">
        <v>8388000</v>
      </c>
      <c r="P81" s="254">
        <v>-3.5752592062924561E-4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1642.9</v>
      </c>
      <c r="F82" s="38">
        <v>1640</v>
      </c>
      <c r="G82" s="39">
        <v>1633.2</v>
      </c>
      <c r="H82" s="39">
        <v>1623.5</v>
      </c>
      <c r="I82" s="39">
        <v>1616.7</v>
      </c>
      <c r="J82" s="39">
        <v>1649.7</v>
      </c>
      <c r="K82" s="39">
        <v>1656.5000000000002</v>
      </c>
      <c r="L82" s="39">
        <v>1666.2</v>
      </c>
      <c r="M82" s="31">
        <v>1646.8</v>
      </c>
      <c r="N82" s="31">
        <v>1630.3</v>
      </c>
      <c r="O82" s="253">
        <v>3490300</v>
      </c>
      <c r="P82" s="254">
        <v>-3.1884057971014491E-2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301.05</v>
      </c>
      <c r="F83" s="38">
        <v>300.98333333333335</v>
      </c>
      <c r="G83" s="39">
        <v>299.16666666666669</v>
      </c>
      <c r="H83" s="39">
        <v>297.28333333333336</v>
      </c>
      <c r="I83" s="39">
        <v>295.4666666666667</v>
      </c>
      <c r="J83" s="39">
        <v>302.86666666666667</v>
      </c>
      <c r="K83" s="39">
        <v>304.68333333333328</v>
      </c>
      <c r="L83" s="39">
        <v>306.56666666666666</v>
      </c>
      <c r="M83" s="31">
        <v>302.8</v>
      </c>
      <c r="N83" s="31">
        <v>299.10000000000002</v>
      </c>
      <c r="O83" s="253">
        <v>9114000</v>
      </c>
      <c r="P83" s="254">
        <v>-4.904006677796327E-2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1802.05</v>
      </c>
      <c r="F84" s="38">
        <v>1796.7833333333335</v>
      </c>
      <c r="G84" s="39">
        <v>1786.8166666666671</v>
      </c>
      <c r="H84" s="39">
        <v>1771.5833333333335</v>
      </c>
      <c r="I84" s="39">
        <v>1761.616666666667</v>
      </c>
      <c r="J84" s="39">
        <v>1812.0166666666671</v>
      </c>
      <c r="K84" s="39">
        <v>1821.9833333333338</v>
      </c>
      <c r="L84" s="39">
        <v>1837.2166666666672</v>
      </c>
      <c r="M84" s="31">
        <v>1806.75</v>
      </c>
      <c r="N84" s="31">
        <v>1781.55</v>
      </c>
      <c r="O84" s="253">
        <v>13789250</v>
      </c>
      <c r="P84" s="254">
        <v>5.9950791835603149E-3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459.5</v>
      </c>
      <c r="F85" s="38">
        <v>458.68333333333334</v>
      </c>
      <c r="G85" s="39">
        <v>456.61666666666667</v>
      </c>
      <c r="H85" s="39">
        <v>453.73333333333335</v>
      </c>
      <c r="I85" s="39">
        <v>451.66666666666669</v>
      </c>
      <c r="J85" s="39">
        <v>461.56666666666666</v>
      </c>
      <c r="K85" s="39">
        <v>463.63333333333338</v>
      </c>
      <c r="L85" s="39">
        <v>466.51666666666665</v>
      </c>
      <c r="M85" s="31">
        <v>460.75</v>
      </c>
      <c r="N85" s="31">
        <v>455.8</v>
      </c>
      <c r="O85" s="253">
        <v>7958750</v>
      </c>
      <c r="P85" s="254">
        <v>-3.4278780524799032E-2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3903.3</v>
      </c>
      <c r="F86" s="38">
        <v>3901.9666666666667</v>
      </c>
      <c r="G86" s="39">
        <v>3876.0833333333335</v>
      </c>
      <c r="H86" s="39">
        <v>3848.8666666666668</v>
      </c>
      <c r="I86" s="39">
        <v>3822.9833333333336</v>
      </c>
      <c r="J86" s="39">
        <v>3929.1833333333334</v>
      </c>
      <c r="K86" s="39">
        <v>3955.0666666666666</v>
      </c>
      <c r="L86" s="39">
        <v>3982.2833333333333</v>
      </c>
      <c r="M86" s="31">
        <v>3927.85</v>
      </c>
      <c r="N86" s="31">
        <v>3874.75</v>
      </c>
      <c r="O86" s="253">
        <v>5157900</v>
      </c>
      <c r="P86" s="254">
        <v>-7.4471770003463802E-3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1338.1</v>
      </c>
      <c r="F87" s="38">
        <v>1330.1999999999998</v>
      </c>
      <c r="G87" s="39">
        <v>1319.8499999999997</v>
      </c>
      <c r="H87" s="39">
        <v>1301.5999999999999</v>
      </c>
      <c r="I87" s="39">
        <v>1291.2499999999998</v>
      </c>
      <c r="J87" s="39">
        <v>1348.4499999999996</v>
      </c>
      <c r="K87" s="39">
        <v>1358.8</v>
      </c>
      <c r="L87" s="39">
        <v>1377.0499999999995</v>
      </c>
      <c r="M87" s="31">
        <v>1340.55</v>
      </c>
      <c r="N87" s="31">
        <v>1311.95</v>
      </c>
      <c r="O87" s="253">
        <v>5995000</v>
      </c>
      <c r="P87" s="254">
        <v>-7.8609846917666523E-3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1155.9000000000001</v>
      </c>
      <c r="F88" s="38">
        <v>1156.2</v>
      </c>
      <c r="G88" s="39">
        <v>1149.3500000000001</v>
      </c>
      <c r="H88" s="39">
        <v>1142.8000000000002</v>
      </c>
      <c r="I88" s="39">
        <v>1135.9500000000003</v>
      </c>
      <c r="J88" s="39">
        <v>1162.75</v>
      </c>
      <c r="K88" s="39">
        <v>1169.5999999999999</v>
      </c>
      <c r="L88" s="39">
        <v>1176.1499999999999</v>
      </c>
      <c r="M88" s="31">
        <v>1163.05</v>
      </c>
      <c r="N88" s="31">
        <v>1149.6500000000001</v>
      </c>
      <c r="O88" s="253">
        <v>10030300</v>
      </c>
      <c r="P88" s="254">
        <v>-1.64058209774849E-2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2471.0500000000002</v>
      </c>
      <c r="F89" s="38">
        <v>2481.65</v>
      </c>
      <c r="G89" s="39">
        <v>2450.9500000000003</v>
      </c>
      <c r="H89" s="39">
        <v>2430.8500000000004</v>
      </c>
      <c r="I89" s="39">
        <v>2400.1500000000005</v>
      </c>
      <c r="J89" s="39">
        <v>2501.75</v>
      </c>
      <c r="K89" s="39">
        <v>2532.4499999999998</v>
      </c>
      <c r="L89" s="39">
        <v>2552.5499999999997</v>
      </c>
      <c r="M89" s="31">
        <v>2512.35</v>
      </c>
      <c r="N89" s="31">
        <v>2461.5500000000002</v>
      </c>
      <c r="O89" s="253">
        <v>4170000</v>
      </c>
      <c r="P89" s="254">
        <v>5.183503594400303E-2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1588.75</v>
      </c>
      <c r="F90" s="38">
        <v>1586.5333333333335</v>
      </c>
      <c r="G90" s="39">
        <v>1582.3166666666671</v>
      </c>
      <c r="H90" s="39">
        <v>1575.8833333333334</v>
      </c>
      <c r="I90" s="39">
        <v>1571.666666666667</v>
      </c>
      <c r="J90" s="39">
        <v>1592.9666666666672</v>
      </c>
      <c r="K90" s="39">
        <v>1597.1833333333338</v>
      </c>
      <c r="L90" s="39">
        <v>1603.6166666666672</v>
      </c>
      <c r="M90" s="31">
        <v>1590.75</v>
      </c>
      <c r="N90" s="31">
        <v>1580.1</v>
      </c>
      <c r="O90" s="253">
        <v>132542300</v>
      </c>
      <c r="P90" s="254">
        <v>-2.9358574161715841E-2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634.9</v>
      </c>
      <c r="F91" s="38">
        <v>632.06666666666672</v>
      </c>
      <c r="G91" s="39">
        <v>627.63333333333344</v>
      </c>
      <c r="H91" s="39">
        <v>620.36666666666667</v>
      </c>
      <c r="I91" s="39">
        <v>615.93333333333339</v>
      </c>
      <c r="J91" s="39">
        <v>639.33333333333348</v>
      </c>
      <c r="K91" s="39">
        <v>643.76666666666665</v>
      </c>
      <c r="L91" s="39">
        <v>651.03333333333353</v>
      </c>
      <c r="M91" s="31">
        <v>636.5</v>
      </c>
      <c r="N91" s="31">
        <v>624.79999999999995</v>
      </c>
      <c r="O91" s="253">
        <v>18693400</v>
      </c>
      <c r="P91" s="254">
        <v>-9.9044511768818459E-3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2976.3</v>
      </c>
      <c r="F92" s="38">
        <v>2959.9</v>
      </c>
      <c r="G92" s="39">
        <v>2936.3</v>
      </c>
      <c r="H92" s="39">
        <v>2896.3</v>
      </c>
      <c r="I92" s="39">
        <v>2872.7000000000003</v>
      </c>
      <c r="J92" s="39">
        <v>2999.9</v>
      </c>
      <c r="K92" s="39">
        <v>3023.4999999999995</v>
      </c>
      <c r="L92" s="39">
        <v>3063.5</v>
      </c>
      <c r="M92" s="31">
        <v>2983.5</v>
      </c>
      <c r="N92" s="31">
        <v>2919.9</v>
      </c>
      <c r="O92" s="253">
        <v>4012200</v>
      </c>
      <c r="P92" s="254">
        <v>-1.7556747226915449E-2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456.55</v>
      </c>
      <c r="F93" s="38">
        <v>454.40000000000003</v>
      </c>
      <c r="G93" s="39">
        <v>449.65000000000009</v>
      </c>
      <c r="H93" s="39">
        <v>442.75000000000006</v>
      </c>
      <c r="I93" s="39">
        <v>438.00000000000011</v>
      </c>
      <c r="J93" s="39">
        <v>461.30000000000007</v>
      </c>
      <c r="K93" s="39">
        <v>466.04999999999995</v>
      </c>
      <c r="L93" s="39">
        <v>472.95000000000005</v>
      </c>
      <c r="M93" s="31">
        <v>459.15</v>
      </c>
      <c r="N93" s="31">
        <v>447.5</v>
      </c>
      <c r="O93" s="253">
        <v>27021400</v>
      </c>
      <c r="P93" s="254">
        <v>3.7576604666164928E-2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151.55000000000001</v>
      </c>
      <c r="F94" s="38">
        <v>151</v>
      </c>
      <c r="G94" s="39">
        <v>149.19999999999999</v>
      </c>
      <c r="H94" s="39">
        <v>146.85</v>
      </c>
      <c r="I94" s="39">
        <v>145.04999999999998</v>
      </c>
      <c r="J94" s="39">
        <v>153.35</v>
      </c>
      <c r="K94" s="39">
        <v>155.15</v>
      </c>
      <c r="L94" s="39">
        <v>157.5</v>
      </c>
      <c r="M94" s="31">
        <v>152.80000000000001</v>
      </c>
      <c r="N94" s="31">
        <v>148.65</v>
      </c>
      <c r="O94" s="253">
        <v>26144900</v>
      </c>
      <c r="P94" s="254">
        <v>-4.5102593883081687E-2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263.55</v>
      </c>
      <c r="F95" s="38">
        <v>264.5</v>
      </c>
      <c r="G95" s="39">
        <v>262.05</v>
      </c>
      <c r="H95" s="39">
        <v>260.55</v>
      </c>
      <c r="I95" s="39">
        <v>258.10000000000002</v>
      </c>
      <c r="J95" s="39">
        <v>266</v>
      </c>
      <c r="K95" s="39">
        <v>268.45000000000005</v>
      </c>
      <c r="L95" s="39">
        <v>269.95</v>
      </c>
      <c r="M95" s="31">
        <v>266.95</v>
      </c>
      <c r="N95" s="31">
        <v>263</v>
      </c>
      <c r="O95" s="253">
        <v>47879100</v>
      </c>
      <c r="P95" s="254">
        <v>-4.7145984172419601E-3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2519.5500000000002</v>
      </c>
      <c r="F96" s="38">
        <v>2529.9</v>
      </c>
      <c r="G96" s="39">
        <v>2506.0500000000002</v>
      </c>
      <c r="H96" s="39">
        <v>2492.5500000000002</v>
      </c>
      <c r="I96" s="39">
        <v>2468.7000000000003</v>
      </c>
      <c r="J96" s="39">
        <v>2543.4</v>
      </c>
      <c r="K96" s="39">
        <v>2567.2499999999995</v>
      </c>
      <c r="L96" s="39">
        <v>2580.75</v>
      </c>
      <c r="M96" s="31">
        <v>2553.75</v>
      </c>
      <c r="N96" s="31">
        <v>2516.4</v>
      </c>
      <c r="O96" s="253">
        <v>8417700</v>
      </c>
      <c r="P96" s="254">
        <v>-9.7406034939121235E-3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188.7</v>
      </c>
      <c r="F97" s="38">
        <v>189.85</v>
      </c>
      <c r="G97" s="39">
        <v>186.04999999999998</v>
      </c>
      <c r="H97" s="39">
        <v>183.39999999999998</v>
      </c>
      <c r="I97" s="39">
        <v>179.59999999999997</v>
      </c>
      <c r="J97" s="39">
        <v>192.5</v>
      </c>
      <c r="K97" s="39">
        <v>196.3</v>
      </c>
      <c r="L97" s="39">
        <v>198.95000000000002</v>
      </c>
      <c r="M97" s="31">
        <v>193.65</v>
      </c>
      <c r="N97" s="31">
        <v>187.2</v>
      </c>
      <c r="O97" s="253">
        <v>74470200</v>
      </c>
      <c r="P97" s="254">
        <v>-4.2931113587205874E-2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968.45</v>
      </c>
      <c r="F98" s="38">
        <v>970.5</v>
      </c>
      <c r="G98" s="39">
        <v>964.95</v>
      </c>
      <c r="H98" s="39">
        <v>961.45</v>
      </c>
      <c r="I98" s="39">
        <v>955.90000000000009</v>
      </c>
      <c r="J98" s="39">
        <v>974</v>
      </c>
      <c r="K98" s="39">
        <v>979.55</v>
      </c>
      <c r="L98" s="39">
        <v>983.05</v>
      </c>
      <c r="M98" s="31">
        <v>976.05</v>
      </c>
      <c r="N98" s="31">
        <v>967</v>
      </c>
      <c r="O98" s="253">
        <v>85670200</v>
      </c>
      <c r="P98" s="254">
        <v>5.2485892876210499E-3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1319.85</v>
      </c>
      <c r="F99" s="38">
        <v>1322.1499999999999</v>
      </c>
      <c r="G99" s="39">
        <v>1307.7999999999997</v>
      </c>
      <c r="H99" s="39">
        <v>1295.7499999999998</v>
      </c>
      <c r="I99" s="39">
        <v>1281.3999999999996</v>
      </c>
      <c r="J99" s="39">
        <v>1334.1999999999998</v>
      </c>
      <c r="K99" s="39">
        <v>1348.5499999999997</v>
      </c>
      <c r="L99" s="39">
        <v>1360.6</v>
      </c>
      <c r="M99" s="31">
        <v>1336.5</v>
      </c>
      <c r="N99" s="31">
        <v>1310.0999999999999</v>
      </c>
      <c r="O99" s="253">
        <v>3514000</v>
      </c>
      <c r="P99" s="254">
        <v>-8.3224628228541611E-2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558.6</v>
      </c>
      <c r="F100" s="38">
        <v>555.75</v>
      </c>
      <c r="G100" s="39">
        <v>550.6</v>
      </c>
      <c r="H100" s="39">
        <v>542.6</v>
      </c>
      <c r="I100" s="39">
        <v>537.45000000000005</v>
      </c>
      <c r="J100" s="39">
        <v>563.75</v>
      </c>
      <c r="K100" s="39">
        <v>568.90000000000009</v>
      </c>
      <c r="L100" s="39">
        <v>576.9</v>
      </c>
      <c r="M100" s="31">
        <v>560.9</v>
      </c>
      <c r="N100" s="31">
        <v>547.75</v>
      </c>
      <c r="O100" s="253">
        <v>8812500</v>
      </c>
      <c r="P100" s="254">
        <v>2.8716511994396777E-2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8.9499999999999993</v>
      </c>
      <c r="F101" s="38">
        <v>9.0499999999999989</v>
      </c>
      <c r="G101" s="39">
        <v>8.7499999999999982</v>
      </c>
      <c r="H101" s="39">
        <v>8.5499999999999989</v>
      </c>
      <c r="I101" s="39">
        <v>8.2499999999999982</v>
      </c>
      <c r="J101" s="39">
        <v>9.2499999999999982</v>
      </c>
      <c r="K101" s="39">
        <v>9.5499999999999989</v>
      </c>
      <c r="L101" s="39">
        <v>9.7499999999999982</v>
      </c>
      <c r="M101" s="31">
        <v>9.35</v>
      </c>
      <c r="N101" s="31">
        <v>8.85</v>
      </c>
      <c r="O101" s="253">
        <v>1027600000</v>
      </c>
      <c r="P101" s="254">
        <v>-2.7115049609937134E-2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119.95</v>
      </c>
      <c r="F102" s="38">
        <v>120.36666666666667</v>
      </c>
      <c r="G102" s="39">
        <v>119.23333333333335</v>
      </c>
      <c r="H102" s="39">
        <v>118.51666666666668</v>
      </c>
      <c r="I102" s="39">
        <v>117.38333333333335</v>
      </c>
      <c r="J102" s="39">
        <v>121.08333333333334</v>
      </c>
      <c r="K102" s="39">
        <v>122.21666666666667</v>
      </c>
      <c r="L102" s="39">
        <v>122.93333333333334</v>
      </c>
      <c r="M102" s="31">
        <v>121.5</v>
      </c>
      <c r="N102" s="31">
        <v>119.65</v>
      </c>
      <c r="O102" s="253">
        <v>123960000</v>
      </c>
      <c r="P102" s="254">
        <v>1.6732283464566931E-2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90.1</v>
      </c>
      <c r="F103" s="38">
        <v>90.316666666666663</v>
      </c>
      <c r="G103" s="39">
        <v>89.633333333333326</v>
      </c>
      <c r="H103" s="39">
        <v>89.166666666666657</v>
      </c>
      <c r="I103" s="39">
        <v>88.48333333333332</v>
      </c>
      <c r="J103" s="39">
        <v>90.783333333333331</v>
      </c>
      <c r="K103" s="39">
        <v>91.466666666666669</v>
      </c>
      <c r="L103" s="39">
        <v>91.933333333333337</v>
      </c>
      <c r="M103" s="31">
        <v>91</v>
      </c>
      <c r="N103" s="31">
        <v>89.85</v>
      </c>
      <c r="O103" s="253">
        <v>245145000</v>
      </c>
      <c r="P103" s="254">
        <v>-6.1184532550171322E-5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125.85</v>
      </c>
      <c r="F104" s="38">
        <v>125.61666666666667</v>
      </c>
      <c r="G104" s="39">
        <v>124.83333333333334</v>
      </c>
      <c r="H104" s="39">
        <v>123.81666666666666</v>
      </c>
      <c r="I104" s="39">
        <v>123.03333333333333</v>
      </c>
      <c r="J104" s="39">
        <v>126.63333333333335</v>
      </c>
      <c r="K104" s="39">
        <v>127.41666666666669</v>
      </c>
      <c r="L104" s="39">
        <v>128.43333333333337</v>
      </c>
      <c r="M104" s="31">
        <v>126.4</v>
      </c>
      <c r="N104" s="31">
        <v>124.6</v>
      </c>
      <c r="O104" s="253">
        <v>51225000</v>
      </c>
      <c r="P104" s="254">
        <v>-1.2434933487565067E-2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462.9</v>
      </c>
      <c r="F105" s="38">
        <v>458.0333333333333</v>
      </c>
      <c r="G105" s="39">
        <v>450.46666666666658</v>
      </c>
      <c r="H105" s="39">
        <v>438.0333333333333</v>
      </c>
      <c r="I105" s="39">
        <v>430.46666666666658</v>
      </c>
      <c r="J105" s="39">
        <v>470.46666666666658</v>
      </c>
      <c r="K105" s="39">
        <v>478.0333333333333</v>
      </c>
      <c r="L105" s="39">
        <v>490.46666666666658</v>
      </c>
      <c r="M105" s="31">
        <v>465.6</v>
      </c>
      <c r="N105" s="31">
        <v>445.6</v>
      </c>
      <c r="O105" s="253">
        <v>11078375</v>
      </c>
      <c r="P105" s="254">
        <v>2.7809669600714376E-2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393.65</v>
      </c>
      <c r="F106" s="38">
        <v>394.11666666666662</v>
      </c>
      <c r="G106" s="39">
        <v>391.98333333333323</v>
      </c>
      <c r="H106" s="39">
        <v>390.31666666666661</v>
      </c>
      <c r="I106" s="39">
        <v>388.18333333333322</v>
      </c>
      <c r="J106" s="39">
        <v>395.78333333333325</v>
      </c>
      <c r="K106" s="39">
        <v>397.91666666666657</v>
      </c>
      <c r="L106" s="39">
        <v>399.58333333333326</v>
      </c>
      <c r="M106" s="31">
        <v>396.25</v>
      </c>
      <c r="N106" s="31">
        <v>392.45</v>
      </c>
      <c r="O106" s="253">
        <v>19126000</v>
      </c>
      <c r="P106" s="254">
        <v>-1.6354659535075089E-2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244.9</v>
      </c>
      <c r="F107" s="38">
        <v>242.98333333333335</v>
      </c>
      <c r="G107" s="39">
        <v>240.16666666666669</v>
      </c>
      <c r="H107" s="39">
        <v>235.43333333333334</v>
      </c>
      <c r="I107" s="39">
        <v>232.61666666666667</v>
      </c>
      <c r="J107" s="39">
        <v>247.7166666666667</v>
      </c>
      <c r="K107" s="39">
        <v>250.53333333333336</v>
      </c>
      <c r="L107" s="39">
        <v>255.26666666666671</v>
      </c>
      <c r="M107" s="31">
        <v>245.8</v>
      </c>
      <c r="N107" s="31">
        <v>238.25</v>
      </c>
      <c r="O107" s="253">
        <v>18203300</v>
      </c>
      <c r="P107" s="254">
        <v>-9.422799422799423E-2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3019.45</v>
      </c>
      <c r="F108" s="38">
        <v>3021.8166666666671</v>
      </c>
      <c r="G108" s="39">
        <v>3007.233333333334</v>
      </c>
      <c r="H108" s="39">
        <v>2995.0166666666669</v>
      </c>
      <c r="I108" s="39">
        <v>2980.4333333333338</v>
      </c>
      <c r="J108" s="39">
        <v>3034.0333333333342</v>
      </c>
      <c r="K108" s="39">
        <v>3048.6166666666672</v>
      </c>
      <c r="L108" s="39">
        <v>3060.8333333333344</v>
      </c>
      <c r="M108" s="31">
        <v>3036.4</v>
      </c>
      <c r="N108" s="31">
        <v>3009.6</v>
      </c>
      <c r="O108" s="253">
        <v>679800</v>
      </c>
      <c r="P108" s="254">
        <v>-5.9360730593607303E-2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2480.85</v>
      </c>
      <c r="F109" s="38">
        <v>2487.9500000000003</v>
      </c>
      <c r="G109" s="39">
        <v>2466.9000000000005</v>
      </c>
      <c r="H109" s="39">
        <v>2452.9500000000003</v>
      </c>
      <c r="I109" s="39">
        <v>2431.9000000000005</v>
      </c>
      <c r="J109" s="39">
        <v>2501.9000000000005</v>
      </c>
      <c r="K109" s="39">
        <v>2522.9500000000007</v>
      </c>
      <c r="L109" s="39">
        <v>2536.9000000000005</v>
      </c>
      <c r="M109" s="31">
        <v>2509</v>
      </c>
      <c r="N109" s="31">
        <v>2474</v>
      </c>
      <c r="O109" s="253">
        <v>7106400</v>
      </c>
      <c r="P109" s="254">
        <v>-7.4998952528595973E-3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1398.05</v>
      </c>
      <c r="F110" s="38">
        <v>1399.8333333333333</v>
      </c>
      <c r="G110" s="39">
        <v>1389.3166666666666</v>
      </c>
      <c r="H110" s="39">
        <v>1380.5833333333333</v>
      </c>
      <c r="I110" s="39">
        <v>1370.0666666666666</v>
      </c>
      <c r="J110" s="39">
        <v>1408.5666666666666</v>
      </c>
      <c r="K110" s="39">
        <v>1419.0833333333335</v>
      </c>
      <c r="L110" s="39">
        <v>1427.8166666666666</v>
      </c>
      <c r="M110" s="31">
        <v>1410.35</v>
      </c>
      <c r="N110" s="31">
        <v>1391.1</v>
      </c>
      <c r="O110" s="253">
        <v>21307500</v>
      </c>
      <c r="P110" s="254">
        <v>-2.8673671734324072E-2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174.8</v>
      </c>
      <c r="F111" s="38">
        <v>175.13333333333333</v>
      </c>
      <c r="G111" s="39">
        <v>172.66666666666666</v>
      </c>
      <c r="H111" s="39">
        <v>170.53333333333333</v>
      </c>
      <c r="I111" s="39">
        <v>168.06666666666666</v>
      </c>
      <c r="J111" s="39">
        <v>177.26666666666665</v>
      </c>
      <c r="K111" s="39">
        <v>179.73333333333335</v>
      </c>
      <c r="L111" s="39">
        <v>181.86666666666665</v>
      </c>
      <c r="M111" s="31">
        <v>177.6</v>
      </c>
      <c r="N111" s="31">
        <v>173</v>
      </c>
      <c r="O111" s="253">
        <v>87730200</v>
      </c>
      <c r="P111" s="254">
        <v>-5.2231404958677688E-2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1417.85</v>
      </c>
      <c r="F112" s="38">
        <v>1419.5666666666666</v>
      </c>
      <c r="G112" s="39">
        <v>1414.0833333333333</v>
      </c>
      <c r="H112" s="39">
        <v>1410.3166666666666</v>
      </c>
      <c r="I112" s="39">
        <v>1404.8333333333333</v>
      </c>
      <c r="J112" s="39">
        <v>1423.3333333333333</v>
      </c>
      <c r="K112" s="39">
        <v>1428.8166666666668</v>
      </c>
      <c r="L112" s="39">
        <v>1432.5833333333333</v>
      </c>
      <c r="M112" s="31">
        <v>1425.05</v>
      </c>
      <c r="N112" s="31">
        <v>1415.8</v>
      </c>
      <c r="O112" s="253">
        <v>29748000</v>
      </c>
      <c r="P112" s="254">
        <v>2.4366055563972949E-2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91.9</v>
      </c>
      <c r="F113" s="38">
        <v>92.016666666666666</v>
      </c>
      <c r="G113" s="39">
        <v>91.633333333333326</v>
      </c>
      <c r="H113" s="39">
        <v>91.36666666666666</v>
      </c>
      <c r="I113" s="39">
        <v>90.98333333333332</v>
      </c>
      <c r="J113" s="39">
        <v>92.283333333333331</v>
      </c>
      <c r="K113" s="39">
        <v>92.666666666666686</v>
      </c>
      <c r="L113" s="39">
        <v>92.933333333333337</v>
      </c>
      <c r="M113" s="31">
        <v>92.4</v>
      </c>
      <c r="N113" s="31">
        <v>91.75</v>
      </c>
      <c r="O113" s="253">
        <v>110058000</v>
      </c>
      <c r="P113" s="254">
        <v>-8.6941248792482655E-3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886.95</v>
      </c>
      <c r="F114" s="38">
        <v>891.6</v>
      </c>
      <c r="G114" s="39">
        <v>879.7</v>
      </c>
      <c r="H114" s="39">
        <v>872.45</v>
      </c>
      <c r="I114" s="39">
        <v>860.55000000000007</v>
      </c>
      <c r="J114" s="39">
        <v>898.85</v>
      </c>
      <c r="K114" s="39">
        <v>910.74999999999989</v>
      </c>
      <c r="L114" s="39">
        <v>918</v>
      </c>
      <c r="M114" s="31">
        <v>903.5</v>
      </c>
      <c r="N114" s="31">
        <v>884.35</v>
      </c>
      <c r="O114" s="253">
        <v>2052700</v>
      </c>
      <c r="P114" s="254">
        <v>-0.12033426183844011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672.15</v>
      </c>
      <c r="F115" s="38">
        <v>675.9666666666667</v>
      </c>
      <c r="G115" s="39">
        <v>667.03333333333342</v>
      </c>
      <c r="H115" s="39">
        <v>661.91666666666674</v>
      </c>
      <c r="I115" s="39">
        <v>652.98333333333346</v>
      </c>
      <c r="J115" s="39">
        <v>681.08333333333337</v>
      </c>
      <c r="K115" s="39">
        <v>690.01666666666677</v>
      </c>
      <c r="L115" s="39">
        <v>695.13333333333333</v>
      </c>
      <c r="M115" s="31">
        <v>684.9</v>
      </c>
      <c r="N115" s="31">
        <v>670.85</v>
      </c>
      <c r="O115" s="253">
        <v>14366625</v>
      </c>
      <c r="P115" s="254">
        <v>-2.1921725144457019E-2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440.4</v>
      </c>
      <c r="F116" s="38">
        <v>441.68333333333334</v>
      </c>
      <c r="G116" s="39">
        <v>438.66666666666669</v>
      </c>
      <c r="H116" s="39">
        <v>436.93333333333334</v>
      </c>
      <c r="I116" s="39">
        <v>433.91666666666669</v>
      </c>
      <c r="J116" s="39">
        <v>443.41666666666669</v>
      </c>
      <c r="K116" s="39">
        <v>446.43333333333334</v>
      </c>
      <c r="L116" s="39">
        <v>448.16666666666669</v>
      </c>
      <c r="M116" s="31">
        <v>444.7</v>
      </c>
      <c r="N116" s="31">
        <v>439.95</v>
      </c>
      <c r="O116" s="253">
        <v>73080000</v>
      </c>
      <c r="P116" s="254">
        <v>-1.0635532643070659E-2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675.35</v>
      </c>
      <c r="F117" s="38">
        <v>670.48333333333335</v>
      </c>
      <c r="G117" s="39">
        <v>661.06666666666672</v>
      </c>
      <c r="H117" s="39">
        <v>646.78333333333342</v>
      </c>
      <c r="I117" s="39">
        <v>637.36666666666679</v>
      </c>
      <c r="J117" s="39">
        <v>684.76666666666665</v>
      </c>
      <c r="K117" s="39">
        <v>694.18333333333317</v>
      </c>
      <c r="L117" s="39">
        <v>708.46666666666658</v>
      </c>
      <c r="M117" s="31">
        <v>679.9</v>
      </c>
      <c r="N117" s="31">
        <v>656.2</v>
      </c>
      <c r="O117" s="253">
        <v>27172500</v>
      </c>
      <c r="P117" s="254">
        <v>1.803025336018358E-2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3200.5</v>
      </c>
      <c r="F118" s="38">
        <v>3215.5</v>
      </c>
      <c r="G118" s="39">
        <v>3173</v>
      </c>
      <c r="H118" s="39">
        <v>3145.5</v>
      </c>
      <c r="I118" s="39">
        <v>3103</v>
      </c>
      <c r="J118" s="39">
        <v>3243</v>
      </c>
      <c r="K118" s="39">
        <v>3285.5</v>
      </c>
      <c r="L118" s="39">
        <v>3313</v>
      </c>
      <c r="M118" s="31">
        <v>3258</v>
      </c>
      <c r="N118" s="31">
        <v>3188</v>
      </c>
      <c r="O118" s="253">
        <v>619750</v>
      </c>
      <c r="P118" s="254">
        <v>8.1333875559170387E-3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783.3</v>
      </c>
      <c r="F119" s="38">
        <v>781.7833333333333</v>
      </c>
      <c r="G119" s="39">
        <v>777.36666666666656</v>
      </c>
      <c r="H119" s="39">
        <v>771.43333333333328</v>
      </c>
      <c r="I119" s="39">
        <v>767.01666666666654</v>
      </c>
      <c r="J119" s="39">
        <v>787.71666666666658</v>
      </c>
      <c r="K119" s="39">
        <v>792.13333333333333</v>
      </c>
      <c r="L119" s="39">
        <v>798.06666666666661</v>
      </c>
      <c r="M119" s="31">
        <v>786.2</v>
      </c>
      <c r="N119" s="31">
        <v>775.85</v>
      </c>
      <c r="O119" s="253">
        <v>18551700</v>
      </c>
      <c r="P119" s="254">
        <v>-1.2503592986490371E-2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486.7</v>
      </c>
      <c r="F120" s="38">
        <v>487.7166666666667</v>
      </c>
      <c r="G120" s="39">
        <v>484.68333333333339</v>
      </c>
      <c r="H120" s="39">
        <v>482.66666666666669</v>
      </c>
      <c r="I120" s="39">
        <v>479.63333333333338</v>
      </c>
      <c r="J120" s="39">
        <v>489.73333333333341</v>
      </c>
      <c r="K120" s="39">
        <v>492.76666666666671</v>
      </c>
      <c r="L120" s="39">
        <v>494.78333333333342</v>
      </c>
      <c r="M120" s="31">
        <v>490.75</v>
      </c>
      <c r="N120" s="31">
        <v>485.7</v>
      </c>
      <c r="O120" s="253">
        <v>21298750</v>
      </c>
      <c r="P120" s="254">
        <v>8.3561208267090625E-2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1780.55</v>
      </c>
      <c r="F121" s="38">
        <v>1784.2166666666665</v>
      </c>
      <c r="G121" s="39">
        <v>1774.4333333333329</v>
      </c>
      <c r="H121" s="39">
        <v>1768.3166666666664</v>
      </c>
      <c r="I121" s="39">
        <v>1758.5333333333328</v>
      </c>
      <c r="J121" s="39">
        <v>1790.333333333333</v>
      </c>
      <c r="K121" s="39">
        <v>1800.1166666666663</v>
      </c>
      <c r="L121" s="39">
        <v>1806.2333333333331</v>
      </c>
      <c r="M121" s="31">
        <v>1794</v>
      </c>
      <c r="N121" s="31">
        <v>1778.1</v>
      </c>
      <c r="O121" s="253">
        <v>30174800</v>
      </c>
      <c r="P121" s="254">
        <v>-2.0794662443697348E-2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123.6</v>
      </c>
      <c r="F122" s="38">
        <v>124.33333333333333</v>
      </c>
      <c r="G122" s="39">
        <v>122.51666666666665</v>
      </c>
      <c r="H122" s="39">
        <v>121.43333333333332</v>
      </c>
      <c r="I122" s="39">
        <v>119.61666666666665</v>
      </c>
      <c r="J122" s="39">
        <v>125.41666666666666</v>
      </c>
      <c r="K122" s="39">
        <v>127.23333333333335</v>
      </c>
      <c r="L122" s="39">
        <v>128.31666666666666</v>
      </c>
      <c r="M122" s="31">
        <v>126.15</v>
      </c>
      <c r="N122" s="31">
        <v>123.25</v>
      </c>
      <c r="O122" s="253">
        <v>71534784</v>
      </c>
      <c r="P122" s="254">
        <v>3.1262060980316482E-2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2174.9499999999998</v>
      </c>
      <c r="F123" s="38">
        <v>2178.8333333333335</v>
      </c>
      <c r="G123" s="39">
        <v>2167.7166666666672</v>
      </c>
      <c r="H123" s="39">
        <v>2160.4833333333336</v>
      </c>
      <c r="I123" s="39">
        <v>2149.3666666666672</v>
      </c>
      <c r="J123" s="39">
        <v>2186.0666666666671</v>
      </c>
      <c r="K123" s="39">
        <v>2197.1833333333329</v>
      </c>
      <c r="L123" s="39">
        <v>2204.416666666667</v>
      </c>
      <c r="M123" s="31">
        <v>2189.9499999999998</v>
      </c>
      <c r="N123" s="31">
        <v>2171.6</v>
      </c>
      <c r="O123" s="253">
        <v>753900</v>
      </c>
      <c r="P123" s="254">
        <v>-8.6181818181818179E-2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392.15</v>
      </c>
      <c r="F124" s="38">
        <v>391.08333333333331</v>
      </c>
      <c r="G124" s="39">
        <v>388.71666666666664</v>
      </c>
      <c r="H124" s="39">
        <v>385.2833333333333</v>
      </c>
      <c r="I124" s="39">
        <v>382.91666666666663</v>
      </c>
      <c r="J124" s="39">
        <v>394.51666666666665</v>
      </c>
      <c r="K124" s="39">
        <v>396.88333333333333</v>
      </c>
      <c r="L124" s="39">
        <v>400.31666666666666</v>
      </c>
      <c r="M124" s="31">
        <v>393.45</v>
      </c>
      <c r="N124" s="31">
        <v>387.65</v>
      </c>
      <c r="O124" s="253">
        <v>12503500</v>
      </c>
      <c r="P124" s="254">
        <v>5.4414365392463609E-4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423.6</v>
      </c>
      <c r="F125" s="38">
        <v>422.88333333333338</v>
      </c>
      <c r="G125" s="39">
        <v>419.46666666666675</v>
      </c>
      <c r="H125" s="39">
        <v>415.33333333333337</v>
      </c>
      <c r="I125" s="39">
        <v>411.91666666666674</v>
      </c>
      <c r="J125" s="39">
        <v>427.01666666666677</v>
      </c>
      <c r="K125" s="39">
        <v>430.43333333333339</v>
      </c>
      <c r="L125" s="39">
        <v>434.56666666666678</v>
      </c>
      <c r="M125" s="31">
        <v>426.3</v>
      </c>
      <c r="N125" s="31">
        <v>418.75</v>
      </c>
      <c r="O125" s="253">
        <v>20554000</v>
      </c>
      <c r="P125" s="254">
        <v>-1.9183050200419927E-2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2712.45</v>
      </c>
      <c r="F126" s="38">
        <v>2706.7333333333331</v>
      </c>
      <c r="G126" s="39">
        <v>2697.7166666666662</v>
      </c>
      <c r="H126" s="39">
        <v>2682.9833333333331</v>
      </c>
      <c r="I126" s="39">
        <v>2673.9666666666662</v>
      </c>
      <c r="J126" s="39">
        <v>2721.4666666666662</v>
      </c>
      <c r="K126" s="39">
        <v>2730.4833333333336</v>
      </c>
      <c r="L126" s="39">
        <v>2745.2166666666662</v>
      </c>
      <c r="M126" s="31">
        <v>2715.75</v>
      </c>
      <c r="N126" s="31">
        <v>2692</v>
      </c>
      <c r="O126" s="253">
        <v>7959300</v>
      </c>
      <c r="P126" s="254">
        <v>-4.5132265610941157E-2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5141.8999999999996</v>
      </c>
      <c r="F127" s="38">
        <v>5149.8499999999995</v>
      </c>
      <c r="G127" s="39">
        <v>5118.4999999999991</v>
      </c>
      <c r="H127" s="39">
        <v>5095.0999999999995</v>
      </c>
      <c r="I127" s="39">
        <v>5063.7499999999991</v>
      </c>
      <c r="J127" s="39">
        <v>5173.2499999999991</v>
      </c>
      <c r="K127" s="39">
        <v>5204.5999999999995</v>
      </c>
      <c r="L127" s="39">
        <v>5227.9999999999991</v>
      </c>
      <c r="M127" s="31">
        <v>5181.2</v>
      </c>
      <c r="N127" s="31">
        <v>5126.45</v>
      </c>
      <c r="O127" s="253">
        <v>1717050</v>
      </c>
      <c r="P127" s="254">
        <v>-1.8014926653512911E-2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4357.1000000000004</v>
      </c>
      <c r="F128" s="38">
        <v>4374.3</v>
      </c>
      <c r="G128" s="39">
        <v>4333.5</v>
      </c>
      <c r="H128" s="39">
        <v>4309.8999999999996</v>
      </c>
      <c r="I128" s="39">
        <v>4269.0999999999995</v>
      </c>
      <c r="J128" s="39">
        <v>4397.9000000000005</v>
      </c>
      <c r="K128" s="39">
        <v>4438.7000000000016</v>
      </c>
      <c r="L128" s="39">
        <v>4462.3000000000011</v>
      </c>
      <c r="M128" s="31">
        <v>4415.1000000000004</v>
      </c>
      <c r="N128" s="31">
        <v>4350.7</v>
      </c>
      <c r="O128" s="253">
        <v>787000</v>
      </c>
      <c r="P128" s="254">
        <v>-3.0788177339901478E-2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1093.5999999999999</v>
      </c>
      <c r="F129" s="38">
        <v>1098.1000000000001</v>
      </c>
      <c r="G129" s="39">
        <v>1083.0000000000002</v>
      </c>
      <c r="H129" s="39">
        <v>1072.4000000000001</v>
      </c>
      <c r="I129" s="39">
        <v>1057.3000000000002</v>
      </c>
      <c r="J129" s="39">
        <v>1108.7000000000003</v>
      </c>
      <c r="K129" s="39">
        <v>1123.8000000000002</v>
      </c>
      <c r="L129" s="39">
        <v>1134.4000000000003</v>
      </c>
      <c r="M129" s="31">
        <v>1113.2</v>
      </c>
      <c r="N129" s="31">
        <v>1087.5</v>
      </c>
      <c r="O129" s="253">
        <v>6465100</v>
      </c>
      <c r="P129" s="254">
        <v>-7.9561758184426758E-3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1556.5</v>
      </c>
      <c r="F130" s="38">
        <v>1551.4666666666665</v>
      </c>
      <c r="G130" s="39">
        <v>1543.9833333333329</v>
      </c>
      <c r="H130" s="39">
        <v>1531.4666666666665</v>
      </c>
      <c r="I130" s="39">
        <v>1523.9833333333329</v>
      </c>
      <c r="J130" s="39">
        <v>1563.9833333333329</v>
      </c>
      <c r="K130" s="39">
        <v>1571.4666666666665</v>
      </c>
      <c r="L130" s="39">
        <v>1583.9833333333329</v>
      </c>
      <c r="M130" s="31">
        <v>1558.95</v>
      </c>
      <c r="N130" s="31">
        <v>1538.95</v>
      </c>
      <c r="O130" s="253">
        <v>14953400</v>
      </c>
      <c r="P130" s="254">
        <v>-2.1953384090802933E-3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291.85000000000002</v>
      </c>
      <c r="F131" s="38">
        <v>292.55</v>
      </c>
      <c r="G131" s="39">
        <v>289.8</v>
      </c>
      <c r="H131" s="39">
        <v>287.75</v>
      </c>
      <c r="I131" s="39">
        <v>285</v>
      </c>
      <c r="J131" s="39">
        <v>294.60000000000002</v>
      </c>
      <c r="K131" s="39">
        <v>297.35000000000002</v>
      </c>
      <c r="L131" s="39">
        <v>299.40000000000003</v>
      </c>
      <c r="M131" s="31">
        <v>295.3</v>
      </c>
      <c r="N131" s="31">
        <v>290.5</v>
      </c>
      <c r="O131" s="253">
        <v>41612000</v>
      </c>
      <c r="P131" s="254">
        <v>3.8016363999201754E-2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145</v>
      </c>
      <c r="F132" s="38">
        <v>145.03333333333333</v>
      </c>
      <c r="G132" s="39">
        <v>142.16666666666666</v>
      </c>
      <c r="H132" s="39">
        <v>139.33333333333331</v>
      </c>
      <c r="I132" s="39">
        <v>136.46666666666664</v>
      </c>
      <c r="J132" s="39">
        <v>147.86666666666667</v>
      </c>
      <c r="K132" s="39">
        <v>150.73333333333335</v>
      </c>
      <c r="L132" s="39">
        <v>153.56666666666669</v>
      </c>
      <c r="M132" s="31">
        <v>147.9</v>
      </c>
      <c r="N132" s="31">
        <v>142.19999999999999</v>
      </c>
      <c r="O132" s="253">
        <v>63630000</v>
      </c>
      <c r="P132" s="254">
        <v>-5.3969669937555753E-2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560.75</v>
      </c>
      <c r="F133" s="38">
        <v>558.9</v>
      </c>
      <c r="G133" s="39">
        <v>554.59999999999991</v>
      </c>
      <c r="H133" s="39">
        <v>548.44999999999993</v>
      </c>
      <c r="I133" s="39">
        <v>544.14999999999986</v>
      </c>
      <c r="J133" s="39">
        <v>565.04999999999995</v>
      </c>
      <c r="K133" s="39">
        <v>569.34999999999991</v>
      </c>
      <c r="L133" s="39">
        <v>575.5</v>
      </c>
      <c r="M133" s="31">
        <v>563.20000000000005</v>
      </c>
      <c r="N133" s="31">
        <v>552.75</v>
      </c>
      <c r="O133" s="253">
        <v>9804000</v>
      </c>
      <c r="P133" s="254">
        <v>9.0156848215388417E-3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9630.25</v>
      </c>
      <c r="F134" s="38">
        <v>9608.4</v>
      </c>
      <c r="G134" s="39">
        <v>9519.7999999999993</v>
      </c>
      <c r="H134" s="39">
        <v>9409.35</v>
      </c>
      <c r="I134" s="39">
        <v>9320.75</v>
      </c>
      <c r="J134" s="39">
        <v>9718.8499999999985</v>
      </c>
      <c r="K134" s="39">
        <v>9807.4500000000007</v>
      </c>
      <c r="L134" s="39">
        <v>9917.8999999999978</v>
      </c>
      <c r="M134" s="31">
        <v>9697</v>
      </c>
      <c r="N134" s="31">
        <v>9497.9500000000007</v>
      </c>
      <c r="O134" s="253">
        <v>2817700</v>
      </c>
      <c r="P134" s="254">
        <v>-4.9791651952821531E-3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1004.6</v>
      </c>
      <c r="F135" s="38">
        <v>1005.5499999999998</v>
      </c>
      <c r="G135" s="39">
        <v>997.09999999999968</v>
      </c>
      <c r="H135" s="39">
        <v>989.5999999999998</v>
      </c>
      <c r="I135" s="39">
        <v>981.14999999999964</v>
      </c>
      <c r="J135" s="39">
        <v>1013.0499999999997</v>
      </c>
      <c r="K135" s="39">
        <v>1021.4999999999998</v>
      </c>
      <c r="L135" s="39">
        <v>1028.9999999999998</v>
      </c>
      <c r="M135" s="31">
        <v>1014</v>
      </c>
      <c r="N135" s="31">
        <v>998.05</v>
      </c>
      <c r="O135" s="253">
        <v>9843400</v>
      </c>
      <c r="P135" s="254">
        <v>-1.5541865023802856E-2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1609.2</v>
      </c>
      <c r="F136" s="38">
        <v>1612.8833333333332</v>
      </c>
      <c r="G136" s="39">
        <v>1590.9666666666665</v>
      </c>
      <c r="H136" s="39">
        <v>1572.7333333333333</v>
      </c>
      <c r="I136" s="39">
        <v>1550.8166666666666</v>
      </c>
      <c r="J136" s="39">
        <v>1631.1166666666663</v>
      </c>
      <c r="K136" s="39">
        <v>1653.0333333333333</v>
      </c>
      <c r="L136" s="39">
        <v>1671.2666666666662</v>
      </c>
      <c r="M136" s="31">
        <v>1634.8</v>
      </c>
      <c r="N136" s="31">
        <v>1594.65</v>
      </c>
      <c r="O136" s="253">
        <v>2988800</v>
      </c>
      <c r="P136" s="254">
        <v>3.0620689655172412E-2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1337.85</v>
      </c>
      <c r="F137" s="38">
        <v>1344.3</v>
      </c>
      <c r="G137" s="39">
        <v>1328.6</v>
      </c>
      <c r="H137" s="39">
        <v>1319.35</v>
      </c>
      <c r="I137" s="39">
        <v>1303.6499999999999</v>
      </c>
      <c r="J137" s="39">
        <v>1353.55</v>
      </c>
      <c r="K137" s="39">
        <v>1369.2500000000002</v>
      </c>
      <c r="L137" s="39">
        <v>1378.5</v>
      </c>
      <c r="M137" s="31">
        <v>1360</v>
      </c>
      <c r="N137" s="31">
        <v>1335.05</v>
      </c>
      <c r="O137" s="253">
        <v>1864000</v>
      </c>
      <c r="P137" s="254">
        <v>-6.2562864614765637E-2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930.2</v>
      </c>
      <c r="F138" s="38">
        <v>931.55000000000007</v>
      </c>
      <c r="G138" s="39">
        <v>924.65000000000009</v>
      </c>
      <c r="H138" s="39">
        <v>919.1</v>
      </c>
      <c r="I138" s="39">
        <v>912.2</v>
      </c>
      <c r="J138" s="39">
        <v>937.10000000000014</v>
      </c>
      <c r="K138" s="39">
        <v>944</v>
      </c>
      <c r="L138" s="39">
        <v>949.55000000000018</v>
      </c>
      <c r="M138" s="31">
        <v>938.45</v>
      </c>
      <c r="N138" s="31">
        <v>926</v>
      </c>
      <c r="O138" s="253">
        <v>8345600</v>
      </c>
      <c r="P138" s="254">
        <v>-5.4644313547802449E-2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1024.5999999999999</v>
      </c>
      <c r="F139" s="38">
        <v>1022.3666666666664</v>
      </c>
      <c r="G139" s="39">
        <v>1012.4333333333329</v>
      </c>
      <c r="H139" s="39">
        <v>1000.2666666666665</v>
      </c>
      <c r="I139" s="39">
        <v>990.33333333333303</v>
      </c>
      <c r="J139" s="39">
        <v>1034.5333333333328</v>
      </c>
      <c r="K139" s="39">
        <v>1044.4666666666665</v>
      </c>
      <c r="L139" s="39">
        <v>1056.6333333333328</v>
      </c>
      <c r="M139" s="31">
        <v>1032.3</v>
      </c>
      <c r="N139" s="31">
        <v>1010.2</v>
      </c>
      <c r="O139" s="253">
        <v>3124800</v>
      </c>
      <c r="P139" s="254">
        <v>-3.125E-2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96.1</v>
      </c>
      <c r="F140" s="38">
        <v>95.966666666666654</v>
      </c>
      <c r="G140" s="39">
        <v>95.283333333333303</v>
      </c>
      <c r="H140" s="39">
        <v>94.466666666666654</v>
      </c>
      <c r="I140" s="39">
        <v>93.783333333333303</v>
      </c>
      <c r="J140" s="39">
        <v>96.783333333333303</v>
      </c>
      <c r="K140" s="39">
        <v>97.466666666666669</v>
      </c>
      <c r="L140" s="39">
        <v>98.283333333333303</v>
      </c>
      <c r="M140" s="31">
        <v>96.65</v>
      </c>
      <c r="N140" s="31">
        <v>95.15</v>
      </c>
      <c r="O140" s="253">
        <v>72022400</v>
      </c>
      <c r="P140" s="254">
        <v>4.3728778680934249E-2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2315.6</v>
      </c>
      <c r="F141" s="38">
        <v>2322.85</v>
      </c>
      <c r="G141" s="39">
        <v>2298.5499999999997</v>
      </c>
      <c r="H141" s="39">
        <v>2281.5</v>
      </c>
      <c r="I141" s="39">
        <v>2257.1999999999998</v>
      </c>
      <c r="J141" s="39">
        <v>2339.8999999999996</v>
      </c>
      <c r="K141" s="39">
        <v>2364.1999999999998</v>
      </c>
      <c r="L141" s="39">
        <v>2381.2499999999995</v>
      </c>
      <c r="M141" s="31">
        <v>2347.15</v>
      </c>
      <c r="N141" s="31">
        <v>2305.8000000000002</v>
      </c>
      <c r="O141" s="253">
        <v>2622675</v>
      </c>
      <c r="P141" s="254">
        <v>-3.0398535990239936E-2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108650.75</v>
      </c>
      <c r="F142" s="38">
        <v>108520.13333333335</v>
      </c>
      <c r="G142" s="39">
        <v>108180.6166666667</v>
      </c>
      <c r="H142" s="39">
        <v>107710.48333333335</v>
      </c>
      <c r="I142" s="39">
        <v>107370.9666666667</v>
      </c>
      <c r="J142" s="39">
        <v>108990.26666666669</v>
      </c>
      <c r="K142" s="39">
        <v>109329.78333333333</v>
      </c>
      <c r="L142" s="39">
        <v>109799.91666666669</v>
      </c>
      <c r="M142" s="31">
        <v>108859.65</v>
      </c>
      <c r="N142" s="31">
        <v>108050</v>
      </c>
      <c r="O142" s="253">
        <v>38820</v>
      </c>
      <c r="P142" s="254">
        <v>1.6230366492146597E-2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1301.75</v>
      </c>
      <c r="F143" s="38">
        <v>1299.8</v>
      </c>
      <c r="G143" s="39">
        <v>1289.8499999999999</v>
      </c>
      <c r="H143" s="39">
        <v>1277.95</v>
      </c>
      <c r="I143" s="39">
        <v>1268</v>
      </c>
      <c r="J143" s="39">
        <v>1311.6999999999998</v>
      </c>
      <c r="K143" s="39">
        <v>1321.65</v>
      </c>
      <c r="L143" s="39">
        <v>1333.5499999999997</v>
      </c>
      <c r="M143" s="31">
        <v>1309.75</v>
      </c>
      <c r="N143" s="31">
        <v>1287.9000000000001</v>
      </c>
      <c r="O143" s="253">
        <v>7018000</v>
      </c>
      <c r="P143" s="254">
        <v>1.358328699658432E-2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92.8</v>
      </c>
      <c r="F144" s="38">
        <v>92.2</v>
      </c>
      <c r="G144" s="39">
        <v>91.2</v>
      </c>
      <c r="H144" s="39">
        <v>89.6</v>
      </c>
      <c r="I144" s="39">
        <v>88.6</v>
      </c>
      <c r="J144" s="39">
        <v>93.800000000000011</v>
      </c>
      <c r="K144" s="39">
        <v>94.800000000000011</v>
      </c>
      <c r="L144" s="39">
        <v>96.40000000000002</v>
      </c>
      <c r="M144" s="31">
        <v>93.2</v>
      </c>
      <c r="N144" s="31">
        <v>90.6</v>
      </c>
      <c r="O144" s="253">
        <v>57480000</v>
      </c>
      <c r="P144" s="254">
        <v>-2.2698291252231575E-2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4258</v>
      </c>
      <c r="F145" s="38">
        <v>4241.7666666666673</v>
      </c>
      <c r="G145" s="39">
        <v>4200.3333333333348</v>
      </c>
      <c r="H145" s="39">
        <v>4142.6666666666679</v>
      </c>
      <c r="I145" s="39">
        <v>4101.2333333333354</v>
      </c>
      <c r="J145" s="39">
        <v>4299.4333333333343</v>
      </c>
      <c r="K145" s="39">
        <v>4340.8666666666668</v>
      </c>
      <c r="L145" s="39">
        <v>4398.5333333333338</v>
      </c>
      <c r="M145" s="31">
        <v>4283.2</v>
      </c>
      <c r="N145" s="31">
        <v>4184.1000000000004</v>
      </c>
      <c r="O145" s="253">
        <v>1554750</v>
      </c>
      <c r="P145" s="254">
        <v>-1.5856437523737183E-2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4629.1000000000004</v>
      </c>
      <c r="F146" s="38">
        <v>4599.9666666666672</v>
      </c>
      <c r="G146" s="39">
        <v>4545.5833333333339</v>
      </c>
      <c r="H146" s="39">
        <v>4462.0666666666666</v>
      </c>
      <c r="I146" s="39">
        <v>4407.6833333333334</v>
      </c>
      <c r="J146" s="39">
        <v>4683.4833333333345</v>
      </c>
      <c r="K146" s="39">
        <v>4737.8666666666677</v>
      </c>
      <c r="L146" s="39">
        <v>4821.383333333335</v>
      </c>
      <c r="M146" s="31">
        <v>4654.3500000000004</v>
      </c>
      <c r="N146" s="31">
        <v>4516.45</v>
      </c>
      <c r="O146" s="253">
        <v>853200</v>
      </c>
      <c r="P146" s="254">
        <v>-4.0161997975025315E-2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22039</v>
      </c>
      <c r="F147" s="38">
        <v>22010.100000000002</v>
      </c>
      <c r="G147" s="39">
        <v>21920.400000000005</v>
      </c>
      <c r="H147" s="39">
        <v>21801.800000000003</v>
      </c>
      <c r="I147" s="39">
        <v>21712.100000000006</v>
      </c>
      <c r="J147" s="39">
        <v>22128.700000000004</v>
      </c>
      <c r="K147" s="39">
        <v>22218.400000000001</v>
      </c>
      <c r="L147" s="39">
        <v>22337.000000000004</v>
      </c>
      <c r="M147" s="31">
        <v>22099.8</v>
      </c>
      <c r="N147" s="31">
        <v>21891.5</v>
      </c>
      <c r="O147" s="253">
        <v>317160</v>
      </c>
      <c r="P147" s="254">
        <v>3.8370874803562077E-2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122.85</v>
      </c>
      <c r="F148" s="38">
        <v>123.13333333333333</v>
      </c>
      <c r="G148" s="39">
        <v>122.11666666666665</v>
      </c>
      <c r="H148" s="39">
        <v>121.38333333333333</v>
      </c>
      <c r="I148" s="39">
        <v>120.36666666666665</v>
      </c>
      <c r="J148" s="39">
        <v>123.86666666666665</v>
      </c>
      <c r="K148" s="39">
        <v>124.88333333333333</v>
      </c>
      <c r="L148" s="39">
        <v>125.61666666666665</v>
      </c>
      <c r="M148" s="31">
        <v>124.15</v>
      </c>
      <c r="N148" s="31">
        <v>122.4</v>
      </c>
      <c r="O148" s="253">
        <v>95188500</v>
      </c>
      <c r="P148" s="254">
        <v>1.8881556765088386E-2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220.3</v>
      </c>
      <c r="F149" s="38">
        <v>219.86666666666667</v>
      </c>
      <c r="G149" s="39">
        <v>218.93333333333334</v>
      </c>
      <c r="H149" s="39">
        <v>217.56666666666666</v>
      </c>
      <c r="I149" s="39">
        <v>216.63333333333333</v>
      </c>
      <c r="J149" s="39">
        <v>221.23333333333335</v>
      </c>
      <c r="K149" s="39">
        <v>222.16666666666669</v>
      </c>
      <c r="L149" s="39">
        <v>223.53333333333336</v>
      </c>
      <c r="M149" s="31">
        <v>220.8</v>
      </c>
      <c r="N149" s="31">
        <v>218.5</v>
      </c>
      <c r="O149" s="253">
        <v>77322000</v>
      </c>
      <c r="P149" s="254">
        <v>6.9771302868052956E-2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1102.4000000000001</v>
      </c>
      <c r="F150" s="38">
        <v>1097.2500000000002</v>
      </c>
      <c r="G150" s="39">
        <v>1089.3000000000004</v>
      </c>
      <c r="H150" s="39">
        <v>1076.2000000000003</v>
      </c>
      <c r="I150" s="39">
        <v>1068.2500000000005</v>
      </c>
      <c r="J150" s="39">
        <v>1110.3500000000004</v>
      </c>
      <c r="K150" s="39">
        <v>1118.3000000000002</v>
      </c>
      <c r="L150" s="39">
        <v>1131.4000000000003</v>
      </c>
      <c r="M150" s="31">
        <v>1105.2</v>
      </c>
      <c r="N150" s="31">
        <v>1084.1500000000001</v>
      </c>
      <c r="O150" s="253">
        <v>6673800</v>
      </c>
      <c r="P150" s="254">
        <v>4.9422124380847553E-2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4011.55</v>
      </c>
      <c r="F151" s="38">
        <v>4012.5833333333335</v>
      </c>
      <c r="G151" s="39">
        <v>3992.166666666667</v>
      </c>
      <c r="H151" s="39">
        <v>3972.7833333333333</v>
      </c>
      <c r="I151" s="39">
        <v>3952.3666666666668</v>
      </c>
      <c r="J151" s="39">
        <v>4031.9666666666672</v>
      </c>
      <c r="K151" s="39">
        <v>4052.3833333333341</v>
      </c>
      <c r="L151" s="39">
        <v>4071.7666666666673</v>
      </c>
      <c r="M151" s="31">
        <v>4033</v>
      </c>
      <c r="N151" s="31">
        <v>3993.2</v>
      </c>
      <c r="O151" s="253">
        <v>228400</v>
      </c>
      <c r="P151" s="254">
        <v>5.2816901408450703E-3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175.15</v>
      </c>
      <c r="F152" s="38">
        <v>175.13333333333333</v>
      </c>
      <c r="G152" s="39">
        <v>174.61666666666665</v>
      </c>
      <c r="H152" s="39">
        <v>174.08333333333331</v>
      </c>
      <c r="I152" s="39">
        <v>173.56666666666663</v>
      </c>
      <c r="J152" s="39">
        <v>175.66666666666666</v>
      </c>
      <c r="K152" s="39">
        <v>176.18333333333331</v>
      </c>
      <c r="L152" s="39">
        <v>176.71666666666667</v>
      </c>
      <c r="M152" s="31">
        <v>175.65</v>
      </c>
      <c r="N152" s="31">
        <v>174.6</v>
      </c>
      <c r="O152" s="253">
        <v>49922950</v>
      </c>
      <c r="P152" s="254">
        <v>-1.4515883872929016E-2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39584.300000000003</v>
      </c>
      <c r="F153" s="38">
        <v>39689.566666666673</v>
      </c>
      <c r="G153" s="39">
        <v>39389.233333333344</v>
      </c>
      <c r="H153" s="39">
        <v>39194.166666666672</v>
      </c>
      <c r="I153" s="39">
        <v>38893.833333333343</v>
      </c>
      <c r="J153" s="39">
        <v>39884.633333333346</v>
      </c>
      <c r="K153" s="39">
        <v>40184.966666666674</v>
      </c>
      <c r="L153" s="39">
        <v>40380.033333333347</v>
      </c>
      <c r="M153" s="31">
        <v>39989.9</v>
      </c>
      <c r="N153" s="31">
        <v>39494.5</v>
      </c>
      <c r="O153" s="253">
        <v>154050</v>
      </c>
      <c r="P153" s="254">
        <v>-7.2498791686805217E-3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1060.2</v>
      </c>
      <c r="F154" s="38">
        <v>1069.95</v>
      </c>
      <c r="G154" s="39">
        <v>1043.3000000000002</v>
      </c>
      <c r="H154" s="39">
        <v>1026.4000000000001</v>
      </c>
      <c r="I154" s="39">
        <v>999.75000000000023</v>
      </c>
      <c r="J154" s="39">
        <v>1086.8500000000001</v>
      </c>
      <c r="K154" s="39">
        <v>1113.5000000000002</v>
      </c>
      <c r="L154" s="39">
        <v>1130.4000000000001</v>
      </c>
      <c r="M154" s="31">
        <v>1096.5999999999999</v>
      </c>
      <c r="N154" s="31">
        <v>1053.05</v>
      </c>
      <c r="O154" s="253">
        <v>10678500</v>
      </c>
      <c r="P154" s="254">
        <v>-4.5902298465456008E-2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5117.75</v>
      </c>
      <c r="F155" s="38">
        <v>5094.7</v>
      </c>
      <c r="G155" s="39">
        <v>5064.8499999999995</v>
      </c>
      <c r="H155" s="39">
        <v>5011.95</v>
      </c>
      <c r="I155" s="39">
        <v>4982.0999999999995</v>
      </c>
      <c r="J155" s="39">
        <v>5147.5999999999995</v>
      </c>
      <c r="K155" s="39">
        <v>5177.45</v>
      </c>
      <c r="L155" s="39">
        <v>5230.3499999999995</v>
      </c>
      <c r="M155" s="31">
        <v>5124.55</v>
      </c>
      <c r="N155" s="31">
        <v>5041.8</v>
      </c>
      <c r="O155" s="253">
        <v>1103725</v>
      </c>
      <c r="P155" s="254">
        <v>-0.15137244348762111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219.85</v>
      </c>
      <c r="F156" s="38">
        <v>219.65</v>
      </c>
      <c r="G156" s="39">
        <v>218.8</v>
      </c>
      <c r="H156" s="39">
        <v>217.75</v>
      </c>
      <c r="I156" s="39">
        <v>216.9</v>
      </c>
      <c r="J156" s="39">
        <v>220.70000000000002</v>
      </c>
      <c r="K156" s="39">
        <v>221.54999999999998</v>
      </c>
      <c r="L156" s="39">
        <v>222.60000000000002</v>
      </c>
      <c r="M156" s="31">
        <v>220.5</v>
      </c>
      <c r="N156" s="31">
        <v>218.6</v>
      </c>
      <c r="O156" s="253">
        <v>21069000</v>
      </c>
      <c r="P156" s="254">
        <v>4.0028591851322369E-3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270.10000000000002</v>
      </c>
      <c r="F157" s="38">
        <v>270.65000000000003</v>
      </c>
      <c r="G157" s="39">
        <v>267.90000000000009</v>
      </c>
      <c r="H157" s="39">
        <v>265.70000000000005</v>
      </c>
      <c r="I157" s="39">
        <v>262.9500000000001</v>
      </c>
      <c r="J157" s="39">
        <v>272.85000000000008</v>
      </c>
      <c r="K157" s="39">
        <v>275.59999999999997</v>
      </c>
      <c r="L157" s="39">
        <v>277.80000000000007</v>
      </c>
      <c r="M157" s="31">
        <v>273.39999999999998</v>
      </c>
      <c r="N157" s="31">
        <v>268.45</v>
      </c>
      <c r="O157" s="253">
        <v>55564400</v>
      </c>
      <c r="P157" s="254">
        <v>-4.0162793188390278E-2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2578.6999999999998</v>
      </c>
      <c r="F158" s="38">
        <v>2558.2166666666667</v>
      </c>
      <c r="G158" s="39">
        <v>2531.5333333333333</v>
      </c>
      <c r="H158" s="39">
        <v>2484.3666666666668</v>
      </c>
      <c r="I158" s="39">
        <v>2457.6833333333334</v>
      </c>
      <c r="J158" s="39">
        <v>2605.3833333333332</v>
      </c>
      <c r="K158" s="39">
        <v>2632.0666666666666</v>
      </c>
      <c r="L158" s="39">
        <v>2679.2333333333331</v>
      </c>
      <c r="M158" s="31">
        <v>2584.9</v>
      </c>
      <c r="N158" s="31">
        <v>2511.0500000000002</v>
      </c>
      <c r="O158" s="253">
        <v>2547750</v>
      </c>
      <c r="P158" s="254">
        <v>-6.6245189664650914E-2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3705.4</v>
      </c>
      <c r="F159" s="38">
        <v>3694.9500000000003</v>
      </c>
      <c r="G159" s="39">
        <v>3625.8500000000004</v>
      </c>
      <c r="H159" s="39">
        <v>3546.3</v>
      </c>
      <c r="I159" s="39">
        <v>3477.2000000000003</v>
      </c>
      <c r="J159" s="39">
        <v>3774.5000000000005</v>
      </c>
      <c r="K159" s="39">
        <v>3843.6</v>
      </c>
      <c r="L159" s="39">
        <v>3923.1500000000005</v>
      </c>
      <c r="M159" s="31">
        <v>3764.05</v>
      </c>
      <c r="N159" s="31">
        <v>3615.4</v>
      </c>
      <c r="O159" s="253">
        <v>2276000</v>
      </c>
      <c r="P159" s="254">
        <v>-9.8760013168001752E-4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63</v>
      </c>
      <c r="F160" s="38">
        <v>62.85</v>
      </c>
      <c r="G160" s="39">
        <v>62.550000000000004</v>
      </c>
      <c r="H160" s="39">
        <v>62.1</v>
      </c>
      <c r="I160" s="39">
        <v>61.800000000000004</v>
      </c>
      <c r="J160" s="39">
        <v>63.300000000000004</v>
      </c>
      <c r="K160" s="39">
        <v>63.6</v>
      </c>
      <c r="L160" s="39">
        <v>64.050000000000011</v>
      </c>
      <c r="M160" s="31">
        <v>63.15</v>
      </c>
      <c r="N160" s="31">
        <v>62.4</v>
      </c>
      <c r="O160" s="253">
        <v>275632000</v>
      </c>
      <c r="P160" s="254">
        <v>-3.9636525811127213E-2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5028.75</v>
      </c>
      <c r="F161" s="38">
        <v>5055.7</v>
      </c>
      <c r="G161" s="39">
        <v>4988.45</v>
      </c>
      <c r="H161" s="39">
        <v>4948.1499999999996</v>
      </c>
      <c r="I161" s="39">
        <v>4880.8999999999996</v>
      </c>
      <c r="J161" s="39">
        <v>5096</v>
      </c>
      <c r="K161" s="39">
        <v>5163.25</v>
      </c>
      <c r="L161" s="39">
        <v>5203.55</v>
      </c>
      <c r="M161" s="31">
        <v>5122.95</v>
      </c>
      <c r="N161" s="31">
        <v>5015.3999999999996</v>
      </c>
      <c r="O161" s="253">
        <v>2087400</v>
      </c>
      <c r="P161" s="254">
        <v>-2.7940765576976809E-2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250.6</v>
      </c>
      <c r="F162" s="38">
        <v>250.29999999999998</v>
      </c>
      <c r="G162" s="39">
        <v>247.89999999999998</v>
      </c>
      <c r="H162" s="39">
        <v>245.2</v>
      </c>
      <c r="I162" s="39">
        <v>242.79999999999998</v>
      </c>
      <c r="J162" s="39">
        <v>252.99999999999997</v>
      </c>
      <c r="K162" s="39">
        <v>255.4</v>
      </c>
      <c r="L162" s="39">
        <v>258.09999999999997</v>
      </c>
      <c r="M162" s="31">
        <v>252.7</v>
      </c>
      <c r="N162" s="31">
        <v>247.6</v>
      </c>
      <c r="O162" s="253">
        <v>40864500</v>
      </c>
      <c r="P162" s="254">
        <v>-4.8352615694164991E-2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1751.15</v>
      </c>
      <c r="F163" s="38">
        <v>1751.1499999999999</v>
      </c>
      <c r="G163" s="39">
        <v>1739.4499999999998</v>
      </c>
      <c r="H163" s="39">
        <v>1727.75</v>
      </c>
      <c r="I163" s="39">
        <v>1716.05</v>
      </c>
      <c r="J163" s="39">
        <v>1762.8499999999997</v>
      </c>
      <c r="K163" s="39">
        <v>1774.55</v>
      </c>
      <c r="L163" s="39">
        <v>1786.2499999999995</v>
      </c>
      <c r="M163" s="31">
        <v>1762.85</v>
      </c>
      <c r="N163" s="31">
        <v>1739.45</v>
      </c>
      <c r="O163" s="253">
        <v>4192507</v>
      </c>
      <c r="P163" s="254">
        <v>1.7282243729014417E-2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869.4</v>
      </c>
      <c r="F164" s="38">
        <v>872.36666666666667</v>
      </c>
      <c r="G164" s="39">
        <v>862.5333333333333</v>
      </c>
      <c r="H164" s="39">
        <v>855.66666666666663</v>
      </c>
      <c r="I164" s="39">
        <v>845.83333333333326</v>
      </c>
      <c r="J164" s="39">
        <v>879.23333333333335</v>
      </c>
      <c r="K164" s="39">
        <v>889.06666666666661</v>
      </c>
      <c r="L164" s="39">
        <v>895.93333333333339</v>
      </c>
      <c r="M164" s="31">
        <v>882.2</v>
      </c>
      <c r="N164" s="31">
        <v>865.5</v>
      </c>
      <c r="O164" s="253">
        <v>3554700</v>
      </c>
      <c r="P164" s="254">
        <v>-7.1684587813620072E-4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232.85</v>
      </c>
      <c r="F165" s="38">
        <v>232.85</v>
      </c>
      <c r="G165" s="39">
        <v>231.85</v>
      </c>
      <c r="H165" s="39">
        <v>230.85</v>
      </c>
      <c r="I165" s="39">
        <v>229.85</v>
      </c>
      <c r="J165" s="39">
        <v>233.85</v>
      </c>
      <c r="K165" s="39">
        <v>234.85</v>
      </c>
      <c r="L165" s="39">
        <v>235.85</v>
      </c>
      <c r="M165" s="31">
        <v>233.85</v>
      </c>
      <c r="N165" s="31">
        <v>231.85</v>
      </c>
      <c r="O165" s="253">
        <v>53065000</v>
      </c>
      <c r="P165" s="254">
        <v>-2.2744014732965008E-2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242.85</v>
      </c>
      <c r="F166" s="38">
        <v>242.94999999999996</v>
      </c>
      <c r="G166" s="39">
        <v>240.69999999999993</v>
      </c>
      <c r="H166" s="39">
        <v>238.54999999999998</v>
      </c>
      <c r="I166" s="39">
        <v>236.29999999999995</v>
      </c>
      <c r="J166" s="39">
        <v>245.09999999999991</v>
      </c>
      <c r="K166" s="39">
        <v>247.34999999999997</v>
      </c>
      <c r="L166" s="39">
        <v>249.49999999999989</v>
      </c>
      <c r="M166" s="31">
        <v>245.2</v>
      </c>
      <c r="N166" s="31">
        <v>240.8</v>
      </c>
      <c r="O166" s="253">
        <v>65744000</v>
      </c>
      <c r="P166" s="254">
        <v>3.1246078554398295E-2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2422.4499999999998</v>
      </c>
      <c r="F167" s="38">
        <v>2428.2833333333333</v>
      </c>
      <c r="G167" s="39">
        <v>2404.6666666666665</v>
      </c>
      <c r="H167" s="39">
        <v>2386.8833333333332</v>
      </c>
      <c r="I167" s="39">
        <v>2363.2666666666664</v>
      </c>
      <c r="J167" s="39">
        <v>2446.0666666666666</v>
      </c>
      <c r="K167" s="39">
        <v>2469.6833333333334</v>
      </c>
      <c r="L167" s="39">
        <v>2487.4666666666667</v>
      </c>
      <c r="M167" s="31">
        <v>2451.9</v>
      </c>
      <c r="N167" s="31">
        <v>2410.5</v>
      </c>
      <c r="O167" s="253">
        <v>42606750</v>
      </c>
      <c r="P167" s="254">
        <v>3.6900256750343752E-2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88.4</v>
      </c>
      <c r="F168" s="38">
        <v>88.05</v>
      </c>
      <c r="G168" s="39">
        <v>87.5</v>
      </c>
      <c r="H168" s="39">
        <v>86.600000000000009</v>
      </c>
      <c r="I168" s="39">
        <v>86.050000000000011</v>
      </c>
      <c r="J168" s="39">
        <v>88.949999999999989</v>
      </c>
      <c r="K168" s="39">
        <v>89.499999999999972</v>
      </c>
      <c r="L168" s="39">
        <v>90.399999999999977</v>
      </c>
      <c r="M168" s="31">
        <v>88.6</v>
      </c>
      <c r="N168" s="31">
        <v>87.15</v>
      </c>
      <c r="O168" s="253">
        <v>125744000</v>
      </c>
      <c r="P168" s="254">
        <v>-2.9453535041679531E-2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826.75</v>
      </c>
      <c r="F169" s="38">
        <v>827.81666666666661</v>
      </c>
      <c r="G169" s="39">
        <v>823.03333333333319</v>
      </c>
      <c r="H169" s="39">
        <v>819.31666666666661</v>
      </c>
      <c r="I169" s="39">
        <v>814.53333333333319</v>
      </c>
      <c r="J169" s="39">
        <v>831.53333333333319</v>
      </c>
      <c r="K169" s="39">
        <v>836.31666666666649</v>
      </c>
      <c r="L169" s="39">
        <v>840.03333333333319</v>
      </c>
      <c r="M169" s="31">
        <v>832.6</v>
      </c>
      <c r="N169" s="31">
        <v>824.1</v>
      </c>
      <c r="O169" s="253">
        <v>9924000</v>
      </c>
      <c r="P169" s="254">
        <v>4.0251572327044023E-2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1298.95</v>
      </c>
      <c r="F170" s="38">
        <v>1298.1333333333334</v>
      </c>
      <c r="G170" s="39">
        <v>1293.166666666667</v>
      </c>
      <c r="H170" s="39">
        <v>1287.3833333333334</v>
      </c>
      <c r="I170" s="39">
        <v>1282.416666666667</v>
      </c>
      <c r="J170" s="39">
        <v>1303.916666666667</v>
      </c>
      <c r="K170" s="39">
        <v>1308.8833333333337</v>
      </c>
      <c r="L170" s="39">
        <v>1314.666666666667</v>
      </c>
      <c r="M170" s="31">
        <v>1303.0999999999999</v>
      </c>
      <c r="N170" s="31">
        <v>1292.3499999999999</v>
      </c>
      <c r="O170" s="253">
        <v>8945250</v>
      </c>
      <c r="P170" s="254">
        <v>5.0560377517485464E-3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574.79999999999995</v>
      </c>
      <c r="F171" s="38">
        <v>574.19999999999993</v>
      </c>
      <c r="G171" s="39">
        <v>572.59999999999991</v>
      </c>
      <c r="H171" s="39">
        <v>570.4</v>
      </c>
      <c r="I171" s="39">
        <v>568.79999999999995</v>
      </c>
      <c r="J171" s="39">
        <v>576.39999999999986</v>
      </c>
      <c r="K171" s="39">
        <v>578</v>
      </c>
      <c r="L171" s="39">
        <v>580.19999999999982</v>
      </c>
      <c r="M171" s="31">
        <v>575.79999999999995</v>
      </c>
      <c r="N171" s="31">
        <v>572</v>
      </c>
      <c r="O171" s="253">
        <v>98881500</v>
      </c>
      <c r="P171" s="254">
        <v>-2.5781795019563835E-4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24086.2</v>
      </c>
      <c r="F172" s="38">
        <v>24090.783333333336</v>
      </c>
      <c r="G172" s="39">
        <v>23981.566666666673</v>
      </c>
      <c r="H172" s="39">
        <v>23876.933333333338</v>
      </c>
      <c r="I172" s="39">
        <v>23767.716666666674</v>
      </c>
      <c r="J172" s="39">
        <v>24195.416666666672</v>
      </c>
      <c r="K172" s="39">
        <v>24304.633333333339</v>
      </c>
      <c r="L172" s="39">
        <v>24409.26666666667</v>
      </c>
      <c r="M172" s="31">
        <v>24200</v>
      </c>
      <c r="N172" s="31">
        <v>23986.15</v>
      </c>
      <c r="O172" s="253">
        <v>199975</v>
      </c>
      <c r="P172" s="254">
        <v>-5.9383819379115708E-2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3858.25</v>
      </c>
      <c r="F173" s="38">
        <v>3857.5333333333333</v>
      </c>
      <c r="G173" s="39">
        <v>3840.5666666666666</v>
      </c>
      <c r="H173" s="39">
        <v>3822.8833333333332</v>
      </c>
      <c r="I173" s="39">
        <v>3805.9166666666665</v>
      </c>
      <c r="J173" s="39">
        <v>3875.2166666666667</v>
      </c>
      <c r="K173" s="39">
        <v>3892.1833333333329</v>
      </c>
      <c r="L173" s="39">
        <v>3909.8666666666668</v>
      </c>
      <c r="M173" s="31">
        <v>3874.5</v>
      </c>
      <c r="N173" s="31">
        <v>3839.85</v>
      </c>
      <c r="O173" s="253">
        <v>1929125</v>
      </c>
      <c r="P173" s="254">
        <v>-4.3887147335423198E-2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2373.5</v>
      </c>
      <c r="F174" s="38">
        <v>2354.9833333333336</v>
      </c>
      <c r="G174" s="39">
        <v>2325.416666666667</v>
      </c>
      <c r="H174" s="39">
        <v>2277.3333333333335</v>
      </c>
      <c r="I174" s="39">
        <v>2247.7666666666669</v>
      </c>
      <c r="J174" s="39">
        <v>2403.0666666666671</v>
      </c>
      <c r="K174" s="39">
        <v>2432.6333333333337</v>
      </c>
      <c r="L174" s="39">
        <v>2480.7166666666672</v>
      </c>
      <c r="M174" s="31">
        <v>2384.5500000000002</v>
      </c>
      <c r="N174" s="31">
        <v>2306.9</v>
      </c>
      <c r="O174" s="253">
        <v>3894375</v>
      </c>
      <c r="P174" s="254">
        <v>-1.7409404863279403E-2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1873.8</v>
      </c>
      <c r="F175" s="38">
        <v>1867.1833333333334</v>
      </c>
      <c r="G175" s="39">
        <v>1854.6166666666668</v>
      </c>
      <c r="H175" s="39">
        <v>1835.4333333333334</v>
      </c>
      <c r="I175" s="39">
        <v>1822.8666666666668</v>
      </c>
      <c r="J175" s="39">
        <v>1886.3666666666668</v>
      </c>
      <c r="K175" s="39">
        <v>1898.9333333333334</v>
      </c>
      <c r="L175" s="39">
        <v>1918.1166666666668</v>
      </c>
      <c r="M175" s="31">
        <v>1879.75</v>
      </c>
      <c r="N175" s="31">
        <v>1848</v>
      </c>
      <c r="O175" s="253">
        <v>6987000</v>
      </c>
      <c r="P175" s="254">
        <v>-3.998351195383347E-2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1112.1500000000001</v>
      </c>
      <c r="F176" s="38">
        <v>1114.7833333333333</v>
      </c>
      <c r="G176" s="39">
        <v>1104.9666666666667</v>
      </c>
      <c r="H176" s="39">
        <v>1097.7833333333333</v>
      </c>
      <c r="I176" s="39">
        <v>1087.9666666666667</v>
      </c>
      <c r="J176" s="39">
        <v>1121.9666666666667</v>
      </c>
      <c r="K176" s="39">
        <v>1131.7833333333333</v>
      </c>
      <c r="L176" s="39">
        <v>1138.9666666666667</v>
      </c>
      <c r="M176" s="31">
        <v>1124.5999999999999</v>
      </c>
      <c r="N176" s="31">
        <v>1107.5999999999999</v>
      </c>
      <c r="O176" s="253">
        <v>23648100</v>
      </c>
      <c r="P176" s="254">
        <v>2.4629080118694362E-3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603.04999999999995</v>
      </c>
      <c r="F177" s="38">
        <v>601.25</v>
      </c>
      <c r="G177" s="39">
        <v>597.79999999999995</v>
      </c>
      <c r="H177" s="39">
        <v>592.54999999999995</v>
      </c>
      <c r="I177" s="39">
        <v>589.09999999999991</v>
      </c>
      <c r="J177" s="39">
        <v>606.5</v>
      </c>
      <c r="K177" s="39">
        <v>609.95000000000005</v>
      </c>
      <c r="L177" s="39">
        <v>615.20000000000005</v>
      </c>
      <c r="M177" s="31">
        <v>604.70000000000005</v>
      </c>
      <c r="N177" s="31">
        <v>596</v>
      </c>
      <c r="O177" s="253">
        <v>8982000</v>
      </c>
      <c r="P177" s="254">
        <v>-3.3414043583535107E-2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768.35</v>
      </c>
      <c r="F178" s="38">
        <v>773.18333333333339</v>
      </c>
      <c r="G178" s="39">
        <v>762.36666666666679</v>
      </c>
      <c r="H178" s="39">
        <v>756.38333333333344</v>
      </c>
      <c r="I178" s="39">
        <v>745.56666666666683</v>
      </c>
      <c r="J178" s="39">
        <v>779.16666666666674</v>
      </c>
      <c r="K178" s="39">
        <v>789.98333333333335</v>
      </c>
      <c r="L178" s="39">
        <v>795.9666666666667</v>
      </c>
      <c r="M178" s="31">
        <v>784</v>
      </c>
      <c r="N178" s="31">
        <v>767.2</v>
      </c>
      <c r="O178" s="253">
        <v>4364000</v>
      </c>
      <c r="P178" s="254">
        <v>-6.1489410157139603E-3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1069.5999999999999</v>
      </c>
      <c r="F179" s="38">
        <v>1063.2</v>
      </c>
      <c r="G179" s="39">
        <v>1047.4000000000001</v>
      </c>
      <c r="H179" s="39">
        <v>1025.2</v>
      </c>
      <c r="I179" s="39">
        <v>1009.4000000000001</v>
      </c>
      <c r="J179" s="39">
        <v>1085.4000000000001</v>
      </c>
      <c r="K179" s="39">
        <v>1101.1999999999998</v>
      </c>
      <c r="L179" s="39">
        <v>1123.4000000000001</v>
      </c>
      <c r="M179" s="31">
        <v>1079</v>
      </c>
      <c r="N179" s="31">
        <v>1041</v>
      </c>
      <c r="O179" s="253">
        <v>9381900</v>
      </c>
      <c r="P179" s="254">
        <v>-8.7563519657662472E-2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1786.8</v>
      </c>
      <c r="F180" s="38">
        <v>1791.5666666666666</v>
      </c>
      <c r="G180" s="39">
        <v>1776.0333333333333</v>
      </c>
      <c r="H180" s="39">
        <v>1765.2666666666667</v>
      </c>
      <c r="I180" s="39">
        <v>1749.7333333333333</v>
      </c>
      <c r="J180" s="39">
        <v>1802.3333333333333</v>
      </c>
      <c r="K180" s="39">
        <v>1817.8666666666666</v>
      </c>
      <c r="L180" s="39">
        <v>1828.6333333333332</v>
      </c>
      <c r="M180" s="31">
        <v>1807.1</v>
      </c>
      <c r="N180" s="31">
        <v>1780.8</v>
      </c>
      <c r="O180" s="253">
        <v>5187000</v>
      </c>
      <c r="P180" s="254">
        <v>6.2075654704170707E-3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836.6</v>
      </c>
      <c r="F181" s="38">
        <v>837.65</v>
      </c>
      <c r="G181" s="39">
        <v>833.69999999999993</v>
      </c>
      <c r="H181" s="39">
        <v>830.8</v>
      </c>
      <c r="I181" s="39">
        <v>826.84999999999991</v>
      </c>
      <c r="J181" s="39">
        <v>840.55</v>
      </c>
      <c r="K181" s="39">
        <v>844.5</v>
      </c>
      <c r="L181" s="39">
        <v>847.4</v>
      </c>
      <c r="M181" s="31">
        <v>841.6</v>
      </c>
      <c r="N181" s="31">
        <v>834.75</v>
      </c>
      <c r="O181" s="253">
        <v>10170000</v>
      </c>
      <c r="P181" s="254">
        <v>-1.841556636553162E-2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607.65</v>
      </c>
      <c r="F182" s="38">
        <v>607.31666666666672</v>
      </c>
      <c r="G182" s="39">
        <v>603.38333333333344</v>
      </c>
      <c r="H182" s="39">
        <v>599.11666666666667</v>
      </c>
      <c r="I182" s="39">
        <v>595.18333333333339</v>
      </c>
      <c r="J182" s="39">
        <v>611.58333333333348</v>
      </c>
      <c r="K182" s="39">
        <v>615.51666666666665</v>
      </c>
      <c r="L182" s="39">
        <v>619.78333333333353</v>
      </c>
      <c r="M182" s="31">
        <v>611.25</v>
      </c>
      <c r="N182" s="31">
        <v>603.04999999999995</v>
      </c>
      <c r="O182" s="253">
        <v>68169150</v>
      </c>
      <c r="P182" s="254">
        <v>-2.876438219109555E-3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247.05</v>
      </c>
      <c r="F183" s="38">
        <v>246.9666666666667</v>
      </c>
      <c r="G183" s="39">
        <v>245.53333333333339</v>
      </c>
      <c r="H183" s="39">
        <v>244.01666666666668</v>
      </c>
      <c r="I183" s="39">
        <v>242.58333333333337</v>
      </c>
      <c r="J183" s="39">
        <v>248.48333333333341</v>
      </c>
      <c r="K183" s="39">
        <v>249.91666666666669</v>
      </c>
      <c r="L183" s="39">
        <v>251.43333333333342</v>
      </c>
      <c r="M183" s="31">
        <v>248.4</v>
      </c>
      <c r="N183" s="31">
        <v>245.45</v>
      </c>
      <c r="O183" s="253">
        <v>95168250</v>
      </c>
      <c r="P183" s="254">
        <v>4.0235000890154887E-3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119.7</v>
      </c>
      <c r="F184" s="38">
        <v>119.28333333333335</v>
      </c>
      <c r="G184" s="39">
        <v>118.2166666666667</v>
      </c>
      <c r="H184" s="39">
        <v>116.73333333333335</v>
      </c>
      <c r="I184" s="39">
        <v>115.6666666666667</v>
      </c>
      <c r="J184" s="39">
        <v>120.76666666666669</v>
      </c>
      <c r="K184" s="39">
        <v>121.83333333333333</v>
      </c>
      <c r="L184" s="39">
        <v>123.31666666666669</v>
      </c>
      <c r="M184" s="31">
        <v>120.35</v>
      </c>
      <c r="N184" s="31">
        <v>117.8</v>
      </c>
      <c r="O184" s="253">
        <v>232650000</v>
      </c>
      <c r="P184" s="254">
        <v>3.0375368426180792E-2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3370.55</v>
      </c>
      <c r="F185" s="38">
        <v>3372.5</v>
      </c>
      <c r="G185" s="39">
        <v>3360.3</v>
      </c>
      <c r="H185" s="39">
        <v>3350.05</v>
      </c>
      <c r="I185" s="39">
        <v>3337.8500000000004</v>
      </c>
      <c r="J185" s="39">
        <v>3382.75</v>
      </c>
      <c r="K185" s="39">
        <v>3394.95</v>
      </c>
      <c r="L185" s="39">
        <v>3405.2</v>
      </c>
      <c r="M185" s="31">
        <v>3384.7</v>
      </c>
      <c r="N185" s="31">
        <v>3362.25</v>
      </c>
      <c r="O185" s="253">
        <v>9791075</v>
      </c>
      <c r="P185" s="254">
        <v>-1.3245149911816578E-2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1197.1500000000001</v>
      </c>
      <c r="F186" s="38">
        <v>1196.7</v>
      </c>
      <c r="G186" s="39">
        <v>1186.5500000000002</v>
      </c>
      <c r="H186" s="39">
        <v>1175.95</v>
      </c>
      <c r="I186" s="39">
        <v>1165.8000000000002</v>
      </c>
      <c r="J186" s="39">
        <v>1207.3000000000002</v>
      </c>
      <c r="K186" s="39">
        <v>1217.4500000000003</v>
      </c>
      <c r="L186" s="39">
        <v>1228.0500000000002</v>
      </c>
      <c r="M186" s="31">
        <v>1206.8499999999999</v>
      </c>
      <c r="N186" s="31">
        <v>1186.0999999999999</v>
      </c>
      <c r="O186" s="253">
        <v>13669800</v>
      </c>
      <c r="P186" s="254">
        <v>-7.4496819726409345E-3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3074.7</v>
      </c>
      <c r="F187" s="38">
        <v>3069.0666666666671</v>
      </c>
      <c r="G187" s="39">
        <v>3051.6833333333343</v>
      </c>
      <c r="H187" s="39">
        <v>3028.6666666666674</v>
      </c>
      <c r="I187" s="39">
        <v>3011.2833333333347</v>
      </c>
      <c r="J187" s="39">
        <v>3092.0833333333339</v>
      </c>
      <c r="K187" s="39">
        <v>3109.4666666666662</v>
      </c>
      <c r="L187" s="39">
        <v>3132.4833333333336</v>
      </c>
      <c r="M187" s="31">
        <v>3086.45</v>
      </c>
      <c r="N187" s="31">
        <v>3046.05</v>
      </c>
      <c r="O187" s="253">
        <v>5089875</v>
      </c>
      <c r="P187" s="254">
        <v>-3.3950177935943057E-2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1960.55</v>
      </c>
      <c r="F188" s="38">
        <v>1957.3333333333333</v>
      </c>
      <c r="G188" s="39">
        <v>1946.1166666666666</v>
      </c>
      <c r="H188" s="39">
        <v>1931.6833333333334</v>
      </c>
      <c r="I188" s="39">
        <v>1920.4666666666667</v>
      </c>
      <c r="J188" s="39">
        <v>1971.7666666666664</v>
      </c>
      <c r="K188" s="39">
        <v>1982.9833333333331</v>
      </c>
      <c r="L188" s="39">
        <v>1997.4166666666663</v>
      </c>
      <c r="M188" s="31">
        <v>1968.55</v>
      </c>
      <c r="N188" s="31">
        <v>1942.9</v>
      </c>
      <c r="O188" s="253">
        <v>1551000</v>
      </c>
      <c r="P188" s="254">
        <v>-6.0284762193274763E-2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2044.35</v>
      </c>
      <c r="F189" s="38">
        <v>2030.8666666666668</v>
      </c>
      <c r="G189" s="39">
        <v>2012.0833333333335</v>
      </c>
      <c r="H189" s="39">
        <v>1979.8166666666666</v>
      </c>
      <c r="I189" s="39">
        <v>1961.0333333333333</v>
      </c>
      <c r="J189" s="39">
        <v>2063.1333333333337</v>
      </c>
      <c r="K189" s="39">
        <v>2081.916666666667</v>
      </c>
      <c r="L189" s="39">
        <v>2114.1833333333338</v>
      </c>
      <c r="M189" s="31">
        <v>2049.65</v>
      </c>
      <c r="N189" s="31">
        <v>1998.6</v>
      </c>
      <c r="O189" s="253">
        <v>4232400</v>
      </c>
      <c r="P189" s="254">
        <v>1.2729709035222051E-2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1382.55</v>
      </c>
      <c r="F190" s="38">
        <v>1371.7833333333335</v>
      </c>
      <c r="G190" s="39">
        <v>1353.8166666666671</v>
      </c>
      <c r="H190" s="39">
        <v>1325.0833333333335</v>
      </c>
      <c r="I190" s="39">
        <v>1307.116666666667</v>
      </c>
      <c r="J190" s="39">
        <v>1400.5166666666671</v>
      </c>
      <c r="K190" s="39">
        <v>1418.4833333333338</v>
      </c>
      <c r="L190" s="39">
        <v>1447.2166666666672</v>
      </c>
      <c r="M190" s="31">
        <v>1389.75</v>
      </c>
      <c r="N190" s="31">
        <v>1343.05</v>
      </c>
      <c r="O190" s="253">
        <v>7884100</v>
      </c>
      <c r="P190" s="254">
        <v>7.1952031978680886E-2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1526.05</v>
      </c>
      <c r="F191" s="38">
        <v>1526.5</v>
      </c>
      <c r="G191" s="39">
        <v>1518.55</v>
      </c>
      <c r="H191" s="39">
        <v>1511.05</v>
      </c>
      <c r="I191" s="39">
        <v>1503.1</v>
      </c>
      <c r="J191" s="39">
        <v>1534</v>
      </c>
      <c r="K191" s="39">
        <v>1541.9499999999998</v>
      </c>
      <c r="L191" s="39">
        <v>1549.45</v>
      </c>
      <c r="M191" s="31">
        <v>1534.45</v>
      </c>
      <c r="N191" s="31">
        <v>1519</v>
      </c>
      <c r="O191" s="253">
        <v>2419600</v>
      </c>
      <c r="P191" s="254">
        <v>-2.9668699522004283E-3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8206.1</v>
      </c>
      <c r="F192" s="38">
        <v>8187.3166666666666</v>
      </c>
      <c r="G192" s="39">
        <v>8157.8333333333339</v>
      </c>
      <c r="H192" s="39">
        <v>8109.5666666666675</v>
      </c>
      <c r="I192" s="39">
        <v>8080.0833333333348</v>
      </c>
      <c r="J192" s="39">
        <v>8235.5833333333321</v>
      </c>
      <c r="K192" s="39">
        <v>8265.0666666666657</v>
      </c>
      <c r="L192" s="39">
        <v>8313.3333333333321</v>
      </c>
      <c r="M192" s="31">
        <v>8216.7999999999993</v>
      </c>
      <c r="N192" s="31">
        <v>8139.05</v>
      </c>
      <c r="O192" s="253">
        <v>1391000</v>
      </c>
      <c r="P192" s="254">
        <v>-8.9361702127659579E-2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598.70000000000005</v>
      </c>
      <c r="F193" s="38">
        <v>596.18333333333339</v>
      </c>
      <c r="G193" s="39">
        <v>590.66666666666674</v>
      </c>
      <c r="H193" s="39">
        <v>582.63333333333333</v>
      </c>
      <c r="I193" s="39">
        <v>577.11666666666667</v>
      </c>
      <c r="J193" s="39">
        <v>604.21666666666681</v>
      </c>
      <c r="K193" s="39">
        <v>609.73333333333346</v>
      </c>
      <c r="L193" s="39">
        <v>617.76666666666688</v>
      </c>
      <c r="M193" s="31">
        <v>601.70000000000005</v>
      </c>
      <c r="N193" s="31">
        <v>588.15</v>
      </c>
      <c r="O193" s="253">
        <v>36969400</v>
      </c>
      <c r="P193" s="254">
        <v>-3.6653116531165313E-2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236.9</v>
      </c>
      <c r="F194" s="38">
        <v>237.13333333333333</v>
      </c>
      <c r="G194" s="39">
        <v>235.36666666666665</v>
      </c>
      <c r="H194" s="39">
        <v>233.83333333333331</v>
      </c>
      <c r="I194" s="39">
        <v>232.06666666666663</v>
      </c>
      <c r="J194" s="39">
        <v>238.66666666666666</v>
      </c>
      <c r="K194" s="39">
        <v>240.43333333333331</v>
      </c>
      <c r="L194" s="39">
        <v>241.96666666666667</v>
      </c>
      <c r="M194" s="31">
        <v>238.9</v>
      </c>
      <c r="N194" s="31">
        <v>235.6</v>
      </c>
      <c r="O194" s="253">
        <v>88094000</v>
      </c>
      <c r="P194" s="254">
        <v>1.3646614811064574E-2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849.4</v>
      </c>
      <c r="F195" s="38">
        <v>843</v>
      </c>
      <c r="G195" s="39">
        <v>832.9</v>
      </c>
      <c r="H195" s="39">
        <v>816.4</v>
      </c>
      <c r="I195" s="39">
        <v>806.3</v>
      </c>
      <c r="J195" s="39">
        <v>859.5</v>
      </c>
      <c r="K195" s="39">
        <v>869.59999999999991</v>
      </c>
      <c r="L195" s="39">
        <v>886.1</v>
      </c>
      <c r="M195" s="31">
        <v>853.1</v>
      </c>
      <c r="N195" s="31">
        <v>826.5</v>
      </c>
      <c r="O195" s="253">
        <v>7517400</v>
      </c>
      <c r="P195" s="254">
        <v>-3.2957702994751467E-2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408.2</v>
      </c>
      <c r="F196" s="38">
        <v>409.31666666666666</v>
      </c>
      <c r="G196" s="39">
        <v>406.08333333333331</v>
      </c>
      <c r="H196" s="39">
        <v>403.96666666666664</v>
      </c>
      <c r="I196" s="39">
        <v>400.73333333333329</v>
      </c>
      <c r="J196" s="39">
        <v>411.43333333333334</v>
      </c>
      <c r="K196" s="39">
        <v>414.66666666666669</v>
      </c>
      <c r="L196" s="39">
        <v>416.78333333333336</v>
      </c>
      <c r="M196" s="31">
        <v>412.55</v>
      </c>
      <c r="N196" s="31">
        <v>407.2</v>
      </c>
      <c r="O196" s="253">
        <v>38133000</v>
      </c>
      <c r="P196" s="254">
        <v>2.063594026015738E-2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265.2</v>
      </c>
      <c r="F197" s="38">
        <v>265.58333333333331</v>
      </c>
      <c r="G197" s="39">
        <v>262.01666666666665</v>
      </c>
      <c r="H197" s="39">
        <v>258.83333333333331</v>
      </c>
      <c r="I197" s="39">
        <v>255.26666666666665</v>
      </c>
      <c r="J197" s="39">
        <v>268.76666666666665</v>
      </c>
      <c r="K197" s="39">
        <v>272.33333333333337</v>
      </c>
      <c r="L197" s="39">
        <v>275.51666666666665</v>
      </c>
      <c r="M197" s="31">
        <v>269.14999999999998</v>
      </c>
      <c r="N197" s="31">
        <v>262.39999999999998</v>
      </c>
      <c r="O197" s="253">
        <v>92451000</v>
      </c>
      <c r="P197" s="254">
        <v>-8.4297895794831895E-4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632.65</v>
      </c>
      <c r="F198" s="38">
        <v>634.15</v>
      </c>
      <c r="G198" s="39">
        <v>628.84999999999991</v>
      </c>
      <c r="H198" s="39">
        <v>625.04999999999995</v>
      </c>
      <c r="I198" s="39">
        <v>619.74999999999989</v>
      </c>
      <c r="J198" s="39">
        <v>637.94999999999993</v>
      </c>
      <c r="K198" s="39">
        <v>643.24999999999989</v>
      </c>
      <c r="L198" s="39">
        <v>647.04999999999995</v>
      </c>
      <c r="M198" s="31">
        <v>639.45000000000005</v>
      </c>
      <c r="N198" s="31">
        <v>630.35</v>
      </c>
      <c r="O198" s="253">
        <v>7853400</v>
      </c>
      <c r="P198" s="254">
        <v>-1.8668466036887089E-2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45168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64" t="s">
        <v>16</v>
      </c>
      <c r="B8" s="366"/>
      <c r="C8" s="370" t="s">
        <v>20</v>
      </c>
      <c r="D8" s="370" t="s">
        <v>21</v>
      </c>
      <c r="E8" s="361" t="s">
        <v>22</v>
      </c>
      <c r="F8" s="362"/>
      <c r="G8" s="363"/>
      <c r="H8" s="361" t="s">
        <v>23</v>
      </c>
      <c r="I8" s="362"/>
      <c r="J8" s="363"/>
      <c r="K8" s="26"/>
      <c r="L8" s="53"/>
      <c r="M8" s="53"/>
      <c r="N8" s="1"/>
      <c r="O8" s="1"/>
    </row>
    <row r="9" spans="1:15" ht="36" customHeight="1">
      <c r="A9" s="368"/>
      <c r="B9" s="369"/>
      <c r="C9" s="369"/>
      <c r="D9" s="36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19342.650000000001</v>
      </c>
      <c r="D10" s="35">
        <v>19343.216666666667</v>
      </c>
      <c r="E10" s="35">
        <v>19308.533333333333</v>
      </c>
      <c r="F10" s="35">
        <v>19274.416666666664</v>
      </c>
      <c r="G10" s="35">
        <v>19239.73333333333</v>
      </c>
      <c r="H10" s="35">
        <v>19377.333333333336</v>
      </c>
      <c r="I10" s="35">
        <v>19412.01666666667</v>
      </c>
      <c r="J10" s="35">
        <v>19446.133333333339</v>
      </c>
      <c r="K10" s="35">
        <v>19377.900000000001</v>
      </c>
      <c r="L10" s="35">
        <v>19309.099999999999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44495.25</v>
      </c>
      <c r="D11" s="35">
        <v>44532.683333333327</v>
      </c>
      <c r="E11" s="35">
        <v>44392.366666666654</v>
      </c>
      <c r="F11" s="35">
        <v>44289.48333333333</v>
      </c>
      <c r="G11" s="35">
        <v>44149.166666666657</v>
      </c>
      <c r="H11" s="35">
        <v>44635.566666666651</v>
      </c>
      <c r="I11" s="35">
        <v>44775.883333333317</v>
      </c>
      <c r="J11" s="35">
        <v>44878.766666666648</v>
      </c>
      <c r="K11" s="35">
        <v>44673</v>
      </c>
      <c r="L11" s="35">
        <v>44429.8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3523.45</v>
      </c>
      <c r="D12" s="38">
        <v>3521.5</v>
      </c>
      <c r="E12" s="38">
        <v>3512.65</v>
      </c>
      <c r="F12" s="38">
        <v>3501.85</v>
      </c>
      <c r="G12" s="38">
        <v>3493</v>
      </c>
      <c r="H12" s="38">
        <v>3532.3</v>
      </c>
      <c r="I12" s="38">
        <v>3541.1500000000005</v>
      </c>
      <c r="J12" s="38">
        <v>3551.9500000000003</v>
      </c>
      <c r="K12" s="38">
        <v>3530.35</v>
      </c>
      <c r="L12" s="38">
        <v>3510.7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5981.15</v>
      </c>
      <c r="D13" s="38">
        <v>5976.2166666666662</v>
      </c>
      <c r="E13" s="38">
        <v>5961.9833333333327</v>
      </c>
      <c r="F13" s="38">
        <v>5942.8166666666666</v>
      </c>
      <c r="G13" s="38">
        <v>5928.583333333333</v>
      </c>
      <c r="H13" s="38">
        <v>5995.3833333333323</v>
      </c>
      <c r="I13" s="38">
        <v>6009.6166666666659</v>
      </c>
      <c r="J13" s="38">
        <v>6028.7833333333319</v>
      </c>
      <c r="K13" s="38">
        <v>5990.45</v>
      </c>
      <c r="L13" s="38">
        <v>5957.05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30866.05</v>
      </c>
      <c r="D14" s="38">
        <v>30876.383333333331</v>
      </c>
      <c r="E14" s="38">
        <v>30774.516666666663</v>
      </c>
      <c r="F14" s="38">
        <v>30682.98333333333</v>
      </c>
      <c r="G14" s="38">
        <v>30581.116666666661</v>
      </c>
      <c r="H14" s="38">
        <v>30967.916666666664</v>
      </c>
      <c r="I14" s="38">
        <v>31069.783333333333</v>
      </c>
      <c r="J14" s="38">
        <v>31161.316666666666</v>
      </c>
      <c r="K14" s="38">
        <v>30978.25</v>
      </c>
      <c r="L14" s="38">
        <v>30784.85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5525.6</v>
      </c>
      <c r="D15" s="38">
        <v>5523.1166666666677</v>
      </c>
      <c r="E15" s="38">
        <v>5511.9333333333352</v>
      </c>
      <c r="F15" s="38">
        <v>5498.2666666666673</v>
      </c>
      <c r="G15" s="38">
        <v>5487.0833333333348</v>
      </c>
      <c r="H15" s="38">
        <v>5536.7833333333356</v>
      </c>
      <c r="I15" s="38">
        <v>5547.9666666666681</v>
      </c>
      <c r="J15" s="38">
        <v>5561.6333333333359</v>
      </c>
      <c r="K15" s="38">
        <v>5534.3</v>
      </c>
      <c r="L15" s="38">
        <v>5509.45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11109.35</v>
      </c>
      <c r="D16" s="38">
        <v>11108.133333333333</v>
      </c>
      <c r="E16" s="38">
        <v>11087.166666666666</v>
      </c>
      <c r="F16" s="38">
        <v>11064.983333333334</v>
      </c>
      <c r="G16" s="38">
        <v>11044.016666666666</v>
      </c>
      <c r="H16" s="38">
        <v>11130.316666666666</v>
      </c>
      <c r="I16" s="38">
        <v>11151.283333333333</v>
      </c>
      <c r="J16" s="38">
        <v>11173.466666666665</v>
      </c>
      <c r="K16" s="38">
        <v>11129.1</v>
      </c>
      <c r="L16" s="38">
        <v>11085.95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4318.8500000000004</v>
      </c>
      <c r="D17" s="38">
        <v>4297.6333333333332</v>
      </c>
      <c r="E17" s="38">
        <v>4265.3166666666666</v>
      </c>
      <c r="F17" s="38">
        <v>4211.7833333333338</v>
      </c>
      <c r="G17" s="38">
        <v>4179.4666666666672</v>
      </c>
      <c r="H17" s="38">
        <v>4351.1666666666661</v>
      </c>
      <c r="I17" s="38">
        <v>4383.4833333333318</v>
      </c>
      <c r="J17" s="38">
        <v>4437.0166666666655</v>
      </c>
      <c r="K17" s="31">
        <v>4329.95</v>
      </c>
      <c r="L17" s="31">
        <v>4244.1000000000004</v>
      </c>
      <c r="M17" s="31">
        <v>1.87724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23414.95</v>
      </c>
      <c r="D18" s="38">
        <v>23368.566666666669</v>
      </c>
      <c r="E18" s="38">
        <v>23262.233333333337</v>
      </c>
      <c r="F18" s="38">
        <v>23109.516666666666</v>
      </c>
      <c r="G18" s="38">
        <v>23003.183333333334</v>
      </c>
      <c r="H18" s="38">
        <v>23521.28333333334</v>
      </c>
      <c r="I18" s="38">
        <v>23627.616666666676</v>
      </c>
      <c r="J18" s="38">
        <v>23780.333333333343</v>
      </c>
      <c r="K18" s="31">
        <v>23474.9</v>
      </c>
      <c r="L18" s="31">
        <v>23215.85</v>
      </c>
      <c r="M18" s="31">
        <v>0.11307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180.4</v>
      </c>
      <c r="D19" s="38">
        <v>180.25</v>
      </c>
      <c r="E19" s="38">
        <v>179.05</v>
      </c>
      <c r="F19" s="38">
        <v>177.70000000000002</v>
      </c>
      <c r="G19" s="38">
        <v>176.50000000000003</v>
      </c>
      <c r="H19" s="38">
        <v>181.6</v>
      </c>
      <c r="I19" s="38">
        <v>182.79999999999998</v>
      </c>
      <c r="J19" s="38">
        <v>184.14999999999998</v>
      </c>
      <c r="K19" s="31">
        <v>181.45</v>
      </c>
      <c r="L19" s="31">
        <v>178.9</v>
      </c>
      <c r="M19" s="31">
        <v>15.049340000000001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215.2</v>
      </c>
      <c r="D20" s="38">
        <v>215.93333333333331</v>
      </c>
      <c r="E20" s="38">
        <v>213.76666666666662</v>
      </c>
      <c r="F20" s="38">
        <v>212.33333333333331</v>
      </c>
      <c r="G20" s="38">
        <v>210.16666666666663</v>
      </c>
      <c r="H20" s="38">
        <v>217.36666666666662</v>
      </c>
      <c r="I20" s="38">
        <v>219.5333333333333</v>
      </c>
      <c r="J20" s="38">
        <v>220.96666666666661</v>
      </c>
      <c r="K20" s="31">
        <v>218.1</v>
      </c>
      <c r="L20" s="31">
        <v>214.5</v>
      </c>
      <c r="M20" s="31">
        <v>11.026669999999999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1981.8</v>
      </c>
      <c r="D21" s="38">
        <v>1985.0666666666666</v>
      </c>
      <c r="E21" s="38">
        <v>1972.7833333333333</v>
      </c>
      <c r="F21" s="38">
        <v>1963.7666666666667</v>
      </c>
      <c r="G21" s="38">
        <v>1951.4833333333333</v>
      </c>
      <c r="H21" s="38">
        <v>1994.0833333333333</v>
      </c>
      <c r="I21" s="38">
        <v>2006.3666666666666</v>
      </c>
      <c r="J21" s="38">
        <v>2015.3833333333332</v>
      </c>
      <c r="K21" s="31">
        <v>1997.35</v>
      </c>
      <c r="L21" s="31">
        <v>1976.05</v>
      </c>
      <c r="M21" s="31">
        <v>3.52542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2506.4499999999998</v>
      </c>
      <c r="D22" s="38">
        <v>2496.0333333333333</v>
      </c>
      <c r="E22" s="38">
        <v>2455.4166666666665</v>
      </c>
      <c r="F22" s="38">
        <v>2404.3833333333332</v>
      </c>
      <c r="G22" s="38">
        <v>2363.7666666666664</v>
      </c>
      <c r="H22" s="38">
        <v>2547.0666666666666</v>
      </c>
      <c r="I22" s="38">
        <v>2587.6833333333334</v>
      </c>
      <c r="J22" s="38">
        <v>2638.7166666666667</v>
      </c>
      <c r="K22" s="31">
        <v>2536.65</v>
      </c>
      <c r="L22" s="31">
        <v>2445</v>
      </c>
      <c r="M22" s="31">
        <v>48.021500000000003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974.5</v>
      </c>
      <c r="D23" s="38">
        <v>974.18333333333339</v>
      </c>
      <c r="E23" s="38">
        <v>963.36666666666679</v>
      </c>
      <c r="F23" s="38">
        <v>952.23333333333335</v>
      </c>
      <c r="G23" s="38">
        <v>941.41666666666674</v>
      </c>
      <c r="H23" s="38">
        <v>985.31666666666683</v>
      </c>
      <c r="I23" s="38">
        <v>996.13333333333344</v>
      </c>
      <c r="J23" s="38">
        <v>1007.2666666666669</v>
      </c>
      <c r="K23" s="31">
        <v>985</v>
      </c>
      <c r="L23" s="31">
        <v>963.05</v>
      </c>
      <c r="M23" s="31">
        <v>14.695690000000001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823.55</v>
      </c>
      <c r="D24" s="38">
        <v>818.13333333333321</v>
      </c>
      <c r="E24" s="38">
        <v>805.46666666666647</v>
      </c>
      <c r="F24" s="38">
        <v>787.38333333333321</v>
      </c>
      <c r="G24" s="38">
        <v>774.71666666666647</v>
      </c>
      <c r="H24" s="38">
        <v>836.21666666666647</v>
      </c>
      <c r="I24" s="38">
        <v>848.88333333333321</v>
      </c>
      <c r="J24" s="38">
        <v>866.96666666666647</v>
      </c>
      <c r="K24" s="31">
        <v>830.8</v>
      </c>
      <c r="L24" s="31">
        <v>800.05</v>
      </c>
      <c r="M24" s="31">
        <v>59.350850000000001</v>
      </c>
      <c r="N24" s="1"/>
      <c r="O24" s="1"/>
    </row>
    <row r="25" spans="1:15" ht="12.75" customHeight="1">
      <c r="A25" s="56">
        <v>16</v>
      </c>
      <c r="B25" s="58" t="s">
        <v>852</v>
      </c>
      <c r="C25" s="31">
        <v>332.7</v>
      </c>
      <c r="D25" s="38">
        <v>329.15</v>
      </c>
      <c r="E25" s="38">
        <v>319.44999999999993</v>
      </c>
      <c r="F25" s="38">
        <v>306.19999999999993</v>
      </c>
      <c r="G25" s="38">
        <v>296.49999999999989</v>
      </c>
      <c r="H25" s="38">
        <v>342.4</v>
      </c>
      <c r="I25" s="38">
        <v>352.1</v>
      </c>
      <c r="J25" s="38">
        <v>365.35</v>
      </c>
      <c r="K25" s="31">
        <v>338.85</v>
      </c>
      <c r="L25" s="31">
        <v>315.89999999999998</v>
      </c>
      <c r="M25" s="31">
        <v>252.17117999999999</v>
      </c>
      <c r="N25" s="1"/>
      <c r="O25" s="1"/>
    </row>
    <row r="26" spans="1:15" ht="12.75" customHeight="1">
      <c r="A26" s="56">
        <v>17</v>
      </c>
      <c r="B26" s="58" t="s">
        <v>53</v>
      </c>
      <c r="C26" s="31">
        <v>3702.2</v>
      </c>
      <c r="D26" s="38">
        <v>3710.9166666666665</v>
      </c>
      <c r="E26" s="38">
        <v>3682.833333333333</v>
      </c>
      <c r="F26" s="38">
        <v>3663.4666666666667</v>
      </c>
      <c r="G26" s="38">
        <v>3635.3833333333332</v>
      </c>
      <c r="H26" s="38">
        <v>3730.2833333333328</v>
      </c>
      <c r="I26" s="38">
        <v>3758.3666666666659</v>
      </c>
      <c r="J26" s="38">
        <v>3777.7333333333327</v>
      </c>
      <c r="K26" s="31">
        <v>3739</v>
      </c>
      <c r="L26" s="31">
        <v>3691.55</v>
      </c>
      <c r="M26" s="31">
        <v>2.3504999999999998</v>
      </c>
      <c r="N26" s="1"/>
      <c r="O26" s="1"/>
    </row>
    <row r="27" spans="1:15" ht="12.75" customHeight="1">
      <c r="A27" s="56">
        <v>18</v>
      </c>
      <c r="B27" s="58" t="s">
        <v>54</v>
      </c>
      <c r="C27" s="31">
        <v>441.2</v>
      </c>
      <c r="D27" s="38">
        <v>441.7166666666667</v>
      </c>
      <c r="E27" s="38">
        <v>435.93333333333339</v>
      </c>
      <c r="F27" s="38">
        <v>430.66666666666669</v>
      </c>
      <c r="G27" s="38">
        <v>424.88333333333338</v>
      </c>
      <c r="H27" s="38">
        <v>446.98333333333341</v>
      </c>
      <c r="I27" s="38">
        <v>452.76666666666671</v>
      </c>
      <c r="J27" s="38">
        <v>458.03333333333342</v>
      </c>
      <c r="K27" s="31">
        <v>447.5</v>
      </c>
      <c r="L27" s="31">
        <v>436.45</v>
      </c>
      <c r="M27" s="31">
        <v>40.519129999999997</v>
      </c>
      <c r="N27" s="1"/>
      <c r="O27" s="1"/>
    </row>
    <row r="28" spans="1:15" ht="12.75" customHeight="1">
      <c r="A28" s="56">
        <v>19</v>
      </c>
      <c r="B28" s="58" t="s">
        <v>55</v>
      </c>
      <c r="C28" s="31">
        <v>4878.3999999999996</v>
      </c>
      <c r="D28" s="38">
        <v>4894.0999999999995</v>
      </c>
      <c r="E28" s="38">
        <v>4843.1999999999989</v>
      </c>
      <c r="F28" s="38">
        <v>4807.9999999999991</v>
      </c>
      <c r="G28" s="38">
        <v>4757.0999999999985</v>
      </c>
      <c r="H28" s="38">
        <v>4929.2999999999993</v>
      </c>
      <c r="I28" s="38">
        <v>4980.1999999999989</v>
      </c>
      <c r="J28" s="38">
        <v>5015.3999999999996</v>
      </c>
      <c r="K28" s="31">
        <v>4945</v>
      </c>
      <c r="L28" s="31">
        <v>4858.8999999999996</v>
      </c>
      <c r="M28" s="31">
        <v>5.9161900000000003</v>
      </c>
      <c r="N28" s="1"/>
      <c r="O28" s="1"/>
    </row>
    <row r="29" spans="1:15" ht="12.75" customHeight="1">
      <c r="A29" s="56">
        <v>20</v>
      </c>
      <c r="B29" s="58" t="s">
        <v>57</v>
      </c>
      <c r="C29" s="31">
        <v>389.65</v>
      </c>
      <c r="D29" s="38">
        <v>391.9666666666667</v>
      </c>
      <c r="E29" s="38">
        <v>386.18333333333339</v>
      </c>
      <c r="F29" s="38">
        <v>382.7166666666667</v>
      </c>
      <c r="G29" s="38">
        <v>376.93333333333339</v>
      </c>
      <c r="H29" s="38">
        <v>395.43333333333339</v>
      </c>
      <c r="I29" s="38">
        <v>401.2166666666667</v>
      </c>
      <c r="J29" s="38">
        <v>404.68333333333339</v>
      </c>
      <c r="K29" s="31">
        <v>397.75</v>
      </c>
      <c r="L29" s="31">
        <v>388.5</v>
      </c>
      <c r="M29" s="31">
        <v>23.586110000000001</v>
      </c>
      <c r="N29" s="1"/>
      <c r="O29" s="1"/>
    </row>
    <row r="30" spans="1:15" ht="12.75" customHeight="1">
      <c r="A30" s="56">
        <v>21</v>
      </c>
      <c r="B30" s="58" t="s">
        <v>58</v>
      </c>
      <c r="C30" s="31">
        <v>188.1</v>
      </c>
      <c r="D30" s="38">
        <v>188.53333333333333</v>
      </c>
      <c r="E30" s="38">
        <v>187.16666666666666</v>
      </c>
      <c r="F30" s="38">
        <v>186.23333333333332</v>
      </c>
      <c r="G30" s="38">
        <v>184.86666666666665</v>
      </c>
      <c r="H30" s="38">
        <v>189.46666666666667</v>
      </c>
      <c r="I30" s="38">
        <v>190.83333333333334</v>
      </c>
      <c r="J30" s="38">
        <v>191.76666666666668</v>
      </c>
      <c r="K30" s="31">
        <v>189.9</v>
      </c>
      <c r="L30" s="31">
        <v>187.6</v>
      </c>
      <c r="M30" s="31">
        <v>167.70194000000001</v>
      </c>
      <c r="N30" s="1"/>
      <c r="O30" s="1"/>
    </row>
    <row r="31" spans="1:15" ht="12.75" customHeight="1">
      <c r="A31" s="56">
        <v>22</v>
      </c>
      <c r="B31" s="58" t="s">
        <v>60</v>
      </c>
      <c r="C31" s="31">
        <v>3285.7</v>
      </c>
      <c r="D31" s="38">
        <v>3276.5833333333335</v>
      </c>
      <c r="E31" s="38">
        <v>3264.166666666667</v>
      </c>
      <c r="F31" s="38">
        <v>3242.6333333333337</v>
      </c>
      <c r="G31" s="38">
        <v>3230.2166666666672</v>
      </c>
      <c r="H31" s="38">
        <v>3298.1166666666668</v>
      </c>
      <c r="I31" s="38">
        <v>3310.5333333333338</v>
      </c>
      <c r="J31" s="38">
        <v>3332.0666666666666</v>
      </c>
      <c r="K31" s="31">
        <v>3289</v>
      </c>
      <c r="L31" s="31">
        <v>3255.05</v>
      </c>
      <c r="M31" s="31">
        <v>5.3316299999999996</v>
      </c>
      <c r="N31" s="1"/>
      <c r="O31" s="1"/>
    </row>
    <row r="32" spans="1:15" ht="12.75" customHeight="1">
      <c r="A32" s="56">
        <v>23</v>
      </c>
      <c r="B32" s="58" t="s">
        <v>61</v>
      </c>
      <c r="C32" s="31">
        <v>1962.4</v>
      </c>
      <c r="D32" s="38">
        <v>1976.1333333333332</v>
      </c>
      <c r="E32" s="38">
        <v>1942.2666666666664</v>
      </c>
      <c r="F32" s="38">
        <v>1922.1333333333332</v>
      </c>
      <c r="G32" s="38">
        <v>1888.2666666666664</v>
      </c>
      <c r="H32" s="38">
        <v>1996.2666666666664</v>
      </c>
      <c r="I32" s="38">
        <v>2030.1333333333332</v>
      </c>
      <c r="J32" s="38">
        <v>2050.2666666666664</v>
      </c>
      <c r="K32" s="31">
        <v>2010</v>
      </c>
      <c r="L32" s="31">
        <v>1956</v>
      </c>
      <c r="M32" s="31">
        <v>12.60238</v>
      </c>
      <c r="N32" s="1"/>
      <c r="O32" s="1"/>
    </row>
    <row r="33" spans="1:15" ht="12.75" customHeight="1">
      <c r="A33" s="56">
        <v>24</v>
      </c>
      <c r="B33" s="58" t="s">
        <v>267</v>
      </c>
      <c r="C33" s="31">
        <v>656.8</v>
      </c>
      <c r="D33" s="38">
        <v>657.19999999999993</v>
      </c>
      <c r="E33" s="38">
        <v>650.94999999999982</v>
      </c>
      <c r="F33" s="38">
        <v>645.09999999999991</v>
      </c>
      <c r="G33" s="38">
        <v>638.8499999999998</v>
      </c>
      <c r="H33" s="38">
        <v>663.04999999999984</v>
      </c>
      <c r="I33" s="38">
        <v>669.30000000000007</v>
      </c>
      <c r="J33" s="38">
        <v>675.14999999999986</v>
      </c>
      <c r="K33" s="31">
        <v>663.45</v>
      </c>
      <c r="L33" s="31">
        <v>651.35</v>
      </c>
      <c r="M33" s="31">
        <v>5.3382300000000003</v>
      </c>
      <c r="N33" s="1"/>
      <c r="O33" s="1"/>
    </row>
    <row r="34" spans="1:15" ht="12.75" customHeight="1">
      <c r="A34" s="56">
        <v>25</v>
      </c>
      <c r="B34" s="58" t="s">
        <v>64</v>
      </c>
      <c r="C34" s="31">
        <v>731.45</v>
      </c>
      <c r="D34" s="38">
        <v>733.81666666666661</v>
      </c>
      <c r="E34" s="38">
        <v>727.63333333333321</v>
      </c>
      <c r="F34" s="38">
        <v>723.81666666666661</v>
      </c>
      <c r="G34" s="38">
        <v>717.63333333333321</v>
      </c>
      <c r="H34" s="38">
        <v>737.63333333333321</v>
      </c>
      <c r="I34" s="38">
        <v>743.81666666666661</v>
      </c>
      <c r="J34" s="38">
        <v>747.63333333333321</v>
      </c>
      <c r="K34" s="31">
        <v>740</v>
      </c>
      <c r="L34" s="31">
        <v>730</v>
      </c>
      <c r="M34" s="31">
        <v>4.5315099999999999</v>
      </c>
      <c r="N34" s="1"/>
      <c r="O34" s="1"/>
    </row>
    <row r="35" spans="1:15" ht="12.75" customHeight="1">
      <c r="A35" s="56">
        <v>26</v>
      </c>
      <c r="B35" s="58" t="s">
        <v>65</v>
      </c>
      <c r="C35" s="31">
        <v>828.8</v>
      </c>
      <c r="D35" s="38">
        <v>832.48333333333323</v>
      </c>
      <c r="E35" s="38">
        <v>822.46666666666647</v>
      </c>
      <c r="F35" s="38">
        <v>816.13333333333321</v>
      </c>
      <c r="G35" s="38">
        <v>806.11666666666645</v>
      </c>
      <c r="H35" s="38">
        <v>838.81666666666649</v>
      </c>
      <c r="I35" s="38">
        <v>848.83333333333314</v>
      </c>
      <c r="J35" s="38">
        <v>855.16666666666652</v>
      </c>
      <c r="K35" s="31">
        <v>842.5</v>
      </c>
      <c r="L35" s="31">
        <v>826.15</v>
      </c>
      <c r="M35" s="31">
        <v>14.906040000000001</v>
      </c>
      <c r="N35" s="1"/>
      <c r="O35" s="1"/>
    </row>
    <row r="36" spans="1:15" ht="12.75" customHeight="1">
      <c r="A36" s="56">
        <v>27</v>
      </c>
      <c r="B36" s="58" t="s">
        <v>268</v>
      </c>
      <c r="C36" s="31">
        <v>370.4</v>
      </c>
      <c r="D36" s="38">
        <v>371.18333333333334</v>
      </c>
      <c r="E36" s="38">
        <v>367.51666666666665</v>
      </c>
      <c r="F36" s="38">
        <v>364.63333333333333</v>
      </c>
      <c r="G36" s="38">
        <v>360.96666666666664</v>
      </c>
      <c r="H36" s="38">
        <v>374.06666666666666</v>
      </c>
      <c r="I36" s="38">
        <v>377.73333333333329</v>
      </c>
      <c r="J36" s="38">
        <v>380.61666666666667</v>
      </c>
      <c r="K36" s="31">
        <v>374.85</v>
      </c>
      <c r="L36" s="31">
        <v>368.3</v>
      </c>
      <c r="M36" s="31">
        <v>13.940659999999999</v>
      </c>
      <c r="N36" s="1"/>
      <c r="O36" s="1"/>
    </row>
    <row r="37" spans="1:15" ht="12.75" customHeight="1">
      <c r="A37" s="56">
        <v>28</v>
      </c>
      <c r="B37" s="58" t="s">
        <v>66</v>
      </c>
      <c r="C37" s="31">
        <v>980.7</v>
      </c>
      <c r="D37" s="38">
        <v>983.06666666666661</v>
      </c>
      <c r="E37" s="38">
        <v>975.13333333333321</v>
      </c>
      <c r="F37" s="38">
        <v>969.56666666666661</v>
      </c>
      <c r="G37" s="38">
        <v>961.63333333333321</v>
      </c>
      <c r="H37" s="38">
        <v>988.63333333333321</v>
      </c>
      <c r="I37" s="38">
        <v>996.56666666666661</v>
      </c>
      <c r="J37" s="38">
        <v>1002.1333333333332</v>
      </c>
      <c r="K37" s="31">
        <v>991</v>
      </c>
      <c r="L37" s="31">
        <v>977.5</v>
      </c>
      <c r="M37" s="31">
        <v>81.141409999999993</v>
      </c>
      <c r="N37" s="1"/>
      <c r="O37" s="1"/>
    </row>
    <row r="38" spans="1:15" ht="12.75" customHeight="1">
      <c r="A38" s="56">
        <v>29</v>
      </c>
      <c r="B38" s="58" t="s">
        <v>67</v>
      </c>
      <c r="C38" s="31">
        <v>4664.55</v>
      </c>
      <c r="D38" s="38">
        <v>4646.8666666666659</v>
      </c>
      <c r="E38" s="38">
        <v>4622.7333333333318</v>
      </c>
      <c r="F38" s="38">
        <v>4580.9166666666661</v>
      </c>
      <c r="G38" s="38">
        <v>4556.7833333333319</v>
      </c>
      <c r="H38" s="38">
        <v>4688.6833333333316</v>
      </c>
      <c r="I38" s="38">
        <v>4712.8166666666648</v>
      </c>
      <c r="J38" s="38">
        <v>4754.6333333333314</v>
      </c>
      <c r="K38" s="31">
        <v>4671</v>
      </c>
      <c r="L38" s="31">
        <v>4605.05</v>
      </c>
      <c r="M38" s="31">
        <v>3.2094100000000001</v>
      </c>
      <c r="N38" s="1"/>
      <c r="O38" s="1"/>
    </row>
    <row r="39" spans="1:15" ht="12.75" customHeight="1">
      <c r="A39" s="56">
        <v>30</v>
      </c>
      <c r="B39" s="58" t="s">
        <v>69</v>
      </c>
      <c r="C39" s="31">
        <v>1503.45</v>
      </c>
      <c r="D39" s="38">
        <v>1504.8999999999999</v>
      </c>
      <c r="E39" s="38">
        <v>1495.7999999999997</v>
      </c>
      <c r="F39" s="38">
        <v>1488.1499999999999</v>
      </c>
      <c r="G39" s="38">
        <v>1479.0499999999997</v>
      </c>
      <c r="H39" s="38">
        <v>1512.5499999999997</v>
      </c>
      <c r="I39" s="38">
        <v>1521.6499999999996</v>
      </c>
      <c r="J39" s="38">
        <v>1529.2999999999997</v>
      </c>
      <c r="K39" s="31">
        <v>1514</v>
      </c>
      <c r="L39" s="31">
        <v>1497.25</v>
      </c>
      <c r="M39" s="31">
        <v>13.770009999999999</v>
      </c>
      <c r="N39" s="1"/>
      <c r="O39" s="1"/>
    </row>
    <row r="40" spans="1:15" ht="12.75" customHeight="1">
      <c r="A40" s="56">
        <v>31</v>
      </c>
      <c r="B40" s="58" t="s">
        <v>270</v>
      </c>
      <c r="C40" s="31">
        <v>7369.95</v>
      </c>
      <c r="D40" s="38">
        <v>7355.333333333333</v>
      </c>
      <c r="E40" s="38">
        <v>7310.6666666666661</v>
      </c>
      <c r="F40" s="38">
        <v>7251.3833333333332</v>
      </c>
      <c r="G40" s="38">
        <v>7206.7166666666662</v>
      </c>
      <c r="H40" s="38">
        <v>7414.6166666666659</v>
      </c>
      <c r="I40" s="38">
        <v>7459.2833333333319</v>
      </c>
      <c r="J40" s="38">
        <v>7518.5666666666657</v>
      </c>
      <c r="K40" s="31">
        <v>7400</v>
      </c>
      <c r="L40" s="31">
        <v>7296.05</v>
      </c>
      <c r="M40" s="31">
        <v>0.12812000000000001</v>
      </c>
      <c r="N40" s="1"/>
      <c r="O40" s="1"/>
    </row>
    <row r="41" spans="1:15" ht="12.75" customHeight="1">
      <c r="A41" s="56">
        <v>32</v>
      </c>
      <c r="B41" s="58" t="s">
        <v>70</v>
      </c>
      <c r="C41" s="31">
        <v>7293.35</v>
      </c>
      <c r="D41" s="38">
        <v>7280.0999999999995</v>
      </c>
      <c r="E41" s="38">
        <v>7249.2499999999991</v>
      </c>
      <c r="F41" s="38">
        <v>7205.15</v>
      </c>
      <c r="G41" s="38">
        <v>7174.2999999999993</v>
      </c>
      <c r="H41" s="38">
        <v>7324.1999999999989</v>
      </c>
      <c r="I41" s="38">
        <v>7355.0499999999993</v>
      </c>
      <c r="J41" s="38">
        <v>7399.1499999999987</v>
      </c>
      <c r="K41" s="31">
        <v>7310.95</v>
      </c>
      <c r="L41" s="31">
        <v>7236</v>
      </c>
      <c r="M41" s="31">
        <v>14.18305</v>
      </c>
      <c r="N41" s="1"/>
      <c r="O41" s="1"/>
    </row>
    <row r="42" spans="1:15" ht="12.75" customHeight="1">
      <c r="A42" s="56">
        <v>33</v>
      </c>
      <c r="B42" s="58" t="s">
        <v>71</v>
      </c>
      <c r="C42" s="31">
        <v>2363.3000000000002</v>
      </c>
      <c r="D42" s="38">
        <v>2367.5</v>
      </c>
      <c r="E42" s="38">
        <v>2351.4</v>
      </c>
      <c r="F42" s="38">
        <v>2339.5</v>
      </c>
      <c r="G42" s="38">
        <v>2323.4</v>
      </c>
      <c r="H42" s="38">
        <v>2379.4</v>
      </c>
      <c r="I42" s="38">
        <v>2395.5000000000005</v>
      </c>
      <c r="J42" s="38">
        <v>2407.4</v>
      </c>
      <c r="K42" s="31">
        <v>2383.6</v>
      </c>
      <c r="L42" s="31">
        <v>2355.6</v>
      </c>
      <c r="M42" s="31">
        <v>0.52529000000000003</v>
      </c>
      <c r="N42" s="1"/>
      <c r="O42" s="1"/>
    </row>
    <row r="43" spans="1:15" ht="12.75" customHeight="1">
      <c r="A43" s="56">
        <v>34</v>
      </c>
      <c r="B43" s="58" t="s">
        <v>73</v>
      </c>
      <c r="C43" s="31">
        <v>235.8</v>
      </c>
      <c r="D43" s="38">
        <v>235.56666666666669</v>
      </c>
      <c r="E43" s="38">
        <v>234.43333333333339</v>
      </c>
      <c r="F43" s="38">
        <v>233.06666666666669</v>
      </c>
      <c r="G43" s="38">
        <v>231.93333333333339</v>
      </c>
      <c r="H43" s="38">
        <v>236.93333333333339</v>
      </c>
      <c r="I43" s="38">
        <v>238.06666666666666</v>
      </c>
      <c r="J43" s="38">
        <v>239.43333333333339</v>
      </c>
      <c r="K43" s="31">
        <v>236.7</v>
      </c>
      <c r="L43" s="31">
        <v>234.2</v>
      </c>
      <c r="M43" s="31">
        <v>40.017189999999999</v>
      </c>
      <c r="N43" s="1"/>
      <c r="O43" s="1"/>
    </row>
    <row r="44" spans="1:15" ht="12.75" customHeight="1">
      <c r="A44" s="56">
        <v>35</v>
      </c>
      <c r="B44" s="58" t="s">
        <v>74</v>
      </c>
      <c r="C44" s="31">
        <v>191.15</v>
      </c>
      <c r="D44" s="38">
        <v>190.65</v>
      </c>
      <c r="E44" s="38">
        <v>189.70000000000002</v>
      </c>
      <c r="F44" s="38">
        <v>188.25</v>
      </c>
      <c r="G44" s="38">
        <v>187.3</v>
      </c>
      <c r="H44" s="38">
        <v>192.10000000000002</v>
      </c>
      <c r="I44" s="38">
        <v>193.05</v>
      </c>
      <c r="J44" s="38">
        <v>194.50000000000003</v>
      </c>
      <c r="K44" s="31">
        <v>191.6</v>
      </c>
      <c r="L44" s="31">
        <v>189.2</v>
      </c>
      <c r="M44" s="31">
        <v>75.388379999999998</v>
      </c>
      <c r="N44" s="1"/>
      <c r="O44" s="1"/>
    </row>
    <row r="45" spans="1:15" ht="12.75" customHeight="1">
      <c r="A45" s="56">
        <v>36</v>
      </c>
      <c r="B45" s="58" t="s">
        <v>271</v>
      </c>
      <c r="C45" s="31">
        <v>86.35</v>
      </c>
      <c r="D45" s="38">
        <v>86.666666666666671</v>
      </c>
      <c r="E45" s="38">
        <v>85.733333333333348</v>
      </c>
      <c r="F45" s="38">
        <v>85.116666666666674</v>
      </c>
      <c r="G45" s="38">
        <v>84.183333333333351</v>
      </c>
      <c r="H45" s="38">
        <v>87.283333333333346</v>
      </c>
      <c r="I45" s="38">
        <v>88.216666666666654</v>
      </c>
      <c r="J45" s="38">
        <v>88.833333333333343</v>
      </c>
      <c r="K45" s="31">
        <v>87.6</v>
      </c>
      <c r="L45" s="31">
        <v>86.05</v>
      </c>
      <c r="M45" s="31">
        <v>72.582279999999997</v>
      </c>
      <c r="N45" s="1"/>
      <c r="O45" s="1"/>
    </row>
    <row r="46" spans="1:15" ht="12.75" customHeight="1">
      <c r="A46" s="56">
        <v>37</v>
      </c>
      <c r="B46" s="58" t="s">
        <v>75</v>
      </c>
      <c r="C46" s="31">
        <v>1690.45</v>
      </c>
      <c r="D46" s="38">
        <v>1695.8666666666668</v>
      </c>
      <c r="E46" s="38">
        <v>1679.7333333333336</v>
      </c>
      <c r="F46" s="38">
        <v>1669.0166666666669</v>
      </c>
      <c r="G46" s="38">
        <v>1652.8833333333337</v>
      </c>
      <c r="H46" s="38">
        <v>1706.5833333333335</v>
      </c>
      <c r="I46" s="38">
        <v>1722.7166666666667</v>
      </c>
      <c r="J46" s="38">
        <v>1733.4333333333334</v>
      </c>
      <c r="K46" s="31">
        <v>1712</v>
      </c>
      <c r="L46" s="31">
        <v>1685.15</v>
      </c>
      <c r="M46" s="31">
        <v>2.4971700000000001</v>
      </c>
      <c r="N46" s="1"/>
      <c r="O46" s="1"/>
    </row>
    <row r="47" spans="1:15" ht="12.75" customHeight="1">
      <c r="A47" s="56">
        <v>38</v>
      </c>
      <c r="B47" s="58" t="s">
        <v>76</v>
      </c>
      <c r="C47" s="31">
        <v>134.55000000000001</v>
      </c>
      <c r="D47" s="38">
        <v>134.83333333333334</v>
      </c>
      <c r="E47" s="38">
        <v>133.81666666666669</v>
      </c>
      <c r="F47" s="38">
        <v>133.08333333333334</v>
      </c>
      <c r="G47" s="38">
        <v>132.06666666666669</v>
      </c>
      <c r="H47" s="38">
        <v>135.56666666666669</v>
      </c>
      <c r="I47" s="38">
        <v>136.58333333333334</v>
      </c>
      <c r="J47" s="38">
        <v>137.31666666666669</v>
      </c>
      <c r="K47" s="31">
        <v>135.85</v>
      </c>
      <c r="L47" s="31">
        <v>134.1</v>
      </c>
      <c r="M47" s="31">
        <v>111.184</v>
      </c>
      <c r="N47" s="1"/>
      <c r="O47" s="1"/>
    </row>
    <row r="48" spans="1:15" ht="12.75" customHeight="1">
      <c r="A48" s="56">
        <v>39</v>
      </c>
      <c r="B48" s="58" t="s">
        <v>77</v>
      </c>
      <c r="C48" s="31">
        <v>720.45</v>
      </c>
      <c r="D48" s="38">
        <v>717.7833333333333</v>
      </c>
      <c r="E48" s="38">
        <v>710.66666666666663</v>
      </c>
      <c r="F48" s="38">
        <v>700.88333333333333</v>
      </c>
      <c r="G48" s="38">
        <v>693.76666666666665</v>
      </c>
      <c r="H48" s="38">
        <v>727.56666666666661</v>
      </c>
      <c r="I48" s="38">
        <v>734.68333333333339</v>
      </c>
      <c r="J48" s="38">
        <v>744.46666666666658</v>
      </c>
      <c r="K48" s="31">
        <v>724.9</v>
      </c>
      <c r="L48" s="31">
        <v>708</v>
      </c>
      <c r="M48" s="31">
        <v>9.6709999999999994</v>
      </c>
      <c r="N48" s="1"/>
      <c r="O48" s="1"/>
    </row>
    <row r="49" spans="1:15" ht="12.75" customHeight="1">
      <c r="A49" s="56">
        <v>40</v>
      </c>
      <c r="B49" s="58" t="s">
        <v>78</v>
      </c>
      <c r="C49" s="31">
        <v>1070.0999999999999</v>
      </c>
      <c r="D49" s="38">
        <v>1066.0333333333333</v>
      </c>
      <c r="E49" s="38">
        <v>1056.0666666666666</v>
      </c>
      <c r="F49" s="38">
        <v>1042.0333333333333</v>
      </c>
      <c r="G49" s="38">
        <v>1032.0666666666666</v>
      </c>
      <c r="H49" s="38">
        <v>1080.0666666666666</v>
      </c>
      <c r="I49" s="38">
        <v>1090.0333333333333</v>
      </c>
      <c r="J49" s="38">
        <v>1104.0666666666666</v>
      </c>
      <c r="K49" s="31">
        <v>1076</v>
      </c>
      <c r="L49" s="31">
        <v>1052</v>
      </c>
      <c r="M49" s="31">
        <v>17.515000000000001</v>
      </c>
      <c r="N49" s="1"/>
      <c r="O49" s="1"/>
    </row>
    <row r="50" spans="1:15" ht="12.75" customHeight="1">
      <c r="A50" s="56">
        <v>41</v>
      </c>
      <c r="B50" s="58" t="s">
        <v>80</v>
      </c>
      <c r="C50" s="31">
        <v>855.2</v>
      </c>
      <c r="D50" s="38">
        <v>857.9</v>
      </c>
      <c r="E50" s="38">
        <v>845.8</v>
      </c>
      <c r="F50" s="38">
        <v>836.4</v>
      </c>
      <c r="G50" s="38">
        <v>824.3</v>
      </c>
      <c r="H50" s="38">
        <v>867.3</v>
      </c>
      <c r="I50" s="38">
        <v>879.40000000000009</v>
      </c>
      <c r="J50" s="38">
        <v>888.8</v>
      </c>
      <c r="K50" s="31">
        <v>870</v>
      </c>
      <c r="L50" s="31">
        <v>848.5</v>
      </c>
      <c r="M50" s="31">
        <v>140.64286000000001</v>
      </c>
      <c r="N50" s="1"/>
      <c r="O50" s="1"/>
    </row>
    <row r="51" spans="1:15" ht="12.75" customHeight="1">
      <c r="A51" s="56">
        <v>42</v>
      </c>
      <c r="B51" s="58" t="s">
        <v>81</v>
      </c>
      <c r="C51" s="31">
        <v>114.65</v>
      </c>
      <c r="D51" s="38">
        <v>113.10000000000001</v>
      </c>
      <c r="E51" s="38">
        <v>110.60000000000002</v>
      </c>
      <c r="F51" s="38">
        <v>106.55000000000001</v>
      </c>
      <c r="G51" s="38">
        <v>104.05000000000003</v>
      </c>
      <c r="H51" s="38">
        <v>117.15000000000002</v>
      </c>
      <c r="I51" s="38">
        <v>119.64999999999999</v>
      </c>
      <c r="J51" s="38">
        <v>123.70000000000002</v>
      </c>
      <c r="K51" s="31">
        <v>115.6</v>
      </c>
      <c r="L51" s="31">
        <v>109.05</v>
      </c>
      <c r="M51" s="31">
        <v>659.79985999999997</v>
      </c>
      <c r="N51" s="1"/>
      <c r="O51" s="1"/>
    </row>
    <row r="52" spans="1:15" ht="12.75" customHeight="1">
      <c r="A52" s="56">
        <v>43</v>
      </c>
      <c r="B52" s="58" t="s">
        <v>82</v>
      </c>
      <c r="C52" s="31">
        <v>259.14999999999998</v>
      </c>
      <c r="D52" s="38">
        <v>259.2833333333333</v>
      </c>
      <c r="E52" s="38">
        <v>257.41666666666663</v>
      </c>
      <c r="F52" s="38">
        <v>255.68333333333334</v>
      </c>
      <c r="G52" s="38">
        <v>253.81666666666666</v>
      </c>
      <c r="H52" s="38">
        <v>261.01666666666659</v>
      </c>
      <c r="I52" s="38">
        <v>262.88333333333327</v>
      </c>
      <c r="J52" s="38">
        <v>264.61666666666656</v>
      </c>
      <c r="K52" s="31">
        <v>261.14999999999998</v>
      </c>
      <c r="L52" s="31">
        <v>257.55</v>
      </c>
      <c r="M52" s="31">
        <v>15.35249</v>
      </c>
      <c r="N52" s="1"/>
      <c r="O52" s="1"/>
    </row>
    <row r="53" spans="1:15" ht="12.75" customHeight="1">
      <c r="A53" s="56">
        <v>44</v>
      </c>
      <c r="B53" s="58" t="s">
        <v>83</v>
      </c>
      <c r="C53" s="31">
        <v>18628.75</v>
      </c>
      <c r="D53" s="38">
        <v>18590.416666666668</v>
      </c>
      <c r="E53" s="38">
        <v>18510.383333333335</v>
      </c>
      <c r="F53" s="38">
        <v>18392.016666666666</v>
      </c>
      <c r="G53" s="38">
        <v>18311.983333333334</v>
      </c>
      <c r="H53" s="38">
        <v>18708.783333333336</v>
      </c>
      <c r="I53" s="38">
        <v>18788.816666666669</v>
      </c>
      <c r="J53" s="38">
        <v>18907.183333333338</v>
      </c>
      <c r="K53" s="31">
        <v>18670.45</v>
      </c>
      <c r="L53" s="31">
        <v>18472.05</v>
      </c>
      <c r="M53" s="31">
        <v>0.26258999999999999</v>
      </c>
      <c r="N53" s="1"/>
      <c r="O53" s="1"/>
    </row>
    <row r="54" spans="1:15" ht="12.75" customHeight="1">
      <c r="A54" s="56">
        <v>45</v>
      </c>
      <c r="B54" s="58" t="s">
        <v>85</v>
      </c>
      <c r="C54" s="31">
        <v>356.8</v>
      </c>
      <c r="D54" s="38">
        <v>356.73333333333335</v>
      </c>
      <c r="E54" s="38">
        <v>354.86666666666667</v>
      </c>
      <c r="F54" s="38">
        <v>352.93333333333334</v>
      </c>
      <c r="G54" s="38">
        <v>351.06666666666666</v>
      </c>
      <c r="H54" s="38">
        <v>358.66666666666669</v>
      </c>
      <c r="I54" s="38">
        <v>360.53333333333336</v>
      </c>
      <c r="J54" s="38">
        <v>362.4666666666667</v>
      </c>
      <c r="K54" s="31">
        <v>358.6</v>
      </c>
      <c r="L54" s="31">
        <v>354.8</v>
      </c>
      <c r="M54" s="31">
        <v>31.268689999999999</v>
      </c>
      <c r="N54" s="1"/>
      <c r="O54" s="1"/>
    </row>
    <row r="55" spans="1:15" ht="12.75" customHeight="1">
      <c r="A55" s="56">
        <v>46</v>
      </c>
      <c r="B55" s="58" t="s">
        <v>86</v>
      </c>
      <c r="C55" s="31">
        <v>4530.75</v>
      </c>
      <c r="D55" s="38">
        <v>4518.95</v>
      </c>
      <c r="E55" s="38">
        <v>4497.8999999999996</v>
      </c>
      <c r="F55" s="38">
        <v>4465.05</v>
      </c>
      <c r="G55" s="38">
        <v>4444</v>
      </c>
      <c r="H55" s="38">
        <v>4551.7999999999993</v>
      </c>
      <c r="I55" s="38">
        <v>4572.8500000000004</v>
      </c>
      <c r="J55" s="38">
        <v>4605.6999999999989</v>
      </c>
      <c r="K55" s="31">
        <v>4540</v>
      </c>
      <c r="L55" s="31">
        <v>4486.1000000000004</v>
      </c>
      <c r="M55" s="31">
        <v>3.4025699999999999</v>
      </c>
      <c r="N55" s="1"/>
      <c r="O55" s="1"/>
    </row>
    <row r="56" spans="1:15" ht="12.75" customHeight="1">
      <c r="A56" s="56">
        <v>47</v>
      </c>
      <c r="B56" s="58" t="s">
        <v>89</v>
      </c>
      <c r="C56" s="31">
        <v>326.60000000000002</v>
      </c>
      <c r="D56" s="38">
        <v>327.15000000000003</v>
      </c>
      <c r="E56" s="38">
        <v>324.95000000000005</v>
      </c>
      <c r="F56" s="38">
        <v>323.3</v>
      </c>
      <c r="G56" s="38">
        <v>321.10000000000002</v>
      </c>
      <c r="H56" s="38">
        <v>328.80000000000007</v>
      </c>
      <c r="I56" s="38">
        <v>331</v>
      </c>
      <c r="J56" s="38">
        <v>332.65000000000009</v>
      </c>
      <c r="K56" s="31">
        <v>329.35</v>
      </c>
      <c r="L56" s="31">
        <v>325.5</v>
      </c>
      <c r="M56" s="31">
        <v>31.52872</v>
      </c>
      <c r="N56" s="1"/>
      <c r="O56" s="1"/>
    </row>
    <row r="57" spans="1:15" ht="12.75" customHeight="1">
      <c r="A57" s="56">
        <v>48</v>
      </c>
      <c r="B57" s="58" t="s">
        <v>349</v>
      </c>
      <c r="C57" s="31">
        <v>406.8</v>
      </c>
      <c r="D57" s="38">
        <v>408.18333333333339</v>
      </c>
      <c r="E57" s="38">
        <v>403.71666666666681</v>
      </c>
      <c r="F57" s="38">
        <v>400.63333333333344</v>
      </c>
      <c r="G57" s="38">
        <v>396.16666666666686</v>
      </c>
      <c r="H57" s="38">
        <v>411.26666666666677</v>
      </c>
      <c r="I57" s="38">
        <v>415.73333333333335</v>
      </c>
      <c r="J57" s="38">
        <v>418.81666666666672</v>
      </c>
      <c r="K57" s="31">
        <v>412.65</v>
      </c>
      <c r="L57" s="31">
        <v>405.1</v>
      </c>
      <c r="M57" s="31">
        <v>10.685079999999999</v>
      </c>
      <c r="N57" s="1"/>
      <c r="O57" s="1"/>
    </row>
    <row r="58" spans="1:15" ht="12.75" customHeight="1">
      <c r="A58" s="56">
        <v>49</v>
      </c>
      <c r="B58" s="58" t="s">
        <v>92</v>
      </c>
      <c r="C58" s="31">
        <v>1099.05</v>
      </c>
      <c r="D58" s="38">
        <v>1093.2166666666667</v>
      </c>
      <c r="E58" s="38">
        <v>1083.4333333333334</v>
      </c>
      <c r="F58" s="38">
        <v>1067.8166666666666</v>
      </c>
      <c r="G58" s="38">
        <v>1058.0333333333333</v>
      </c>
      <c r="H58" s="38">
        <v>1108.8333333333335</v>
      </c>
      <c r="I58" s="38">
        <v>1118.6166666666668</v>
      </c>
      <c r="J58" s="38">
        <v>1134.2333333333336</v>
      </c>
      <c r="K58" s="31">
        <v>1103</v>
      </c>
      <c r="L58" s="31">
        <v>1077.5999999999999</v>
      </c>
      <c r="M58" s="31">
        <v>20.518239999999999</v>
      </c>
      <c r="N58" s="1"/>
      <c r="O58" s="1"/>
    </row>
    <row r="59" spans="1:15" ht="12.75" customHeight="1">
      <c r="A59" s="56">
        <v>50</v>
      </c>
      <c r="B59" s="58" t="s">
        <v>93</v>
      </c>
      <c r="C59" s="31">
        <v>1229.75</v>
      </c>
      <c r="D59" s="38">
        <v>1234.2333333333333</v>
      </c>
      <c r="E59" s="38">
        <v>1222.8166666666666</v>
      </c>
      <c r="F59" s="38">
        <v>1215.8833333333332</v>
      </c>
      <c r="G59" s="38">
        <v>1204.4666666666665</v>
      </c>
      <c r="H59" s="38">
        <v>1241.1666666666667</v>
      </c>
      <c r="I59" s="38">
        <v>1252.5833333333333</v>
      </c>
      <c r="J59" s="38">
        <v>1259.5166666666669</v>
      </c>
      <c r="K59" s="31">
        <v>1245.6500000000001</v>
      </c>
      <c r="L59" s="31">
        <v>1227.3</v>
      </c>
      <c r="M59" s="31">
        <v>12.090870000000001</v>
      </c>
      <c r="N59" s="1"/>
      <c r="O59" s="1"/>
    </row>
    <row r="60" spans="1:15" ht="12.75" customHeight="1">
      <c r="A60" s="56">
        <v>51</v>
      </c>
      <c r="B60" s="58" t="s">
        <v>94</v>
      </c>
      <c r="C60" s="31">
        <v>229.95</v>
      </c>
      <c r="D60" s="38">
        <v>229.70000000000002</v>
      </c>
      <c r="E60" s="38">
        <v>229.00000000000003</v>
      </c>
      <c r="F60" s="38">
        <v>228.05</v>
      </c>
      <c r="G60" s="38">
        <v>227.35000000000002</v>
      </c>
      <c r="H60" s="38">
        <v>230.65000000000003</v>
      </c>
      <c r="I60" s="38">
        <v>231.35000000000002</v>
      </c>
      <c r="J60" s="38">
        <v>232.30000000000004</v>
      </c>
      <c r="K60" s="31">
        <v>230.4</v>
      </c>
      <c r="L60" s="31">
        <v>228.75</v>
      </c>
      <c r="M60" s="31">
        <v>31.125599999999999</v>
      </c>
      <c r="N60" s="1"/>
      <c r="O60" s="1"/>
    </row>
    <row r="61" spans="1:15" ht="12.75" customHeight="1">
      <c r="A61" s="56">
        <v>52</v>
      </c>
      <c r="B61" s="58" t="s">
        <v>95</v>
      </c>
      <c r="C61" s="31">
        <v>5225.6000000000004</v>
      </c>
      <c r="D61" s="38">
        <v>5195.7</v>
      </c>
      <c r="E61" s="38">
        <v>5118.0499999999993</v>
      </c>
      <c r="F61" s="38">
        <v>5010.4999999999991</v>
      </c>
      <c r="G61" s="38">
        <v>4932.8499999999985</v>
      </c>
      <c r="H61" s="38">
        <v>5303.25</v>
      </c>
      <c r="I61" s="38">
        <v>5380.9</v>
      </c>
      <c r="J61" s="38">
        <v>5488.4500000000007</v>
      </c>
      <c r="K61" s="31">
        <v>5273.35</v>
      </c>
      <c r="L61" s="31">
        <v>5088.1499999999996</v>
      </c>
      <c r="M61" s="31">
        <v>10.18566</v>
      </c>
      <c r="N61" s="1"/>
      <c r="O61" s="1"/>
    </row>
    <row r="62" spans="1:15" ht="12.75" customHeight="1">
      <c r="A62" s="56">
        <v>53</v>
      </c>
      <c r="B62" s="58" t="s">
        <v>96</v>
      </c>
      <c r="C62" s="31">
        <v>1958.75</v>
      </c>
      <c r="D62" s="38">
        <v>1956.9166666666667</v>
      </c>
      <c r="E62" s="38">
        <v>1943.8333333333335</v>
      </c>
      <c r="F62" s="38">
        <v>1928.9166666666667</v>
      </c>
      <c r="G62" s="38">
        <v>1915.8333333333335</v>
      </c>
      <c r="H62" s="38">
        <v>1971.8333333333335</v>
      </c>
      <c r="I62" s="38">
        <v>1984.916666666667</v>
      </c>
      <c r="J62" s="38">
        <v>1999.8333333333335</v>
      </c>
      <c r="K62" s="31">
        <v>1970</v>
      </c>
      <c r="L62" s="31">
        <v>1942</v>
      </c>
      <c r="M62" s="31">
        <v>6.4418699999999998</v>
      </c>
      <c r="N62" s="1"/>
      <c r="O62" s="1"/>
    </row>
    <row r="63" spans="1:15" ht="12.75" customHeight="1">
      <c r="A63" s="56">
        <v>54</v>
      </c>
      <c r="B63" s="58" t="s">
        <v>97</v>
      </c>
      <c r="C63" s="31">
        <v>669.95</v>
      </c>
      <c r="D63" s="38">
        <v>666.65</v>
      </c>
      <c r="E63" s="38">
        <v>661.84999999999991</v>
      </c>
      <c r="F63" s="38">
        <v>653.74999999999989</v>
      </c>
      <c r="G63" s="38">
        <v>648.94999999999982</v>
      </c>
      <c r="H63" s="38">
        <v>674.75</v>
      </c>
      <c r="I63" s="38">
        <v>679.55</v>
      </c>
      <c r="J63" s="38">
        <v>687.65000000000009</v>
      </c>
      <c r="K63" s="31">
        <v>671.45</v>
      </c>
      <c r="L63" s="31">
        <v>658.55</v>
      </c>
      <c r="M63" s="31">
        <v>4.3353400000000004</v>
      </c>
      <c r="N63" s="1"/>
      <c r="O63" s="1"/>
    </row>
    <row r="64" spans="1:15" ht="12.75" customHeight="1">
      <c r="A64" s="56">
        <v>55</v>
      </c>
      <c r="B64" s="58" t="s">
        <v>98</v>
      </c>
      <c r="C64" s="31">
        <v>1083.7</v>
      </c>
      <c r="D64" s="38">
        <v>1086.5166666666667</v>
      </c>
      <c r="E64" s="38">
        <v>1075.9833333333333</v>
      </c>
      <c r="F64" s="38">
        <v>1068.2666666666667</v>
      </c>
      <c r="G64" s="38">
        <v>1057.7333333333333</v>
      </c>
      <c r="H64" s="38">
        <v>1094.2333333333333</v>
      </c>
      <c r="I64" s="38">
        <v>1104.7666666666667</v>
      </c>
      <c r="J64" s="38">
        <v>1112.4833333333333</v>
      </c>
      <c r="K64" s="31">
        <v>1097.05</v>
      </c>
      <c r="L64" s="31">
        <v>1078.8</v>
      </c>
      <c r="M64" s="31">
        <v>2.4692500000000002</v>
      </c>
      <c r="N64" s="1"/>
      <c r="O64" s="1"/>
    </row>
    <row r="65" spans="1:15" ht="12.75" customHeight="1">
      <c r="A65" s="56">
        <v>56</v>
      </c>
      <c r="B65" s="58" t="s">
        <v>99</v>
      </c>
      <c r="C65" s="31">
        <v>302.35000000000002</v>
      </c>
      <c r="D65" s="38">
        <v>302.33333333333331</v>
      </c>
      <c r="E65" s="38">
        <v>299.56666666666661</v>
      </c>
      <c r="F65" s="38">
        <v>296.7833333333333</v>
      </c>
      <c r="G65" s="38">
        <v>294.01666666666659</v>
      </c>
      <c r="H65" s="38">
        <v>305.11666666666662</v>
      </c>
      <c r="I65" s="38">
        <v>307.88333333333338</v>
      </c>
      <c r="J65" s="38">
        <v>310.66666666666663</v>
      </c>
      <c r="K65" s="31">
        <v>305.10000000000002</v>
      </c>
      <c r="L65" s="31">
        <v>299.55</v>
      </c>
      <c r="M65" s="31">
        <v>21.26</v>
      </c>
      <c r="N65" s="1"/>
      <c r="O65" s="1"/>
    </row>
    <row r="66" spans="1:15" ht="12.75" customHeight="1">
      <c r="A66" s="56">
        <v>57</v>
      </c>
      <c r="B66" s="58" t="s">
        <v>101</v>
      </c>
      <c r="C66" s="31">
        <v>1730.05</v>
      </c>
      <c r="D66" s="38">
        <v>1727.75</v>
      </c>
      <c r="E66" s="38">
        <v>1717.5</v>
      </c>
      <c r="F66" s="38">
        <v>1704.95</v>
      </c>
      <c r="G66" s="38">
        <v>1694.7</v>
      </c>
      <c r="H66" s="38">
        <v>1740.3</v>
      </c>
      <c r="I66" s="38">
        <v>1750.55</v>
      </c>
      <c r="J66" s="38">
        <v>1763.1</v>
      </c>
      <c r="K66" s="31">
        <v>1738</v>
      </c>
      <c r="L66" s="31">
        <v>1715.2</v>
      </c>
      <c r="M66" s="31">
        <v>11.44087</v>
      </c>
      <c r="N66" s="1"/>
      <c r="O66" s="1"/>
    </row>
    <row r="67" spans="1:15" ht="12.75" customHeight="1">
      <c r="A67" s="56">
        <v>58</v>
      </c>
      <c r="B67" s="58" t="s">
        <v>102</v>
      </c>
      <c r="C67" s="31">
        <v>550.15</v>
      </c>
      <c r="D67" s="38">
        <v>550.05000000000007</v>
      </c>
      <c r="E67" s="38">
        <v>546.20000000000016</v>
      </c>
      <c r="F67" s="38">
        <v>542.25000000000011</v>
      </c>
      <c r="G67" s="38">
        <v>538.4000000000002</v>
      </c>
      <c r="H67" s="38">
        <v>554.00000000000011</v>
      </c>
      <c r="I67" s="38">
        <v>557.85</v>
      </c>
      <c r="J67" s="38">
        <v>561.80000000000007</v>
      </c>
      <c r="K67" s="31">
        <v>553.9</v>
      </c>
      <c r="L67" s="31">
        <v>546.1</v>
      </c>
      <c r="M67" s="31">
        <v>26.428660000000001</v>
      </c>
      <c r="N67" s="1"/>
      <c r="O67" s="1"/>
    </row>
    <row r="68" spans="1:15" ht="12.75" customHeight="1">
      <c r="A68" s="56">
        <v>59</v>
      </c>
      <c r="B68" s="58" t="s">
        <v>103</v>
      </c>
      <c r="C68" s="31">
        <v>2055.15</v>
      </c>
      <c r="D68" s="38">
        <v>2048.3833333333337</v>
      </c>
      <c r="E68" s="38">
        <v>2037.2166666666672</v>
      </c>
      <c r="F68" s="38">
        <v>2019.2833333333335</v>
      </c>
      <c r="G68" s="38">
        <v>2008.116666666667</v>
      </c>
      <c r="H68" s="38">
        <v>2066.3166666666675</v>
      </c>
      <c r="I68" s="38">
        <v>2077.4833333333345</v>
      </c>
      <c r="J68" s="38">
        <v>2095.4166666666674</v>
      </c>
      <c r="K68" s="31">
        <v>2059.5500000000002</v>
      </c>
      <c r="L68" s="31">
        <v>2030.45</v>
      </c>
      <c r="M68" s="31">
        <v>1.9264600000000001</v>
      </c>
      <c r="N68" s="1"/>
      <c r="O68" s="1"/>
    </row>
    <row r="69" spans="1:15" ht="12.75" customHeight="1">
      <c r="A69" s="56">
        <v>60</v>
      </c>
      <c r="B69" s="58" t="s">
        <v>104</v>
      </c>
      <c r="C69" s="31">
        <v>2170.1999999999998</v>
      </c>
      <c r="D69" s="38">
        <v>2132.0666666666671</v>
      </c>
      <c r="E69" s="38">
        <v>2079.733333333334</v>
      </c>
      <c r="F69" s="38">
        <v>1989.2666666666669</v>
      </c>
      <c r="G69" s="38">
        <v>1936.9333333333338</v>
      </c>
      <c r="H69" s="38">
        <v>2222.5333333333342</v>
      </c>
      <c r="I69" s="38">
        <v>2274.8666666666672</v>
      </c>
      <c r="J69" s="38">
        <v>2365.3333333333344</v>
      </c>
      <c r="K69" s="31">
        <v>2184.4</v>
      </c>
      <c r="L69" s="31">
        <v>2041.6</v>
      </c>
      <c r="M69" s="31">
        <v>29.952069999999999</v>
      </c>
      <c r="N69" s="1"/>
      <c r="O69" s="1"/>
    </row>
    <row r="70" spans="1:15" ht="12.75" customHeight="1">
      <c r="A70" s="56">
        <v>61</v>
      </c>
      <c r="B70" s="58" t="s">
        <v>273</v>
      </c>
      <c r="C70" s="31">
        <v>419.85</v>
      </c>
      <c r="D70" s="38">
        <v>420.01666666666665</v>
      </c>
      <c r="E70" s="38">
        <v>414.08333333333331</v>
      </c>
      <c r="F70" s="38">
        <v>408.31666666666666</v>
      </c>
      <c r="G70" s="38">
        <v>402.38333333333333</v>
      </c>
      <c r="H70" s="38">
        <v>425.7833333333333</v>
      </c>
      <c r="I70" s="38">
        <v>431.7166666666667</v>
      </c>
      <c r="J70" s="38">
        <v>437.48333333333329</v>
      </c>
      <c r="K70" s="31">
        <v>425.95</v>
      </c>
      <c r="L70" s="31">
        <v>414.25</v>
      </c>
      <c r="M70" s="31">
        <v>5.8751899999999999</v>
      </c>
      <c r="N70" s="1"/>
      <c r="O70" s="1"/>
    </row>
    <row r="71" spans="1:15" ht="12.75" customHeight="1">
      <c r="A71" s="56">
        <v>62</v>
      </c>
      <c r="B71" s="58" t="s">
        <v>371</v>
      </c>
      <c r="C71" s="31">
        <v>191.2</v>
      </c>
      <c r="D71" s="38">
        <v>192.04999999999998</v>
      </c>
      <c r="E71" s="38">
        <v>189.29999999999995</v>
      </c>
      <c r="F71" s="38">
        <v>187.39999999999998</v>
      </c>
      <c r="G71" s="38">
        <v>184.64999999999995</v>
      </c>
      <c r="H71" s="38">
        <v>193.94999999999996</v>
      </c>
      <c r="I71" s="38">
        <v>196.70000000000002</v>
      </c>
      <c r="J71" s="38">
        <v>198.59999999999997</v>
      </c>
      <c r="K71" s="31">
        <v>194.8</v>
      </c>
      <c r="L71" s="31">
        <v>190.15</v>
      </c>
      <c r="M71" s="31">
        <v>4.4914500000000004</v>
      </c>
      <c r="N71" s="1"/>
      <c r="O71" s="1"/>
    </row>
    <row r="72" spans="1:15" ht="12.75" customHeight="1">
      <c r="A72" s="56">
        <v>63</v>
      </c>
      <c r="B72" s="58" t="s">
        <v>106</v>
      </c>
      <c r="C72" s="31">
        <v>3657.1</v>
      </c>
      <c r="D72" s="38">
        <v>3651.9833333333336</v>
      </c>
      <c r="E72" s="38">
        <v>3630.166666666667</v>
      </c>
      <c r="F72" s="38">
        <v>3603.2333333333336</v>
      </c>
      <c r="G72" s="38">
        <v>3581.416666666667</v>
      </c>
      <c r="H72" s="38">
        <v>3678.916666666667</v>
      </c>
      <c r="I72" s="38">
        <v>3700.7333333333336</v>
      </c>
      <c r="J72" s="38">
        <v>3727.666666666667</v>
      </c>
      <c r="K72" s="31">
        <v>3673.8</v>
      </c>
      <c r="L72" s="31">
        <v>3625.05</v>
      </c>
      <c r="M72" s="31">
        <v>2.3955199999999999</v>
      </c>
      <c r="N72" s="1"/>
      <c r="O72" s="1"/>
    </row>
    <row r="73" spans="1:15" ht="12.75" customHeight="1">
      <c r="A73" s="56">
        <v>64</v>
      </c>
      <c r="B73" s="58" t="s">
        <v>107</v>
      </c>
      <c r="C73" s="31">
        <v>4917.05</v>
      </c>
      <c r="D73" s="38">
        <v>4926.5666666666666</v>
      </c>
      <c r="E73" s="38">
        <v>4881.5333333333328</v>
      </c>
      <c r="F73" s="38">
        <v>4846.0166666666664</v>
      </c>
      <c r="G73" s="38">
        <v>4800.9833333333327</v>
      </c>
      <c r="H73" s="38">
        <v>4962.083333333333</v>
      </c>
      <c r="I73" s="38">
        <v>5007.1166666666677</v>
      </c>
      <c r="J73" s="38">
        <v>5042.6333333333332</v>
      </c>
      <c r="K73" s="31">
        <v>4971.6000000000004</v>
      </c>
      <c r="L73" s="31">
        <v>4891.05</v>
      </c>
      <c r="M73" s="31">
        <v>2.76227</v>
      </c>
      <c r="N73" s="1"/>
      <c r="O73" s="1"/>
    </row>
    <row r="74" spans="1:15" ht="12.75" customHeight="1">
      <c r="A74" s="56">
        <v>65</v>
      </c>
      <c r="B74" s="58" t="s">
        <v>109</v>
      </c>
      <c r="C74" s="31">
        <v>494</v>
      </c>
      <c r="D74" s="38">
        <v>491.59999999999997</v>
      </c>
      <c r="E74" s="38">
        <v>485.39999999999992</v>
      </c>
      <c r="F74" s="38">
        <v>476.79999999999995</v>
      </c>
      <c r="G74" s="38">
        <v>470.59999999999991</v>
      </c>
      <c r="H74" s="38">
        <v>500.19999999999993</v>
      </c>
      <c r="I74" s="38">
        <v>506.4</v>
      </c>
      <c r="J74" s="38">
        <v>515</v>
      </c>
      <c r="K74" s="31">
        <v>497.8</v>
      </c>
      <c r="L74" s="31">
        <v>483</v>
      </c>
      <c r="M74" s="31">
        <v>59.178190000000001</v>
      </c>
      <c r="N74" s="1"/>
      <c r="O74" s="1"/>
    </row>
    <row r="75" spans="1:15" ht="12.75" customHeight="1">
      <c r="A75" s="56">
        <v>66</v>
      </c>
      <c r="B75" s="58" t="s">
        <v>269</v>
      </c>
      <c r="C75" s="31">
        <v>3664.35</v>
      </c>
      <c r="D75" s="38">
        <v>3651.4500000000003</v>
      </c>
      <c r="E75" s="38">
        <v>3627.9000000000005</v>
      </c>
      <c r="F75" s="38">
        <v>3591.4500000000003</v>
      </c>
      <c r="G75" s="38">
        <v>3567.9000000000005</v>
      </c>
      <c r="H75" s="38">
        <v>3687.9000000000005</v>
      </c>
      <c r="I75" s="38">
        <v>3711.4500000000007</v>
      </c>
      <c r="J75" s="38">
        <v>3747.9000000000005</v>
      </c>
      <c r="K75" s="31">
        <v>3675</v>
      </c>
      <c r="L75" s="31">
        <v>3615</v>
      </c>
      <c r="M75" s="31">
        <v>6.1552800000000003</v>
      </c>
      <c r="N75" s="1"/>
      <c r="O75" s="1"/>
    </row>
    <row r="76" spans="1:15" ht="12.75" customHeight="1">
      <c r="A76" s="56">
        <v>67</v>
      </c>
      <c r="B76" s="58" t="s">
        <v>110</v>
      </c>
      <c r="C76" s="31">
        <v>5723.8</v>
      </c>
      <c r="D76" s="38">
        <v>5741.7666666666664</v>
      </c>
      <c r="E76" s="38">
        <v>5697.0333333333328</v>
      </c>
      <c r="F76" s="38">
        <v>5670.2666666666664</v>
      </c>
      <c r="G76" s="38">
        <v>5625.5333333333328</v>
      </c>
      <c r="H76" s="38">
        <v>5768.5333333333328</v>
      </c>
      <c r="I76" s="38">
        <v>5813.2666666666664</v>
      </c>
      <c r="J76" s="38">
        <v>5840.0333333333328</v>
      </c>
      <c r="K76" s="31">
        <v>5786.5</v>
      </c>
      <c r="L76" s="31">
        <v>5715</v>
      </c>
      <c r="M76" s="31">
        <v>6.5161699999999998</v>
      </c>
      <c r="N76" s="1"/>
      <c r="O76" s="1"/>
    </row>
    <row r="77" spans="1:15" ht="12.75" customHeight="1">
      <c r="A77" s="56">
        <v>68</v>
      </c>
      <c r="B77" s="58" t="s">
        <v>111</v>
      </c>
      <c r="C77" s="31">
        <v>3355.35</v>
      </c>
      <c r="D77" s="38">
        <v>3357.9333333333329</v>
      </c>
      <c r="E77" s="38">
        <v>3345.8666666666659</v>
      </c>
      <c r="F77" s="38">
        <v>3336.3833333333328</v>
      </c>
      <c r="G77" s="38">
        <v>3324.3166666666657</v>
      </c>
      <c r="H77" s="38">
        <v>3367.4166666666661</v>
      </c>
      <c r="I77" s="38">
        <v>3379.4833333333327</v>
      </c>
      <c r="J77" s="38">
        <v>3388.9666666666662</v>
      </c>
      <c r="K77" s="31">
        <v>3370</v>
      </c>
      <c r="L77" s="31">
        <v>3348.45</v>
      </c>
      <c r="M77" s="31">
        <v>2.71577</v>
      </c>
      <c r="N77" s="1"/>
      <c r="O77" s="1"/>
    </row>
    <row r="78" spans="1:15" ht="12.75" customHeight="1">
      <c r="A78" s="56">
        <v>69</v>
      </c>
      <c r="B78" s="58" t="s">
        <v>112</v>
      </c>
      <c r="C78" s="31">
        <v>3045.4</v>
      </c>
      <c r="D78" s="38">
        <v>3036.2999999999997</v>
      </c>
      <c r="E78" s="38">
        <v>3016.5999999999995</v>
      </c>
      <c r="F78" s="38">
        <v>2987.7999999999997</v>
      </c>
      <c r="G78" s="38">
        <v>2968.0999999999995</v>
      </c>
      <c r="H78" s="38">
        <v>3065.0999999999995</v>
      </c>
      <c r="I78" s="38">
        <v>3084.7999999999993</v>
      </c>
      <c r="J78" s="38">
        <v>3113.5999999999995</v>
      </c>
      <c r="K78" s="31">
        <v>3056</v>
      </c>
      <c r="L78" s="31">
        <v>3007.5</v>
      </c>
      <c r="M78" s="31">
        <v>2.4834800000000001</v>
      </c>
      <c r="N78" s="1"/>
      <c r="O78" s="1"/>
    </row>
    <row r="79" spans="1:15" ht="12.75" customHeight="1">
      <c r="A79" s="56">
        <v>70</v>
      </c>
      <c r="B79" s="58" t="s">
        <v>114</v>
      </c>
      <c r="C79" s="31">
        <v>144.44999999999999</v>
      </c>
      <c r="D79" s="38">
        <v>144.96666666666667</v>
      </c>
      <c r="E79" s="38">
        <v>143.48333333333335</v>
      </c>
      <c r="F79" s="38">
        <v>142.51666666666668</v>
      </c>
      <c r="G79" s="38">
        <v>141.03333333333336</v>
      </c>
      <c r="H79" s="38">
        <v>145.93333333333334</v>
      </c>
      <c r="I79" s="38">
        <v>147.41666666666663</v>
      </c>
      <c r="J79" s="38">
        <v>148.38333333333333</v>
      </c>
      <c r="K79" s="31">
        <v>146.44999999999999</v>
      </c>
      <c r="L79" s="31">
        <v>144</v>
      </c>
      <c r="M79" s="31">
        <v>172.76351</v>
      </c>
      <c r="N79" s="1"/>
      <c r="O79" s="1"/>
    </row>
    <row r="80" spans="1:15" ht="12.75" customHeight="1">
      <c r="A80" s="56">
        <v>71</v>
      </c>
      <c r="B80" s="58" t="s">
        <v>402</v>
      </c>
      <c r="C80" s="31">
        <v>3021.55</v>
      </c>
      <c r="D80" s="38">
        <v>2999.5</v>
      </c>
      <c r="E80" s="38">
        <v>2934.2</v>
      </c>
      <c r="F80" s="38">
        <v>2846.85</v>
      </c>
      <c r="G80" s="38">
        <v>2781.5499999999997</v>
      </c>
      <c r="H80" s="38">
        <v>3086.85</v>
      </c>
      <c r="I80" s="38">
        <v>3152.15</v>
      </c>
      <c r="J80" s="38">
        <v>3239.5</v>
      </c>
      <c r="K80" s="31">
        <v>3064.8</v>
      </c>
      <c r="L80" s="31">
        <v>2912.15</v>
      </c>
      <c r="M80" s="31">
        <v>2.9786899999999998</v>
      </c>
      <c r="N80" s="1"/>
      <c r="O80" s="1"/>
    </row>
    <row r="81" spans="1:15" ht="12.75" customHeight="1">
      <c r="A81" s="56">
        <v>72</v>
      </c>
      <c r="B81" s="58" t="s">
        <v>276</v>
      </c>
      <c r="C81" s="31">
        <v>334.5</v>
      </c>
      <c r="D81" s="38">
        <v>333.56666666666666</v>
      </c>
      <c r="E81" s="38">
        <v>331.43333333333334</v>
      </c>
      <c r="F81" s="38">
        <v>328.36666666666667</v>
      </c>
      <c r="G81" s="38">
        <v>326.23333333333335</v>
      </c>
      <c r="H81" s="38">
        <v>336.63333333333333</v>
      </c>
      <c r="I81" s="38">
        <v>338.76666666666665</v>
      </c>
      <c r="J81" s="38">
        <v>341.83333333333331</v>
      </c>
      <c r="K81" s="31">
        <v>335.7</v>
      </c>
      <c r="L81" s="31">
        <v>330.5</v>
      </c>
      <c r="M81" s="31">
        <v>21.168530000000001</v>
      </c>
      <c r="N81" s="1"/>
      <c r="O81" s="1"/>
    </row>
    <row r="82" spans="1:15" ht="12.75" customHeight="1">
      <c r="A82" s="56">
        <v>73</v>
      </c>
      <c r="B82" s="58" t="s">
        <v>115</v>
      </c>
      <c r="C82" s="31">
        <v>117.2</v>
      </c>
      <c r="D82" s="38">
        <v>117.25</v>
      </c>
      <c r="E82" s="38">
        <v>116.6</v>
      </c>
      <c r="F82" s="38">
        <v>116</v>
      </c>
      <c r="G82" s="38">
        <v>115.35</v>
      </c>
      <c r="H82" s="38">
        <v>117.85</v>
      </c>
      <c r="I82" s="38">
        <v>118.5</v>
      </c>
      <c r="J82" s="38">
        <v>119.1</v>
      </c>
      <c r="K82" s="31">
        <v>117.9</v>
      </c>
      <c r="L82" s="31">
        <v>116.65</v>
      </c>
      <c r="M82" s="31">
        <v>82.572299999999998</v>
      </c>
      <c r="N82" s="1"/>
      <c r="O82" s="1"/>
    </row>
    <row r="83" spans="1:15" ht="12.75" customHeight="1">
      <c r="A83" s="56">
        <v>74</v>
      </c>
      <c r="B83" s="58" t="s">
        <v>277</v>
      </c>
      <c r="C83" s="31">
        <v>1574.15</v>
      </c>
      <c r="D83" s="38">
        <v>1586.4166666666667</v>
      </c>
      <c r="E83" s="38">
        <v>1554.8333333333335</v>
      </c>
      <c r="F83" s="38">
        <v>1535.5166666666667</v>
      </c>
      <c r="G83" s="38">
        <v>1503.9333333333334</v>
      </c>
      <c r="H83" s="38">
        <v>1605.7333333333336</v>
      </c>
      <c r="I83" s="38">
        <v>1637.3166666666671</v>
      </c>
      <c r="J83" s="38">
        <v>1656.6333333333337</v>
      </c>
      <c r="K83" s="31">
        <v>1618</v>
      </c>
      <c r="L83" s="31">
        <v>1567.1</v>
      </c>
      <c r="M83" s="31">
        <v>3.7916799999999999</v>
      </c>
      <c r="N83" s="1"/>
      <c r="O83" s="1"/>
    </row>
    <row r="84" spans="1:15" ht="12.75" customHeight="1">
      <c r="A84" s="56">
        <v>75</v>
      </c>
      <c r="B84" s="58" t="s">
        <v>120</v>
      </c>
      <c r="C84" s="31">
        <v>1013.35</v>
      </c>
      <c r="D84" s="38">
        <v>1017.6666666666666</v>
      </c>
      <c r="E84" s="38">
        <v>1002.3333333333333</v>
      </c>
      <c r="F84" s="38">
        <v>991.31666666666661</v>
      </c>
      <c r="G84" s="38">
        <v>975.98333333333323</v>
      </c>
      <c r="H84" s="38">
        <v>1028.6833333333334</v>
      </c>
      <c r="I84" s="38">
        <v>1044.0166666666664</v>
      </c>
      <c r="J84" s="38">
        <v>1055.0333333333333</v>
      </c>
      <c r="K84" s="31">
        <v>1033</v>
      </c>
      <c r="L84" s="31">
        <v>1006.65</v>
      </c>
      <c r="M84" s="31">
        <v>6.3550700000000004</v>
      </c>
      <c r="N84" s="1"/>
      <c r="O84" s="1"/>
    </row>
    <row r="85" spans="1:15" ht="12.75" customHeight="1">
      <c r="A85" s="56">
        <v>76</v>
      </c>
      <c r="B85" s="58" t="s">
        <v>121</v>
      </c>
      <c r="C85" s="31">
        <v>1644.5</v>
      </c>
      <c r="D85" s="38">
        <v>1641.4333333333334</v>
      </c>
      <c r="E85" s="38">
        <v>1635.2166666666667</v>
      </c>
      <c r="F85" s="38">
        <v>1625.9333333333334</v>
      </c>
      <c r="G85" s="38">
        <v>1619.7166666666667</v>
      </c>
      <c r="H85" s="38">
        <v>1650.7166666666667</v>
      </c>
      <c r="I85" s="38">
        <v>1656.9333333333334</v>
      </c>
      <c r="J85" s="38">
        <v>1666.2166666666667</v>
      </c>
      <c r="K85" s="31">
        <v>1647.65</v>
      </c>
      <c r="L85" s="31">
        <v>1632.15</v>
      </c>
      <c r="M85" s="31">
        <v>6.17075</v>
      </c>
      <c r="N85" s="1"/>
      <c r="O85" s="1"/>
    </row>
    <row r="86" spans="1:15" ht="12.75" customHeight="1">
      <c r="A86" s="56">
        <v>77</v>
      </c>
      <c r="B86" s="58" t="s">
        <v>123</v>
      </c>
      <c r="C86" s="31">
        <v>1801.8</v>
      </c>
      <c r="D86" s="38">
        <v>1795.95</v>
      </c>
      <c r="E86" s="38">
        <v>1784.95</v>
      </c>
      <c r="F86" s="38">
        <v>1768.1</v>
      </c>
      <c r="G86" s="38">
        <v>1757.1</v>
      </c>
      <c r="H86" s="38">
        <v>1812.8000000000002</v>
      </c>
      <c r="I86" s="38">
        <v>1823.8000000000002</v>
      </c>
      <c r="J86" s="38">
        <v>1840.6500000000003</v>
      </c>
      <c r="K86" s="31">
        <v>1806.95</v>
      </c>
      <c r="L86" s="31">
        <v>1779.1</v>
      </c>
      <c r="M86" s="31">
        <v>6.4085099999999997</v>
      </c>
      <c r="N86" s="1"/>
      <c r="O86" s="1"/>
    </row>
    <row r="87" spans="1:15" ht="12.75" customHeight="1">
      <c r="A87" s="56">
        <v>78</v>
      </c>
      <c r="B87" s="58" t="s">
        <v>124</v>
      </c>
      <c r="C87" s="31">
        <v>458.85</v>
      </c>
      <c r="D87" s="38">
        <v>457.88333333333338</v>
      </c>
      <c r="E87" s="38">
        <v>455.56666666666678</v>
      </c>
      <c r="F87" s="38">
        <v>452.28333333333342</v>
      </c>
      <c r="G87" s="38">
        <v>449.96666666666681</v>
      </c>
      <c r="H87" s="38">
        <v>461.16666666666674</v>
      </c>
      <c r="I87" s="38">
        <v>463.48333333333335</v>
      </c>
      <c r="J87" s="38">
        <v>466.76666666666671</v>
      </c>
      <c r="K87" s="31">
        <v>460.2</v>
      </c>
      <c r="L87" s="31">
        <v>454.6</v>
      </c>
      <c r="M87" s="31">
        <v>13.482699999999999</v>
      </c>
      <c r="N87" s="1"/>
      <c r="O87" s="1"/>
    </row>
    <row r="88" spans="1:15" ht="12.75" customHeight="1">
      <c r="A88" s="56">
        <v>79</v>
      </c>
      <c r="B88" s="58" t="s">
        <v>125</v>
      </c>
      <c r="C88" s="31">
        <v>3897.35</v>
      </c>
      <c r="D88" s="38">
        <v>3900.5</v>
      </c>
      <c r="E88" s="38">
        <v>3872</v>
      </c>
      <c r="F88" s="38">
        <v>3846.65</v>
      </c>
      <c r="G88" s="38">
        <v>3818.15</v>
      </c>
      <c r="H88" s="38">
        <v>3925.85</v>
      </c>
      <c r="I88" s="38">
        <v>3954.35</v>
      </c>
      <c r="J88" s="38">
        <v>3979.7</v>
      </c>
      <c r="K88" s="31">
        <v>3929</v>
      </c>
      <c r="L88" s="31">
        <v>3875.15</v>
      </c>
      <c r="M88" s="31">
        <v>9.6066099999999999</v>
      </c>
      <c r="N88" s="1"/>
      <c r="O88" s="1"/>
    </row>
    <row r="89" spans="1:15" ht="12.75" customHeight="1">
      <c r="A89" s="56">
        <v>80</v>
      </c>
      <c r="B89" s="58" t="s">
        <v>126</v>
      </c>
      <c r="C89" s="31">
        <v>1338.9</v>
      </c>
      <c r="D89" s="38">
        <v>1331</v>
      </c>
      <c r="E89" s="38">
        <v>1319.2</v>
      </c>
      <c r="F89" s="38">
        <v>1299.5</v>
      </c>
      <c r="G89" s="38">
        <v>1287.7</v>
      </c>
      <c r="H89" s="38">
        <v>1350.7</v>
      </c>
      <c r="I89" s="38">
        <v>1362.5000000000002</v>
      </c>
      <c r="J89" s="38">
        <v>1382.2</v>
      </c>
      <c r="K89" s="31">
        <v>1342.8</v>
      </c>
      <c r="L89" s="31">
        <v>1311.3</v>
      </c>
      <c r="M89" s="31">
        <v>7.1802400000000004</v>
      </c>
      <c r="N89" s="1"/>
      <c r="O89" s="1"/>
    </row>
    <row r="90" spans="1:15" ht="12.75" customHeight="1">
      <c r="A90" s="56">
        <v>81</v>
      </c>
      <c r="B90" s="58" t="s">
        <v>127</v>
      </c>
      <c r="C90" s="31">
        <v>1157.55</v>
      </c>
      <c r="D90" s="38">
        <v>1156.3833333333332</v>
      </c>
      <c r="E90" s="38">
        <v>1149.4666666666665</v>
      </c>
      <c r="F90" s="38">
        <v>1141.3833333333332</v>
      </c>
      <c r="G90" s="38">
        <v>1134.4666666666665</v>
      </c>
      <c r="H90" s="38">
        <v>1164.4666666666665</v>
      </c>
      <c r="I90" s="38">
        <v>1171.3833333333334</v>
      </c>
      <c r="J90" s="38">
        <v>1179.4666666666665</v>
      </c>
      <c r="K90" s="31">
        <v>1163.3</v>
      </c>
      <c r="L90" s="31">
        <v>1148.3</v>
      </c>
      <c r="M90" s="31">
        <v>17.94652</v>
      </c>
      <c r="N90" s="1"/>
      <c r="O90" s="1"/>
    </row>
    <row r="91" spans="1:15" ht="12.75" customHeight="1">
      <c r="A91" s="56">
        <v>82</v>
      </c>
      <c r="B91" s="58" t="s">
        <v>128</v>
      </c>
      <c r="C91" s="31">
        <v>2476.5500000000002</v>
      </c>
      <c r="D91" s="38">
        <v>2499.4166666666665</v>
      </c>
      <c r="E91" s="38">
        <v>2447.333333333333</v>
      </c>
      <c r="F91" s="38">
        <v>2418.1166666666663</v>
      </c>
      <c r="G91" s="38">
        <v>2366.0333333333328</v>
      </c>
      <c r="H91" s="38">
        <v>2528.6333333333332</v>
      </c>
      <c r="I91" s="38">
        <v>2580.7166666666662</v>
      </c>
      <c r="J91" s="38">
        <v>2609.9333333333334</v>
      </c>
      <c r="K91" s="31">
        <v>2551.5</v>
      </c>
      <c r="L91" s="31">
        <v>2470.1999999999998</v>
      </c>
      <c r="M91" s="31">
        <v>7.0171200000000002</v>
      </c>
      <c r="N91" s="1"/>
      <c r="O91" s="1"/>
    </row>
    <row r="92" spans="1:15" ht="12.75" customHeight="1">
      <c r="A92" s="56">
        <v>83</v>
      </c>
      <c r="B92" s="58" t="s">
        <v>129</v>
      </c>
      <c r="C92" s="31">
        <v>1590.3</v>
      </c>
      <c r="D92" s="38">
        <v>1588.1333333333332</v>
      </c>
      <c r="E92" s="38">
        <v>1583.6166666666663</v>
      </c>
      <c r="F92" s="38">
        <v>1576.9333333333332</v>
      </c>
      <c r="G92" s="38">
        <v>1572.4166666666663</v>
      </c>
      <c r="H92" s="38">
        <v>1594.8166666666664</v>
      </c>
      <c r="I92" s="38">
        <v>1599.3333333333333</v>
      </c>
      <c r="J92" s="38">
        <v>1606.0166666666664</v>
      </c>
      <c r="K92" s="31">
        <v>1592.65</v>
      </c>
      <c r="L92" s="31">
        <v>1581.45</v>
      </c>
      <c r="M92" s="31">
        <v>177.69466</v>
      </c>
      <c r="N92" s="1"/>
      <c r="O92" s="1"/>
    </row>
    <row r="93" spans="1:15" ht="12.75" customHeight="1">
      <c r="A93" s="56">
        <v>84</v>
      </c>
      <c r="B93" s="58" t="s">
        <v>130</v>
      </c>
      <c r="C93" s="31">
        <v>634.9</v>
      </c>
      <c r="D93" s="38">
        <v>632.31666666666672</v>
      </c>
      <c r="E93" s="38">
        <v>628.63333333333344</v>
      </c>
      <c r="F93" s="38">
        <v>622.36666666666667</v>
      </c>
      <c r="G93" s="38">
        <v>618.68333333333339</v>
      </c>
      <c r="H93" s="38">
        <v>638.58333333333348</v>
      </c>
      <c r="I93" s="38">
        <v>642.26666666666665</v>
      </c>
      <c r="J93" s="38">
        <v>648.53333333333353</v>
      </c>
      <c r="K93" s="31">
        <v>636</v>
      </c>
      <c r="L93" s="31">
        <v>626.04999999999995</v>
      </c>
      <c r="M93" s="31">
        <v>36.560250000000003</v>
      </c>
      <c r="N93" s="1"/>
      <c r="O93" s="1"/>
    </row>
    <row r="94" spans="1:15" ht="12.75" customHeight="1">
      <c r="A94" s="56">
        <v>85</v>
      </c>
      <c r="B94" s="58" t="s">
        <v>131</v>
      </c>
      <c r="C94" s="31">
        <v>2988.15</v>
      </c>
      <c r="D94" s="38">
        <v>2973.0666666666671</v>
      </c>
      <c r="E94" s="38">
        <v>2953.1333333333341</v>
      </c>
      <c r="F94" s="38">
        <v>2918.1166666666672</v>
      </c>
      <c r="G94" s="38">
        <v>2898.1833333333343</v>
      </c>
      <c r="H94" s="38">
        <v>3008.0833333333339</v>
      </c>
      <c r="I94" s="38">
        <v>3028.0166666666673</v>
      </c>
      <c r="J94" s="38">
        <v>3063.0333333333338</v>
      </c>
      <c r="K94" s="31">
        <v>2993</v>
      </c>
      <c r="L94" s="31">
        <v>2938.05</v>
      </c>
      <c r="M94" s="31">
        <v>5.9065300000000001</v>
      </c>
      <c r="N94" s="1"/>
      <c r="O94" s="1"/>
    </row>
    <row r="95" spans="1:15" ht="12.75" customHeight="1">
      <c r="A95" s="56">
        <v>86</v>
      </c>
      <c r="B95" s="58" t="s">
        <v>133</v>
      </c>
      <c r="C95" s="31">
        <v>456.05</v>
      </c>
      <c r="D95" s="38">
        <v>453.9666666666667</v>
      </c>
      <c r="E95" s="38">
        <v>449.43333333333339</v>
      </c>
      <c r="F95" s="38">
        <v>442.81666666666672</v>
      </c>
      <c r="G95" s="38">
        <v>438.28333333333342</v>
      </c>
      <c r="H95" s="38">
        <v>460.58333333333337</v>
      </c>
      <c r="I95" s="38">
        <v>465.11666666666667</v>
      </c>
      <c r="J95" s="38">
        <v>471.73333333333335</v>
      </c>
      <c r="K95" s="31">
        <v>458.5</v>
      </c>
      <c r="L95" s="31">
        <v>447.35</v>
      </c>
      <c r="M95" s="31">
        <v>60.624079999999999</v>
      </c>
      <c r="N95" s="1"/>
      <c r="O95" s="1"/>
    </row>
    <row r="96" spans="1:15" ht="12.75" customHeight="1">
      <c r="A96" s="56">
        <v>87</v>
      </c>
      <c r="B96" s="58" t="s">
        <v>135</v>
      </c>
      <c r="C96" s="31">
        <v>263.89999999999998</v>
      </c>
      <c r="D96" s="38">
        <v>264.59999999999997</v>
      </c>
      <c r="E96" s="38">
        <v>262.49999999999994</v>
      </c>
      <c r="F96" s="38">
        <v>261.09999999999997</v>
      </c>
      <c r="G96" s="38">
        <v>258.99999999999994</v>
      </c>
      <c r="H96" s="38">
        <v>265.99999999999994</v>
      </c>
      <c r="I96" s="38">
        <v>268.09999999999997</v>
      </c>
      <c r="J96" s="38">
        <v>269.49999999999994</v>
      </c>
      <c r="K96" s="31">
        <v>266.7</v>
      </c>
      <c r="L96" s="31">
        <v>263.2</v>
      </c>
      <c r="M96" s="31">
        <v>27.178989999999999</v>
      </c>
      <c r="N96" s="1"/>
      <c r="O96" s="1"/>
    </row>
    <row r="97" spans="1:15" ht="12.75" customHeight="1">
      <c r="A97" s="56">
        <v>88</v>
      </c>
      <c r="B97" s="58" t="s">
        <v>136</v>
      </c>
      <c r="C97" s="31">
        <v>2526.15</v>
      </c>
      <c r="D97" s="38">
        <v>2535.7166666666667</v>
      </c>
      <c r="E97" s="38">
        <v>2512.5333333333333</v>
      </c>
      <c r="F97" s="38">
        <v>2498.9166666666665</v>
      </c>
      <c r="G97" s="38">
        <v>2475.7333333333331</v>
      </c>
      <c r="H97" s="38">
        <v>2549.3333333333335</v>
      </c>
      <c r="I97" s="38">
        <v>2572.5166666666669</v>
      </c>
      <c r="J97" s="38">
        <v>2586.1333333333337</v>
      </c>
      <c r="K97" s="31">
        <v>2558.9</v>
      </c>
      <c r="L97" s="31">
        <v>2522.1</v>
      </c>
      <c r="M97" s="31">
        <v>9.5856399999999997</v>
      </c>
      <c r="N97" s="1"/>
      <c r="O97" s="1"/>
    </row>
    <row r="98" spans="1:15" ht="12.75" customHeight="1">
      <c r="A98" s="56">
        <v>89</v>
      </c>
      <c r="B98" s="58" t="s">
        <v>279</v>
      </c>
      <c r="C98" s="31">
        <v>315.39999999999998</v>
      </c>
      <c r="D98" s="38">
        <v>316.01666666666665</v>
      </c>
      <c r="E98" s="38">
        <v>314.18333333333328</v>
      </c>
      <c r="F98" s="38">
        <v>312.96666666666664</v>
      </c>
      <c r="G98" s="38">
        <v>311.13333333333327</v>
      </c>
      <c r="H98" s="38">
        <v>317.23333333333329</v>
      </c>
      <c r="I98" s="38">
        <v>319.06666666666666</v>
      </c>
      <c r="J98" s="38">
        <v>320.2833333333333</v>
      </c>
      <c r="K98" s="31">
        <v>317.85000000000002</v>
      </c>
      <c r="L98" s="31">
        <v>314.8</v>
      </c>
      <c r="M98" s="31">
        <v>2.19232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40428.35</v>
      </c>
      <c r="D99" s="38">
        <v>40415.98333333333</v>
      </c>
      <c r="E99" s="38">
        <v>40220.066666666658</v>
      </c>
      <c r="F99" s="38">
        <v>40011.783333333326</v>
      </c>
      <c r="G99" s="38">
        <v>39815.866666666654</v>
      </c>
      <c r="H99" s="38">
        <v>40624.266666666663</v>
      </c>
      <c r="I99" s="38">
        <v>40820.183333333334</v>
      </c>
      <c r="J99" s="38">
        <v>41028.466666666667</v>
      </c>
      <c r="K99" s="31">
        <v>40611.9</v>
      </c>
      <c r="L99" s="31">
        <v>40207.699999999997</v>
      </c>
      <c r="M99" s="31">
        <v>8.2100000000000003E-3</v>
      </c>
      <c r="N99" s="1"/>
      <c r="O99" s="1"/>
    </row>
    <row r="100" spans="1:15" ht="12.75" customHeight="1">
      <c r="A100" s="56">
        <v>91</v>
      </c>
      <c r="B100" s="58" t="s">
        <v>138</v>
      </c>
      <c r="C100" s="31">
        <v>967.75</v>
      </c>
      <c r="D100" s="38">
        <v>970.2166666666667</v>
      </c>
      <c r="E100" s="38">
        <v>963.18333333333339</v>
      </c>
      <c r="F100" s="38">
        <v>958.61666666666667</v>
      </c>
      <c r="G100" s="38">
        <v>951.58333333333337</v>
      </c>
      <c r="H100" s="38">
        <v>974.78333333333342</v>
      </c>
      <c r="I100" s="38">
        <v>981.81666666666672</v>
      </c>
      <c r="J100" s="38">
        <v>986.38333333333344</v>
      </c>
      <c r="K100" s="31">
        <v>977.25</v>
      </c>
      <c r="L100" s="31">
        <v>965.65</v>
      </c>
      <c r="M100" s="31">
        <v>132.09913</v>
      </c>
      <c r="N100" s="1"/>
      <c r="O100" s="1"/>
    </row>
    <row r="101" spans="1:15" ht="12.75" customHeight="1">
      <c r="A101" s="56">
        <v>92</v>
      </c>
      <c r="B101" s="58" t="s">
        <v>139</v>
      </c>
      <c r="C101" s="31">
        <v>1321.2</v>
      </c>
      <c r="D101" s="38">
        <v>1324.0333333333335</v>
      </c>
      <c r="E101" s="38">
        <v>1308.166666666667</v>
      </c>
      <c r="F101" s="38">
        <v>1295.1333333333334</v>
      </c>
      <c r="G101" s="38">
        <v>1279.2666666666669</v>
      </c>
      <c r="H101" s="38">
        <v>1337.0666666666671</v>
      </c>
      <c r="I101" s="38">
        <v>1352.9333333333334</v>
      </c>
      <c r="J101" s="38">
        <v>1365.9666666666672</v>
      </c>
      <c r="K101" s="31">
        <v>1339.9</v>
      </c>
      <c r="L101" s="31">
        <v>1311</v>
      </c>
      <c r="M101" s="31">
        <v>3.9661200000000001</v>
      </c>
      <c r="N101" s="1"/>
      <c r="O101" s="1"/>
    </row>
    <row r="102" spans="1:15" ht="12.75" customHeight="1">
      <c r="A102" s="56">
        <v>93</v>
      </c>
      <c r="B102" s="58" t="s">
        <v>140</v>
      </c>
      <c r="C102" s="31">
        <v>558.04999999999995</v>
      </c>
      <c r="D102" s="38">
        <v>554.91666666666663</v>
      </c>
      <c r="E102" s="38">
        <v>549.63333333333321</v>
      </c>
      <c r="F102" s="38">
        <v>541.21666666666658</v>
      </c>
      <c r="G102" s="38">
        <v>535.93333333333317</v>
      </c>
      <c r="H102" s="38">
        <v>563.33333333333326</v>
      </c>
      <c r="I102" s="38">
        <v>568.61666666666679</v>
      </c>
      <c r="J102" s="38">
        <v>577.0333333333333</v>
      </c>
      <c r="K102" s="31">
        <v>560.20000000000005</v>
      </c>
      <c r="L102" s="31">
        <v>546.5</v>
      </c>
      <c r="M102" s="31">
        <v>21.047440000000002</v>
      </c>
      <c r="N102" s="1"/>
      <c r="O102" s="1"/>
    </row>
    <row r="103" spans="1:15" ht="12.75" customHeight="1">
      <c r="A103" s="56">
        <v>94</v>
      </c>
      <c r="B103" s="58" t="s">
        <v>141</v>
      </c>
      <c r="C103" s="31">
        <v>8.9</v>
      </c>
      <c r="D103" s="38">
        <v>9.0499999999999989</v>
      </c>
      <c r="E103" s="38">
        <v>8.6999999999999975</v>
      </c>
      <c r="F103" s="38">
        <v>8.4999999999999982</v>
      </c>
      <c r="G103" s="38">
        <v>8.1499999999999968</v>
      </c>
      <c r="H103" s="38">
        <v>9.2499999999999982</v>
      </c>
      <c r="I103" s="38">
        <v>9.6</v>
      </c>
      <c r="J103" s="38">
        <v>9.7999999999999989</v>
      </c>
      <c r="K103" s="31">
        <v>9.4</v>
      </c>
      <c r="L103" s="31">
        <v>8.85</v>
      </c>
      <c r="M103" s="31">
        <v>3590.5532800000001</v>
      </c>
      <c r="N103" s="1"/>
      <c r="O103" s="1"/>
    </row>
    <row r="104" spans="1:15" ht="12.75" customHeight="1">
      <c r="A104" s="56">
        <v>95</v>
      </c>
      <c r="B104" s="58" t="s">
        <v>143</v>
      </c>
      <c r="C104" s="31">
        <v>90.3</v>
      </c>
      <c r="D104" s="38">
        <v>90.783333333333346</v>
      </c>
      <c r="E104" s="38">
        <v>89.616666666666688</v>
      </c>
      <c r="F104" s="38">
        <v>88.933333333333337</v>
      </c>
      <c r="G104" s="38">
        <v>87.76666666666668</v>
      </c>
      <c r="H104" s="38">
        <v>91.466666666666697</v>
      </c>
      <c r="I104" s="38">
        <v>92.633333333333354</v>
      </c>
      <c r="J104" s="38">
        <v>93.316666666666706</v>
      </c>
      <c r="K104" s="31">
        <v>91.95</v>
      </c>
      <c r="L104" s="31">
        <v>90.1</v>
      </c>
      <c r="M104" s="31">
        <v>314.88790999999998</v>
      </c>
      <c r="N104" s="1"/>
      <c r="O104" s="1"/>
    </row>
    <row r="105" spans="1:15" ht="12.75" customHeight="1">
      <c r="A105" s="56">
        <v>96</v>
      </c>
      <c r="B105" s="58" t="s">
        <v>145</v>
      </c>
      <c r="C105" s="31">
        <v>462.65</v>
      </c>
      <c r="D105" s="38">
        <v>457.66666666666669</v>
      </c>
      <c r="E105" s="38">
        <v>450.48333333333335</v>
      </c>
      <c r="F105" s="38">
        <v>438.31666666666666</v>
      </c>
      <c r="G105" s="38">
        <v>431.13333333333333</v>
      </c>
      <c r="H105" s="38">
        <v>469.83333333333337</v>
      </c>
      <c r="I105" s="38">
        <v>477.01666666666665</v>
      </c>
      <c r="J105" s="38">
        <v>489.18333333333339</v>
      </c>
      <c r="K105" s="31">
        <v>464.85</v>
      </c>
      <c r="L105" s="31">
        <v>445.5</v>
      </c>
      <c r="M105" s="31">
        <v>45.389760000000003</v>
      </c>
      <c r="N105" s="1"/>
      <c r="O105" s="1"/>
    </row>
    <row r="106" spans="1:15" ht="12.75" customHeight="1">
      <c r="A106" s="56">
        <v>97</v>
      </c>
      <c r="B106" s="58" t="s">
        <v>146</v>
      </c>
      <c r="C106" s="31">
        <v>393.25</v>
      </c>
      <c r="D106" s="38">
        <v>393.93333333333334</v>
      </c>
      <c r="E106" s="38">
        <v>391.61666666666667</v>
      </c>
      <c r="F106" s="38">
        <v>389.98333333333335</v>
      </c>
      <c r="G106" s="38">
        <v>387.66666666666669</v>
      </c>
      <c r="H106" s="38">
        <v>395.56666666666666</v>
      </c>
      <c r="I106" s="38">
        <v>397.88333333333338</v>
      </c>
      <c r="J106" s="38">
        <v>399.51666666666665</v>
      </c>
      <c r="K106" s="31">
        <v>396.25</v>
      </c>
      <c r="L106" s="31">
        <v>392.3</v>
      </c>
      <c r="M106" s="31">
        <v>11.7567</v>
      </c>
      <c r="N106" s="1"/>
      <c r="O106" s="1"/>
    </row>
    <row r="107" spans="1:15" ht="12.75" customHeight="1">
      <c r="A107" s="56">
        <v>98</v>
      </c>
      <c r="B107" s="58" t="s">
        <v>282</v>
      </c>
      <c r="C107" s="31">
        <v>391.75</v>
      </c>
      <c r="D107" s="38">
        <v>394.25</v>
      </c>
      <c r="E107" s="38">
        <v>385.45</v>
      </c>
      <c r="F107" s="38">
        <v>379.15</v>
      </c>
      <c r="G107" s="38">
        <v>370.34999999999997</v>
      </c>
      <c r="H107" s="38">
        <v>400.55</v>
      </c>
      <c r="I107" s="38">
        <v>409.34999999999997</v>
      </c>
      <c r="J107" s="38">
        <v>415.65000000000003</v>
      </c>
      <c r="K107" s="31">
        <v>403.05</v>
      </c>
      <c r="L107" s="31">
        <v>387.95</v>
      </c>
      <c r="M107" s="31">
        <v>15.441850000000001</v>
      </c>
      <c r="N107" s="1"/>
      <c r="O107" s="1"/>
    </row>
    <row r="108" spans="1:15" ht="12.75" customHeight="1">
      <c r="A108" s="56">
        <v>99</v>
      </c>
      <c r="B108" s="58" t="s">
        <v>149</v>
      </c>
      <c r="C108" s="31">
        <v>2485.4</v>
      </c>
      <c r="D108" s="38">
        <v>2490.4833333333331</v>
      </c>
      <c r="E108" s="38">
        <v>2470.4666666666662</v>
      </c>
      <c r="F108" s="38">
        <v>2455.5333333333333</v>
      </c>
      <c r="G108" s="38">
        <v>2435.5166666666664</v>
      </c>
      <c r="H108" s="38">
        <v>2505.4166666666661</v>
      </c>
      <c r="I108" s="38">
        <v>2525.4333333333334</v>
      </c>
      <c r="J108" s="38">
        <v>2540.3666666666659</v>
      </c>
      <c r="K108" s="31">
        <v>2510.5</v>
      </c>
      <c r="L108" s="31">
        <v>2475.5500000000002</v>
      </c>
      <c r="M108" s="31">
        <v>6.1571199999999999</v>
      </c>
      <c r="N108" s="1"/>
      <c r="O108" s="1"/>
    </row>
    <row r="109" spans="1:15" ht="12.75" customHeight="1">
      <c r="A109" s="56">
        <v>100</v>
      </c>
      <c r="B109" s="58" t="s">
        <v>150</v>
      </c>
      <c r="C109" s="31">
        <v>1400.15</v>
      </c>
      <c r="D109" s="38">
        <v>1402.1000000000001</v>
      </c>
      <c r="E109" s="38">
        <v>1390.5000000000002</v>
      </c>
      <c r="F109" s="38">
        <v>1380.8500000000001</v>
      </c>
      <c r="G109" s="38">
        <v>1369.2500000000002</v>
      </c>
      <c r="H109" s="38">
        <v>1411.7500000000002</v>
      </c>
      <c r="I109" s="38">
        <v>1423.3500000000001</v>
      </c>
      <c r="J109" s="38">
        <v>1433.0000000000002</v>
      </c>
      <c r="K109" s="31">
        <v>1413.7</v>
      </c>
      <c r="L109" s="31">
        <v>1392.45</v>
      </c>
      <c r="M109" s="31">
        <v>18.315650000000002</v>
      </c>
      <c r="N109" s="1"/>
      <c r="O109" s="1"/>
    </row>
    <row r="110" spans="1:15" ht="12.75" customHeight="1">
      <c r="A110" s="56">
        <v>101</v>
      </c>
      <c r="B110" s="58" t="s">
        <v>151</v>
      </c>
      <c r="C110" s="31">
        <v>174.95</v>
      </c>
      <c r="D110" s="38">
        <v>175.33333333333334</v>
      </c>
      <c r="E110" s="38">
        <v>172.86666666666667</v>
      </c>
      <c r="F110" s="38">
        <v>170.78333333333333</v>
      </c>
      <c r="G110" s="38">
        <v>168.31666666666666</v>
      </c>
      <c r="H110" s="38">
        <v>177.41666666666669</v>
      </c>
      <c r="I110" s="38">
        <v>179.88333333333333</v>
      </c>
      <c r="J110" s="38">
        <v>181.9666666666667</v>
      </c>
      <c r="K110" s="31">
        <v>177.8</v>
      </c>
      <c r="L110" s="31">
        <v>173.25</v>
      </c>
      <c r="M110" s="31">
        <v>115.56507999999999</v>
      </c>
      <c r="N110" s="1"/>
      <c r="O110" s="1"/>
    </row>
    <row r="111" spans="1:15" ht="12.75" customHeight="1">
      <c r="A111" s="56">
        <v>102</v>
      </c>
      <c r="B111" s="58" t="s">
        <v>152</v>
      </c>
      <c r="C111" s="31">
        <v>1417.65</v>
      </c>
      <c r="D111" s="38">
        <v>1419.1166666666668</v>
      </c>
      <c r="E111" s="38">
        <v>1413.8333333333335</v>
      </c>
      <c r="F111" s="38">
        <v>1410.0166666666667</v>
      </c>
      <c r="G111" s="38">
        <v>1404.7333333333333</v>
      </c>
      <c r="H111" s="38">
        <v>1422.9333333333336</v>
      </c>
      <c r="I111" s="38">
        <v>1428.2166666666669</v>
      </c>
      <c r="J111" s="38">
        <v>1432.0333333333338</v>
      </c>
      <c r="K111" s="31">
        <v>1424.4</v>
      </c>
      <c r="L111" s="31">
        <v>1415.3</v>
      </c>
      <c r="M111" s="31">
        <v>30.744440000000001</v>
      </c>
      <c r="N111" s="1"/>
      <c r="O111" s="1"/>
    </row>
    <row r="112" spans="1:15" ht="12.75" customHeight="1">
      <c r="A112" s="56">
        <v>103</v>
      </c>
      <c r="B112" s="58" t="s">
        <v>154</v>
      </c>
      <c r="C112" s="31">
        <v>91.9</v>
      </c>
      <c r="D112" s="38">
        <v>91.966666666666654</v>
      </c>
      <c r="E112" s="38">
        <v>91.533333333333303</v>
      </c>
      <c r="F112" s="38">
        <v>91.166666666666643</v>
      </c>
      <c r="G112" s="38">
        <v>90.733333333333292</v>
      </c>
      <c r="H112" s="38">
        <v>92.333333333333314</v>
      </c>
      <c r="I112" s="38">
        <v>92.76666666666668</v>
      </c>
      <c r="J112" s="38">
        <v>93.133333333333326</v>
      </c>
      <c r="K112" s="31">
        <v>92.4</v>
      </c>
      <c r="L112" s="31">
        <v>91.6</v>
      </c>
      <c r="M112" s="31">
        <v>65.100890000000007</v>
      </c>
      <c r="N112" s="1"/>
      <c r="O112" s="1"/>
    </row>
    <row r="113" spans="1:15" ht="12.75" customHeight="1">
      <c r="A113" s="56">
        <v>104</v>
      </c>
      <c r="B113" s="58" t="s">
        <v>155</v>
      </c>
      <c r="C113" s="31">
        <v>888.4</v>
      </c>
      <c r="D113" s="38">
        <v>892.01666666666677</v>
      </c>
      <c r="E113" s="38">
        <v>882.38333333333355</v>
      </c>
      <c r="F113" s="38">
        <v>876.36666666666679</v>
      </c>
      <c r="G113" s="38">
        <v>866.73333333333358</v>
      </c>
      <c r="H113" s="38">
        <v>898.03333333333353</v>
      </c>
      <c r="I113" s="38">
        <v>907.66666666666674</v>
      </c>
      <c r="J113" s="38">
        <v>913.68333333333351</v>
      </c>
      <c r="K113" s="31">
        <v>901.65</v>
      </c>
      <c r="L113" s="31">
        <v>886</v>
      </c>
      <c r="M113" s="31">
        <v>7.2169999999999996</v>
      </c>
      <c r="N113" s="1"/>
      <c r="O113" s="1"/>
    </row>
    <row r="114" spans="1:15" ht="12.75" customHeight="1">
      <c r="A114" s="56">
        <v>105</v>
      </c>
      <c r="B114" s="58" t="s">
        <v>156</v>
      </c>
      <c r="C114" s="31">
        <v>672.5</v>
      </c>
      <c r="D114" s="38">
        <v>676.58333333333337</v>
      </c>
      <c r="E114" s="38">
        <v>667.16666666666674</v>
      </c>
      <c r="F114" s="38">
        <v>661.83333333333337</v>
      </c>
      <c r="G114" s="38">
        <v>652.41666666666674</v>
      </c>
      <c r="H114" s="38">
        <v>681.91666666666674</v>
      </c>
      <c r="I114" s="38">
        <v>691.33333333333348</v>
      </c>
      <c r="J114" s="38">
        <v>696.66666666666674</v>
      </c>
      <c r="K114" s="31">
        <v>686</v>
      </c>
      <c r="L114" s="31">
        <v>671.25</v>
      </c>
      <c r="M114" s="31">
        <v>29.003920000000001</v>
      </c>
      <c r="N114" s="1"/>
      <c r="O114" s="1"/>
    </row>
    <row r="115" spans="1:15" ht="12.75" customHeight="1">
      <c r="A115" s="56">
        <v>106</v>
      </c>
      <c r="B115" s="58" t="s">
        <v>422</v>
      </c>
      <c r="C115" s="31">
        <v>49.5</v>
      </c>
      <c r="D115" s="38">
        <v>49.766666666666673</v>
      </c>
      <c r="E115" s="38">
        <v>48.683333333333344</v>
      </c>
      <c r="F115" s="38">
        <v>47.866666666666674</v>
      </c>
      <c r="G115" s="38">
        <v>46.783333333333346</v>
      </c>
      <c r="H115" s="38">
        <v>50.583333333333343</v>
      </c>
      <c r="I115" s="38">
        <v>51.666666666666671</v>
      </c>
      <c r="J115" s="38">
        <v>52.483333333333341</v>
      </c>
      <c r="K115" s="31">
        <v>50.85</v>
      </c>
      <c r="L115" s="31">
        <v>48.95</v>
      </c>
      <c r="M115" s="31">
        <v>1073.3196800000001</v>
      </c>
      <c r="N115" s="1"/>
      <c r="O115" s="1"/>
    </row>
    <row r="116" spans="1:15" ht="12.75" customHeight="1">
      <c r="A116" s="56">
        <v>107</v>
      </c>
      <c r="B116" s="58" t="s">
        <v>157</v>
      </c>
      <c r="C116" s="31">
        <v>440.1</v>
      </c>
      <c r="D116" s="38">
        <v>441.09999999999997</v>
      </c>
      <c r="E116" s="38">
        <v>438.19999999999993</v>
      </c>
      <c r="F116" s="38">
        <v>436.29999999999995</v>
      </c>
      <c r="G116" s="38">
        <v>433.39999999999992</v>
      </c>
      <c r="H116" s="38">
        <v>442.99999999999994</v>
      </c>
      <c r="I116" s="38">
        <v>445.89999999999992</v>
      </c>
      <c r="J116" s="38">
        <v>447.79999999999995</v>
      </c>
      <c r="K116" s="31">
        <v>444</v>
      </c>
      <c r="L116" s="31">
        <v>439.2</v>
      </c>
      <c r="M116" s="31">
        <v>94.800030000000007</v>
      </c>
      <c r="N116" s="1"/>
      <c r="O116" s="1"/>
    </row>
    <row r="117" spans="1:15" ht="12.75" customHeight="1">
      <c r="A117" s="56">
        <v>108</v>
      </c>
      <c r="B117" s="58" t="s">
        <v>158</v>
      </c>
      <c r="C117" s="31">
        <v>676.3</v>
      </c>
      <c r="D117" s="38">
        <v>671.33333333333337</v>
      </c>
      <c r="E117" s="38">
        <v>662.9666666666667</v>
      </c>
      <c r="F117" s="38">
        <v>649.63333333333333</v>
      </c>
      <c r="G117" s="38">
        <v>641.26666666666665</v>
      </c>
      <c r="H117" s="38">
        <v>684.66666666666674</v>
      </c>
      <c r="I117" s="38">
        <v>693.0333333333333</v>
      </c>
      <c r="J117" s="38">
        <v>706.36666666666679</v>
      </c>
      <c r="K117" s="31">
        <v>679.7</v>
      </c>
      <c r="L117" s="31">
        <v>658</v>
      </c>
      <c r="M117" s="31">
        <v>32.009889999999999</v>
      </c>
      <c r="N117" s="1"/>
      <c r="O117" s="1"/>
    </row>
    <row r="118" spans="1:15" ht="12.75" customHeight="1">
      <c r="A118" s="56">
        <v>109</v>
      </c>
      <c r="B118" s="58" t="s">
        <v>283</v>
      </c>
      <c r="C118" s="31">
        <v>366.2</v>
      </c>
      <c r="D118" s="38">
        <v>359.06666666666661</v>
      </c>
      <c r="E118" s="38">
        <v>349.23333333333323</v>
      </c>
      <c r="F118" s="38">
        <v>332.26666666666665</v>
      </c>
      <c r="G118" s="38">
        <v>322.43333333333328</v>
      </c>
      <c r="H118" s="38">
        <v>376.03333333333319</v>
      </c>
      <c r="I118" s="38">
        <v>385.86666666666656</v>
      </c>
      <c r="J118" s="38">
        <v>402.83333333333314</v>
      </c>
      <c r="K118" s="31">
        <v>368.9</v>
      </c>
      <c r="L118" s="31">
        <v>342.1</v>
      </c>
      <c r="M118" s="31">
        <v>76.866330000000005</v>
      </c>
      <c r="N118" s="1"/>
      <c r="O118" s="1"/>
    </row>
    <row r="119" spans="1:15" ht="12.75" customHeight="1">
      <c r="A119" s="56">
        <v>110</v>
      </c>
      <c r="B119" s="58" t="s">
        <v>160</v>
      </c>
      <c r="C119" s="31">
        <v>782.65</v>
      </c>
      <c r="D119" s="38">
        <v>781.36666666666667</v>
      </c>
      <c r="E119" s="38">
        <v>776.83333333333337</v>
      </c>
      <c r="F119" s="38">
        <v>771.01666666666665</v>
      </c>
      <c r="G119" s="38">
        <v>766.48333333333335</v>
      </c>
      <c r="H119" s="38">
        <v>787.18333333333339</v>
      </c>
      <c r="I119" s="38">
        <v>791.7166666666667</v>
      </c>
      <c r="J119" s="38">
        <v>797.53333333333342</v>
      </c>
      <c r="K119" s="31">
        <v>785.9</v>
      </c>
      <c r="L119" s="31">
        <v>775.55</v>
      </c>
      <c r="M119" s="31">
        <v>18.07893</v>
      </c>
      <c r="N119" s="1"/>
      <c r="O119" s="1"/>
    </row>
    <row r="120" spans="1:15" ht="12.75" customHeight="1">
      <c r="A120" s="56">
        <v>111</v>
      </c>
      <c r="B120" s="58" t="s">
        <v>161</v>
      </c>
      <c r="C120" s="31">
        <v>485.25</v>
      </c>
      <c r="D120" s="38">
        <v>486.73333333333335</v>
      </c>
      <c r="E120" s="38">
        <v>483.06666666666672</v>
      </c>
      <c r="F120" s="38">
        <v>480.88333333333338</v>
      </c>
      <c r="G120" s="38">
        <v>477.21666666666675</v>
      </c>
      <c r="H120" s="38">
        <v>488.91666666666669</v>
      </c>
      <c r="I120" s="38">
        <v>492.58333333333331</v>
      </c>
      <c r="J120" s="38">
        <v>494.76666666666665</v>
      </c>
      <c r="K120" s="31">
        <v>490.4</v>
      </c>
      <c r="L120" s="31">
        <v>484.55</v>
      </c>
      <c r="M120" s="31">
        <v>21.21039</v>
      </c>
      <c r="N120" s="1"/>
      <c r="O120" s="1"/>
    </row>
    <row r="121" spans="1:15" ht="12.75" customHeight="1">
      <c r="A121" s="56">
        <v>112</v>
      </c>
      <c r="B121" s="58" t="s">
        <v>162</v>
      </c>
      <c r="C121" s="31">
        <v>1783.1</v>
      </c>
      <c r="D121" s="38">
        <v>1786.55</v>
      </c>
      <c r="E121" s="38">
        <v>1775.55</v>
      </c>
      <c r="F121" s="38">
        <v>1768</v>
      </c>
      <c r="G121" s="38">
        <v>1757</v>
      </c>
      <c r="H121" s="38">
        <v>1794.1</v>
      </c>
      <c r="I121" s="38">
        <v>1805.1</v>
      </c>
      <c r="J121" s="38">
        <v>1812.6499999999999</v>
      </c>
      <c r="K121" s="31">
        <v>1797.55</v>
      </c>
      <c r="L121" s="31">
        <v>1779</v>
      </c>
      <c r="M121" s="31">
        <v>27.086919999999999</v>
      </c>
      <c r="N121" s="1"/>
      <c r="O121" s="1"/>
    </row>
    <row r="122" spans="1:15" ht="12.75" customHeight="1">
      <c r="A122" s="56">
        <v>113</v>
      </c>
      <c r="B122" s="58" t="s">
        <v>163</v>
      </c>
      <c r="C122" s="31">
        <v>123.55</v>
      </c>
      <c r="D122" s="38">
        <v>124.31666666666666</v>
      </c>
      <c r="E122" s="38">
        <v>122.48333333333332</v>
      </c>
      <c r="F122" s="38">
        <v>121.41666666666666</v>
      </c>
      <c r="G122" s="38">
        <v>119.58333333333331</v>
      </c>
      <c r="H122" s="38">
        <v>125.38333333333333</v>
      </c>
      <c r="I122" s="38">
        <v>127.21666666666667</v>
      </c>
      <c r="J122" s="38">
        <v>128.28333333333333</v>
      </c>
      <c r="K122" s="31">
        <v>126.15</v>
      </c>
      <c r="L122" s="31">
        <v>123.25</v>
      </c>
      <c r="M122" s="31">
        <v>40.485680000000002</v>
      </c>
      <c r="N122" s="1"/>
      <c r="O122" s="1"/>
    </row>
    <row r="123" spans="1:15" ht="12.75" customHeight="1">
      <c r="A123" s="56">
        <v>114</v>
      </c>
      <c r="B123" s="58" t="s">
        <v>164</v>
      </c>
      <c r="C123" s="31">
        <v>2171.4499999999998</v>
      </c>
      <c r="D123" s="38">
        <v>2179.4</v>
      </c>
      <c r="E123" s="38">
        <v>2158.8500000000004</v>
      </c>
      <c r="F123" s="38">
        <v>2146.2500000000005</v>
      </c>
      <c r="G123" s="38">
        <v>2125.7000000000007</v>
      </c>
      <c r="H123" s="38">
        <v>2192</v>
      </c>
      <c r="I123" s="38">
        <v>2212.5500000000002</v>
      </c>
      <c r="J123" s="38">
        <v>2225.1499999999996</v>
      </c>
      <c r="K123" s="31">
        <v>2199.9499999999998</v>
      </c>
      <c r="L123" s="31">
        <v>2166.8000000000002</v>
      </c>
      <c r="M123" s="31">
        <v>0.68805000000000005</v>
      </c>
      <c r="N123" s="1"/>
      <c r="O123" s="1"/>
    </row>
    <row r="124" spans="1:15" ht="12.75" customHeight="1">
      <c r="A124" s="56">
        <v>115</v>
      </c>
      <c r="B124" s="58" t="s">
        <v>165</v>
      </c>
      <c r="C124" s="31">
        <v>391.05</v>
      </c>
      <c r="D124" s="38">
        <v>390.83333333333331</v>
      </c>
      <c r="E124" s="38">
        <v>388.71666666666664</v>
      </c>
      <c r="F124" s="38">
        <v>386.38333333333333</v>
      </c>
      <c r="G124" s="38">
        <v>384.26666666666665</v>
      </c>
      <c r="H124" s="38">
        <v>393.16666666666663</v>
      </c>
      <c r="I124" s="38">
        <v>395.2833333333333</v>
      </c>
      <c r="J124" s="38">
        <v>397.61666666666662</v>
      </c>
      <c r="K124" s="31">
        <v>392.95</v>
      </c>
      <c r="L124" s="31">
        <v>388.5</v>
      </c>
      <c r="M124" s="31">
        <v>10.899649999999999</v>
      </c>
      <c r="N124" s="1"/>
      <c r="O124" s="1"/>
    </row>
    <row r="125" spans="1:15" ht="12.75" customHeight="1">
      <c r="A125" s="56">
        <v>116</v>
      </c>
      <c r="B125" s="58" t="s">
        <v>166</v>
      </c>
      <c r="C125" s="31">
        <v>423.3</v>
      </c>
      <c r="D125" s="38">
        <v>422.93333333333334</v>
      </c>
      <c r="E125" s="38">
        <v>419.36666666666667</v>
      </c>
      <c r="F125" s="38">
        <v>415.43333333333334</v>
      </c>
      <c r="G125" s="38">
        <v>411.86666666666667</v>
      </c>
      <c r="H125" s="38">
        <v>426.86666666666667</v>
      </c>
      <c r="I125" s="38">
        <v>430.43333333333339</v>
      </c>
      <c r="J125" s="38">
        <v>434.36666666666667</v>
      </c>
      <c r="K125" s="31">
        <v>426.5</v>
      </c>
      <c r="L125" s="31">
        <v>419</v>
      </c>
      <c r="M125" s="31">
        <v>25.759150000000002</v>
      </c>
      <c r="N125" s="1"/>
      <c r="O125" s="1"/>
    </row>
    <row r="126" spans="1:15" ht="12.75" customHeight="1">
      <c r="A126" s="56">
        <v>117</v>
      </c>
      <c r="B126" s="58" t="s">
        <v>284</v>
      </c>
      <c r="C126" s="31">
        <v>651.9</v>
      </c>
      <c r="D126" s="38">
        <v>654.30000000000007</v>
      </c>
      <c r="E126" s="38">
        <v>648.10000000000014</v>
      </c>
      <c r="F126" s="38">
        <v>644.30000000000007</v>
      </c>
      <c r="G126" s="38">
        <v>638.10000000000014</v>
      </c>
      <c r="H126" s="38">
        <v>658.10000000000014</v>
      </c>
      <c r="I126" s="38">
        <v>664.30000000000018</v>
      </c>
      <c r="J126" s="38">
        <v>668.10000000000014</v>
      </c>
      <c r="K126" s="31">
        <v>660.5</v>
      </c>
      <c r="L126" s="31">
        <v>650.5</v>
      </c>
      <c r="M126" s="31">
        <v>4.8963400000000004</v>
      </c>
      <c r="N126" s="1"/>
      <c r="O126" s="1"/>
    </row>
    <row r="127" spans="1:15" ht="12.75" customHeight="1">
      <c r="A127" s="56">
        <v>118</v>
      </c>
      <c r="B127" s="58" t="s">
        <v>167</v>
      </c>
      <c r="C127" s="31">
        <v>2718.95</v>
      </c>
      <c r="D127" s="38">
        <v>2712.45</v>
      </c>
      <c r="E127" s="38">
        <v>2702.7999999999997</v>
      </c>
      <c r="F127" s="38">
        <v>2686.65</v>
      </c>
      <c r="G127" s="38">
        <v>2677</v>
      </c>
      <c r="H127" s="38">
        <v>2728.5999999999995</v>
      </c>
      <c r="I127" s="38">
        <v>2738.2499999999991</v>
      </c>
      <c r="J127" s="38">
        <v>2754.3999999999992</v>
      </c>
      <c r="K127" s="31">
        <v>2722.1</v>
      </c>
      <c r="L127" s="31">
        <v>2696.3</v>
      </c>
      <c r="M127" s="31">
        <v>11.0183</v>
      </c>
      <c r="N127" s="1"/>
      <c r="O127" s="1"/>
    </row>
    <row r="128" spans="1:15" ht="12.75" customHeight="1">
      <c r="A128" s="56">
        <v>119</v>
      </c>
      <c r="B128" s="58" t="s">
        <v>168</v>
      </c>
      <c r="C128" s="31">
        <v>5136.75</v>
      </c>
      <c r="D128" s="38">
        <v>5148.9333333333334</v>
      </c>
      <c r="E128" s="38">
        <v>5109.916666666667</v>
      </c>
      <c r="F128" s="38">
        <v>5083.0833333333339</v>
      </c>
      <c r="G128" s="38">
        <v>5044.0666666666675</v>
      </c>
      <c r="H128" s="38">
        <v>5175.7666666666664</v>
      </c>
      <c r="I128" s="38">
        <v>5214.7833333333328</v>
      </c>
      <c r="J128" s="38">
        <v>5241.6166666666659</v>
      </c>
      <c r="K128" s="31">
        <v>5187.95</v>
      </c>
      <c r="L128" s="31">
        <v>5122.1000000000004</v>
      </c>
      <c r="M128" s="31">
        <v>1.96122</v>
      </c>
      <c r="N128" s="1"/>
      <c r="O128" s="1"/>
    </row>
    <row r="129" spans="1:15" ht="12.75" customHeight="1">
      <c r="A129" s="56">
        <v>120</v>
      </c>
      <c r="B129" s="58" t="s">
        <v>169</v>
      </c>
      <c r="C129" s="31">
        <v>4349.3500000000004</v>
      </c>
      <c r="D129" s="38">
        <v>4366.4666666666672</v>
      </c>
      <c r="E129" s="38">
        <v>4322.9333333333343</v>
      </c>
      <c r="F129" s="38">
        <v>4296.5166666666673</v>
      </c>
      <c r="G129" s="38">
        <v>4252.9833333333345</v>
      </c>
      <c r="H129" s="38">
        <v>4392.8833333333341</v>
      </c>
      <c r="I129" s="38">
        <v>4436.416666666667</v>
      </c>
      <c r="J129" s="38">
        <v>4462.8333333333339</v>
      </c>
      <c r="K129" s="31">
        <v>4410</v>
      </c>
      <c r="L129" s="31">
        <v>4340.05</v>
      </c>
      <c r="M129" s="31">
        <v>1.2977000000000001</v>
      </c>
      <c r="N129" s="1"/>
      <c r="O129" s="1"/>
    </row>
    <row r="130" spans="1:15" ht="12.75" customHeight="1">
      <c r="A130" s="56">
        <v>121</v>
      </c>
      <c r="B130" s="58" t="s">
        <v>170</v>
      </c>
      <c r="C130" s="31">
        <v>1097.7</v>
      </c>
      <c r="D130" s="38">
        <v>1101.6666666666667</v>
      </c>
      <c r="E130" s="38">
        <v>1086.3833333333334</v>
      </c>
      <c r="F130" s="38">
        <v>1075.0666666666666</v>
      </c>
      <c r="G130" s="38">
        <v>1059.7833333333333</v>
      </c>
      <c r="H130" s="38">
        <v>1112.9833333333336</v>
      </c>
      <c r="I130" s="38">
        <v>1128.2666666666669</v>
      </c>
      <c r="J130" s="38">
        <v>1139.5833333333337</v>
      </c>
      <c r="K130" s="31">
        <v>1116.95</v>
      </c>
      <c r="L130" s="31">
        <v>1090.3499999999999</v>
      </c>
      <c r="M130" s="31">
        <v>10.743790000000001</v>
      </c>
      <c r="N130" s="1"/>
      <c r="O130" s="1"/>
    </row>
    <row r="131" spans="1:15" ht="12.75" customHeight="1">
      <c r="A131" s="56">
        <v>122</v>
      </c>
      <c r="B131" s="58" t="s">
        <v>171</v>
      </c>
      <c r="C131" s="31">
        <v>1560.85</v>
      </c>
      <c r="D131" s="38">
        <v>1555.0666666666666</v>
      </c>
      <c r="E131" s="38">
        <v>1545.7833333333333</v>
      </c>
      <c r="F131" s="38">
        <v>1530.7166666666667</v>
      </c>
      <c r="G131" s="38">
        <v>1521.4333333333334</v>
      </c>
      <c r="H131" s="38">
        <v>1570.1333333333332</v>
      </c>
      <c r="I131" s="38">
        <v>1579.4166666666665</v>
      </c>
      <c r="J131" s="38">
        <v>1594.4833333333331</v>
      </c>
      <c r="K131" s="31">
        <v>1564.35</v>
      </c>
      <c r="L131" s="31">
        <v>1540</v>
      </c>
      <c r="M131" s="31">
        <v>13.25882</v>
      </c>
      <c r="N131" s="1"/>
      <c r="O131" s="1"/>
    </row>
    <row r="132" spans="1:15" ht="12.75" customHeight="1">
      <c r="A132" s="56">
        <v>123</v>
      </c>
      <c r="B132" s="58" t="s">
        <v>172</v>
      </c>
      <c r="C132" s="31">
        <v>293.14999999999998</v>
      </c>
      <c r="D132" s="38">
        <v>293.3</v>
      </c>
      <c r="E132" s="38">
        <v>291.25</v>
      </c>
      <c r="F132" s="38">
        <v>289.34999999999997</v>
      </c>
      <c r="G132" s="38">
        <v>287.29999999999995</v>
      </c>
      <c r="H132" s="38">
        <v>295.20000000000005</v>
      </c>
      <c r="I132" s="38">
        <v>297.25000000000011</v>
      </c>
      <c r="J132" s="38">
        <v>299.15000000000009</v>
      </c>
      <c r="K132" s="31">
        <v>295.35000000000002</v>
      </c>
      <c r="L132" s="31">
        <v>291.39999999999998</v>
      </c>
      <c r="M132" s="31">
        <v>19.019649999999999</v>
      </c>
      <c r="N132" s="1"/>
      <c r="O132" s="1"/>
    </row>
    <row r="133" spans="1:15" ht="12.75" customHeight="1">
      <c r="A133" s="56">
        <v>124</v>
      </c>
      <c r="B133" s="58" t="s">
        <v>882</v>
      </c>
      <c r="C133" s="31">
        <v>1782.7</v>
      </c>
      <c r="D133" s="38">
        <v>1784.1333333333332</v>
      </c>
      <c r="E133" s="38">
        <v>1774.5666666666664</v>
      </c>
      <c r="F133" s="38">
        <v>1766.4333333333332</v>
      </c>
      <c r="G133" s="38">
        <v>1756.8666666666663</v>
      </c>
      <c r="H133" s="38">
        <v>1792.2666666666664</v>
      </c>
      <c r="I133" s="38">
        <v>1801.833333333333</v>
      </c>
      <c r="J133" s="38">
        <v>1809.9666666666665</v>
      </c>
      <c r="K133" s="31">
        <v>1793.7</v>
      </c>
      <c r="L133" s="31">
        <v>1776</v>
      </c>
      <c r="M133" s="31">
        <v>1.32419</v>
      </c>
      <c r="N133" s="1"/>
      <c r="O133" s="1"/>
    </row>
    <row r="134" spans="1:15" ht="12.75" customHeight="1">
      <c r="A134" s="56">
        <v>125</v>
      </c>
      <c r="B134" s="58" t="s">
        <v>174</v>
      </c>
      <c r="C134" s="31">
        <v>562.5</v>
      </c>
      <c r="D134" s="38">
        <v>559.43333333333328</v>
      </c>
      <c r="E134" s="38">
        <v>555.26666666666654</v>
      </c>
      <c r="F134" s="38">
        <v>548.0333333333333</v>
      </c>
      <c r="G134" s="38">
        <v>543.86666666666656</v>
      </c>
      <c r="H134" s="38">
        <v>566.66666666666652</v>
      </c>
      <c r="I134" s="38">
        <v>570.83333333333326</v>
      </c>
      <c r="J134" s="38">
        <v>578.06666666666649</v>
      </c>
      <c r="K134" s="31">
        <v>563.6</v>
      </c>
      <c r="L134" s="31">
        <v>552.20000000000005</v>
      </c>
      <c r="M134" s="31">
        <v>12.753030000000001</v>
      </c>
      <c r="N134" s="1"/>
      <c r="O134" s="1"/>
    </row>
    <row r="135" spans="1:15" ht="12.75" customHeight="1">
      <c r="A135" s="56">
        <v>126</v>
      </c>
      <c r="B135" s="58" t="s">
        <v>175</v>
      </c>
      <c r="C135" s="31">
        <v>9621.25</v>
      </c>
      <c r="D135" s="38">
        <v>9604</v>
      </c>
      <c r="E135" s="38">
        <v>9523.25</v>
      </c>
      <c r="F135" s="38">
        <v>9425.25</v>
      </c>
      <c r="G135" s="38">
        <v>9344.5</v>
      </c>
      <c r="H135" s="38">
        <v>9702</v>
      </c>
      <c r="I135" s="38">
        <v>9782.75</v>
      </c>
      <c r="J135" s="38">
        <v>9880.75</v>
      </c>
      <c r="K135" s="31">
        <v>9684.75</v>
      </c>
      <c r="L135" s="31">
        <v>9506</v>
      </c>
      <c r="M135" s="31">
        <v>3.1722399999999999</v>
      </c>
      <c r="N135" s="1"/>
      <c r="O135" s="1"/>
    </row>
    <row r="136" spans="1:15" ht="12.75" customHeight="1">
      <c r="A136" s="56">
        <v>127</v>
      </c>
      <c r="B136" s="58" t="s">
        <v>286</v>
      </c>
      <c r="C136" s="31">
        <v>562.1</v>
      </c>
      <c r="D136" s="38">
        <v>563.9666666666667</v>
      </c>
      <c r="E136" s="38">
        <v>558.08333333333337</v>
      </c>
      <c r="F136" s="38">
        <v>554.06666666666672</v>
      </c>
      <c r="G136" s="38">
        <v>548.18333333333339</v>
      </c>
      <c r="H136" s="38">
        <v>567.98333333333335</v>
      </c>
      <c r="I136" s="38">
        <v>573.86666666666656</v>
      </c>
      <c r="J136" s="38">
        <v>577.88333333333333</v>
      </c>
      <c r="K136" s="31">
        <v>569.85</v>
      </c>
      <c r="L136" s="31">
        <v>559.95000000000005</v>
      </c>
      <c r="M136" s="31">
        <v>20.579809999999998</v>
      </c>
      <c r="N136" s="1"/>
      <c r="O136" s="1"/>
    </row>
    <row r="137" spans="1:15" ht="12.75" customHeight="1">
      <c r="A137" s="56">
        <v>128</v>
      </c>
      <c r="B137" s="58" t="s">
        <v>176</v>
      </c>
      <c r="C137" s="31">
        <v>1003.45</v>
      </c>
      <c r="D137" s="38">
        <v>1006.6166666666667</v>
      </c>
      <c r="E137" s="38">
        <v>996.83333333333337</v>
      </c>
      <c r="F137" s="38">
        <v>990.2166666666667</v>
      </c>
      <c r="G137" s="38">
        <v>980.43333333333339</v>
      </c>
      <c r="H137" s="38">
        <v>1013.2333333333333</v>
      </c>
      <c r="I137" s="38">
        <v>1023.0166666666667</v>
      </c>
      <c r="J137" s="38">
        <v>1029.6333333333332</v>
      </c>
      <c r="K137" s="31">
        <v>1016.4</v>
      </c>
      <c r="L137" s="31">
        <v>1000</v>
      </c>
      <c r="M137" s="31">
        <v>7.9939499999999999</v>
      </c>
      <c r="N137" s="1"/>
      <c r="O137" s="1"/>
    </row>
    <row r="138" spans="1:15" ht="12.75" customHeight="1">
      <c r="A138" s="56">
        <v>129</v>
      </c>
      <c r="B138" s="58" t="s">
        <v>179</v>
      </c>
      <c r="C138" s="31">
        <v>929.95</v>
      </c>
      <c r="D138" s="38">
        <v>929.91666666666663</v>
      </c>
      <c r="E138" s="38">
        <v>922.93333333333328</v>
      </c>
      <c r="F138" s="38">
        <v>915.91666666666663</v>
      </c>
      <c r="G138" s="38">
        <v>908.93333333333328</v>
      </c>
      <c r="H138" s="38">
        <v>936.93333333333328</v>
      </c>
      <c r="I138" s="38">
        <v>943.91666666666663</v>
      </c>
      <c r="J138" s="38">
        <v>950.93333333333328</v>
      </c>
      <c r="K138" s="31">
        <v>936.9</v>
      </c>
      <c r="L138" s="31">
        <v>922.9</v>
      </c>
      <c r="M138" s="31">
        <v>9.3092100000000002</v>
      </c>
      <c r="N138" s="1"/>
      <c r="O138" s="1"/>
    </row>
    <row r="139" spans="1:15" ht="12.75" customHeight="1">
      <c r="A139" s="56">
        <v>130</v>
      </c>
      <c r="B139" s="58" t="s">
        <v>181</v>
      </c>
      <c r="C139" s="31">
        <v>96.45</v>
      </c>
      <c r="D139" s="38">
        <v>96.166666666666671</v>
      </c>
      <c r="E139" s="38">
        <v>95.683333333333337</v>
      </c>
      <c r="F139" s="38">
        <v>94.916666666666671</v>
      </c>
      <c r="G139" s="38">
        <v>94.433333333333337</v>
      </c>
      <c r="H139" s="38">
        <v>96.933333333333337</v>
      </c>
      <c r="I139" s="38">
        <v>97.416666666666657</v>
      </c>
      <c r="J139" s="38">
        <v>98.183333333333337</v>
      </c>
      <c r="K139" s="31">
        <v>96.65</v>
      </c>
      <c r="L139" s="31">
        <v>95.4</v>
      </c>
      <c r="M139" s="31">
        <v>78.558570000000003</v>
      </c>
      <c r="N139" s="1"/>
      <c r="O139" s="1"/>
    </row>
    <row r="140" spans="1:15" ht="12.75" customHeight="1">
      <c r="A140" s="56">
        <v>131</v>
      </c>
      <c r="B140" s="58" t="s">
        <v>182</v>
      </c>
      <c r="C140" s="31">
        <v>2311</v>
      </c>
      <c r="D140" s="38">
        <v>2318.15</v>
      </c>
      <c r="E140" s="38">
        <v>2294.1000000000004</v>
      </c>
      <c r="F140" s="38">
        <v>2277.2000000000003</v>
      </c>
      <c r="G140" s="38">
        <v>2253.1500000000005</v>
      </c>
      <c r="H140" s="38">
        <v>2335.0500000000002</v>
      </c>
      <c r="I140" s="38">
        <v>2359.1000000000004</v>
      </c>
      <c r="J140" s="38">
        <v>2376</v>
      </c>
      <c r="K140" s="31">
        <v>2342.1999999999998</v>
      </c>
      <c r="L140" s="31">
        <v>2301.25</v>
      </c>
      <c r="M140" s="31">
        <v>5.6934199999999997</v>
      </c>
      <c r="N140" s="1"/>
      <c r="O140" s="1"/>
    </row>
    <row r="141" spans="1:15" ht="12.75" customHeight="1">
      <c r="A141" s="56">
        <v>132</v>
      </c>
      <c r="B141" s="58" t="s">
        <v>183</v>
      </c>
      <c r="C141" s="31">
        <v>108812.5</v>
      </c>
      <c r="D141" s="38">
        <v>108687.78333333333</v>
      </c>
      <c r="E141" s="38">
        <v>108375.56666666665</v>
      </c>
      <c r="F141" s="38">
        <v>107938.63333333333</v>
      </c>
      <c r="G141" s="38">
        <v>107626.41666666666</v>
      </c>
      <c r="H141" s="38">
        <v>109124.71666666665</v>
      </c>
      <c r="I141" s="38">
        <v>109436.93333333332</v>
      </c>
      <c r="J141" s="38">
        <v>109873.86666666664</v>
      </c>
      <c r="K141" s="31">
        <v>109000</v>
      </c>
      <c r="L141" s="31">
        <v>108250.85</v>
      </c>
      <c r="M141" s="31">
        <v>2.2440000000000002E-2</v>
      </c>
      <c r="N141" s="1"/>
      <c r="O141" s="1"/>
    </row>
    <row r="142" spans="1:15" ht="12.75" customHeight="1">
      <c r="A142" s="56">
        <v>133</v>
      </c>
      <c r="B142" s="58" t="s">
        <v>287</v>
      </c>
      <c r="C142" s="31">
        <v>59.15</v>
      </c>
      <c r="D142" s="38">
        <v>59.483333333333327</v>
      </c>
      <c r="E142" s="38">
        <v>58.766666666666652</v>
      </c>
      <c r="F142" s="38">
        <v>58.383333333333326</v>
      </c>
      <c r="G142" s="38">
        <v>57.66666666666665</v>
      </c>
      <c r="H142" s="38">
        <v>59.866666666666653</v>
      </c>
      <c r="I142" s="38">
        <v>60.583333333333336</v>
      </c>
      <c r="J142" s="38">
        <v>60.966666666666654</v>
      </c>
      <c r="K142" s="31">
        <v>60.2</v>
      </c>
      <c r="L142" s="31">
        <v>59.1</v>
      </c>
      <c r="M142" s="31">
        <v>58.977710000000002</v>
      </c>
      <c r="N142" s="1"/>
      <c r="O142" s="1"/>
    </row>
    <row r="143" spans="1:15" ht="12.75" customHeight="1">
      <c r="A143" s="56">
        <v>134</v>
      </c>
      <c r="B143" s="58" t="s">
        <v>184</v>
      </c>
      <c r="C143" s="31">
        <v>1298.95</v>
      </c>
      <c r="D143" s="38">
        <v>1297.9833333333333</v>
      </c>
      <c r="E143" s="38">
        <v>1285.9666666666667</v>
      </c>
      <c r="F143" s="38">
        <v>1272.9833333333333</v>
      </c>
      <c r="G143" s="38">
        <v>1260.9666666666667</v>
      </c>
      <c r="H143" s="38">
        <v>1310.9666666666667</v>
      </c>
      <c r="I143" s="38">
        <v>1322.9833333333336</v>
      </c>
      <c r="J143" s="38">
        <v>1335.9666666666667</v>
      </c>
      <c r="K143" s="31">
        <v>1310</v>
      </c>
      <c r="L143" s="31">
        <v>1285</v>
      </c>
      <c r="M143" s="31">
        <v>7.8693099999999996</v>
      </c>
      <c r="N143" s="1"/>
      <c r="O143" s="1"/>
    </row>
    <row r="144" spans="1:15" ht="12.75" customHeight="1">
      <c r="A144" s="56">
        <v>135</v>
      </c>
      <c r="B144" s="58" t="s">
        <v>186</v>
      </c>
      <c r="C144" s="31">
        <v>4261.3500000000004</v>
      </c>
      <c r="D144" s="38">
        <v>4245.45</v>
      </c>
      <c r="E144" s="38">
        <v>4205.8999999999996</v>
      </c>
      <c r="F144" s="38">
        <v>4150.45</v>
      </c>
      <c r="G144" s="38">
        <v>4110.8999999999996</v>
      </c>
      <c r="H144" s="38">
        <v>4300.8999999999996</v>
      </c>
      <c r="I144" s="38">
        <v>4340.4500000000007</v>
      </c>
      <c r="J144" s="38">
        <v>4395.8999999999996</v>
      </c>
      <c r="K144" s="31">
        <v>4285</v>
      </c>
      <c r="L144" s="31">
        <v>4190</v>
      </c>
      <c r="M144" s="31">
        <v>2.5135100000000001</v>
      </c>
      <c r="N144" s="1"/>
      <c r="O144" s="1"/>
    </row>
    <row r="145" spans="1:15" ht="12.75" customHeight="1">
      <c r="A145" s="56">
        <v>136</v>
      </c>
      <c r="B145" s="58" t="s">
        <v>187</v>
      </c>
      <c r="C145" s="31">
        <v>4624.8999999999996</v>
      </c>
      <c r="D145" s="38">
        <v>4597.6333333333332</v>
      </c>
      <c r="E145" s="38">
        <v>4547.2666666666664</v>
      </c>
      <c r="F145" s="38">
        <v>4469.6333333333332</v>
      </c>
      <c r="G145" s="38">
        <v>4419.2666666666664</v>
      </c>
      <c r="H145" s="38">
        <v>4675.2666666666664</v>
      </c>
      <c r="I145" s="38">
        <v>4725.6333333333332</v>
      </c>
      <c r="J145" s="38">
        <v>4803.2666666666664</v>
      </c>
      <c r="K145" s="31">
        <v>4648</v>
      </c>
      <c r="L145" s="31">
        <v>4520</v>
      </c>
      <c r="M145" s="31">
        <v>4.5241899999999999</v>
      </c>
      <c r="N145" s="1"/>
      <c r="O145" s="1"/>
    </row>
    <row r="146" spans="1:15" ht="12.75" customHeight="1">
      <c r="A146" s="56">
        <v>137</v>
      </c>
      <c r="B146" s="58" t="s">
        <v>188</v>
      </c>
      <c r="C146" s="31">
        <v>22063</v>
      </c>
      <c r="D146" s="38">
        <v>22064.266666666666</v>
      </c>
      <c r="E146" s="38">
        <v>21948.733333333334</v>
      </c>
      <c r="F146" s="38">
        <v>21834.466666666667</v>
      </c>
      <c r="G146" s="38">
        <v>21718.933333333334</v>
      </c>
      <c r="H146" s="38">
        <v>22178.533333333333</v>
      </c>
      <c r="I146" s="38">
        <v>22294.066666666666</v>
      </c>
      <c r="J146" s="38">
        <v>22408.333333333332</v>
      </c>
      <c r="K146" s="31">
        <v>22179.8</v>
      </c>
      <c r="L146" s="31">
        <v>21950</v>
      </c>
      <c r="M146" s="31">
        <v>0.52427999999999997</v>
      </c>
      <c r="N146" s="1"/>
      <c r="O146" s="1"/>
    </row>
    <row r="147" spans="1:15" ht="12.75" customHeight="1">
      <c r="A147" s="56">
        <v>138</v>
      </c>
      <c r="B147" s="58" t="s">
        <v>467</v>
      </c>
      <c r="C147" s="31">
        <v>51.05</v>
      </c>
      <c r="D147" s="38">
        <v>50.983333333333327</v>
      </c>
      <c r="E147" s="38">
        <v>50.666666666666657</v>
      </c>
      <c r="F147" s="38">
        <v>50.283333333333331</v>
      </c>
      <c r="G147" s="38">
        <v>49.966666666666661</v>
      </c>
      <c r="H147" s="38">
        <v>51.366666666666653</v>
      </c>
      <c r="I147" s="38">
        <v>51.68333333333333</v>
      </c>
      <c r="J147" s="38">
        <v>52.066666666666649</v>
      </c>
      <c r="K147" s="31">
        <v>51.3</v>
      </c>
      <c r="L147" s="31">
        <v>50.6</v>
      </c>
      <c r="M147" s="31">
        <v>151.20358999999999</v>
      </c>
      <c r="N147" s="1"/>
      <c r="O147" s="1"/>
    </row>
    <row r="148" spans="1:15" ht="12.75" customHeight="1">
      <c r="A148" s="56">
        <v>139</v>
      </c>
      <c r="B148" s="58" t="s">
        <v>189</v>
      </c>
      <c r="C148" s="31">
        <v>122.8</v>
      </c>
      <c r="D148" s="38">
        <v>123.18333333333334</v>
      </c>
      <c r="E148" s="38">
        <v>122.16666666666667</v>
      </c>
      <c r="F148" s="38">
        <v>121.53333333333333</v>
      </c>
      <c r="G148" s="38">
        <v>120.51666666666667</v>
      </c>
      <c r="H148" s="38">
        <v>123.81666666666668</v>
      </c>
      <c r="I148" s="38">
        <v>124.83333333333333</v>
      </c>
      <c r="J148" s="38">
        <v>125.46666666666668</v>
      </c>
      <c r="K148" s="31">
        <v>124.2</v>
      </c>
      <c r="L148" s="31">
        <v>122.55</v>
      </c>
      <c r="M148" s="31">
        <v>124.96387</v>
      </c>
      <c r="N148" s="1"/>
      <c r="O148" s="1"/>
    </row>
    <row r="149" spans="1:15" ht="12.75" customHeight="1">
      <c r="A149" s="56">
        <v>140</v>
      </c>
      <c r="B149" s="58" t="s">
        <v>191</v>
      </c>
      <c r="C149" s="31">
        <v>221.1</v>
      </c>
      <c r="D149" s="38">
        <v>220.36666666666667</v>
      </c>
      <c r="E149" s="38">
        <v>218.98333333333335</v>
      </c>
      <c r="F149" s="38">
        <v>216.86666666666667</v>
      </c>
      <c r="G149" s="38">
        <v>215.48333333333335</v>
      </c>
      <c r="H149" s="38">
        <v>222.48333333333335</v>
      </c>
      <c r="I149" s="38">
        <v>223.86666666666667</v>
      </c>
      <c r="J149" s="38">
        <v>225.98333333333335</v>
      </c>
      <c r="K149" s="31">
        <v>221.75</v>
      </c>
      <c r="L149" s="31">
        <v>218.25</v>
      </c>
      <c r="M149" s="31">
        <v>87.992350000000002</v>
      </c>
      <c r="N149" s="1"/>
      <c r="O149" s="1"/>
    </row>
    <row r="150" spans="1:15" ht="12.75" customHeight="1">
      <c r="A150" s="56">
        <v>141</v>
      </c>
      <c r="B150" s="58" t="s">
        <v>275</v>
      </c>
      <c r="C150" s="31">
        <v>133.4</v>
      </c>
      <c r="D150" s="38">
        <v>133.79999999999998</v>
      </c>
      <c r="E150" s="38">
        <v>132.09999999999997</v>
      </c>
      <c r="F150" s="38">
        <v>130.79999999999998</v>
      </c>
      <c r="G150" s="38">
        <v>129.09999999999997</v>
      </c>
      <c r="H150" s="38">
        <v>135.09999999999997</v>
      </c>
      <c r="I150" s="38">
        <v>136.79999999999995</v>
      </c>
      <c r="J150" s="38">
        <v>138.09999999999997</v>
      </c>
      <c r="K150" s="31">
        <v>135.5</v>
      </c>
      <c r="L150" s="31">
        <v>132.5</v>
      </c>
      <c r="M150" s="31">
        <v>40.514499999999998</v>
      </c>
      <c r="N150" s="1"/>
      <c r="O150" s="1"/>
    </row>
    <row r="151" spans="1:15" ht="12.75" customHeight="1">
      <c r="A151" s="56">
        <v>142</v>
      </c>
      <c r="B151" s="58" t="s">
        <v>192</v>
      </c>
      <c r="C151" s="31">
        <v>1099.8499999999999</v>
      </c>
      <c r="D151" s="38">
        <v>1095.45</v>
      </c>
      <c r="E151" s="38">
        <v>1085.9000000000001</v>
      </c>
      <c r="F151" s="38">
        <v>1071.95</v>
      </c>
      <c r="G151" s="38">
        <v>1062.4000000000001</v>
      </c>
      <c r="H151" s="38">
        <v>1109.4000000000001</v>
      </c>
      <c r="I151" s="38">
        <v>1118.9499999999998</v>
      </c>
      <c r="J151" s="38">
        <v>1132.9000000000001</v>
      </c>
      <c r="K151" s="31">
        <v>1105</v>
      </c>
      <c r="L151" s="31">
        <v>1081.5</v>
      </c>
      <c r="M151" s="31">
        <v>5.5297200000000002</v>
      </c>
      <c r="N151" s="1"/>
      <c r="O151" s="1"/>
    </row>
    <row r="152" spans="1:15" ht="12.75" customHeight="1">
      <c r="A152" s="56">
        <v>143</v>
      </c>
      <c r="B152" s="58" t="s">
        <v>193</v>
      </c>
      <c r="C152" s="31">
        <v>4004.5</v>
      </c>
      <c r="D152" s="38">
        <v>4008.5666666666671</v>
      </c>
      <c r="E152" s="38">
        <v>3987.1833333333343</v>
      </c>
      <c r="F152" s="38">
        <v>3969.8666666666672</v>
      </c>
      <c r="G152" s="38">
        <v>3948.4833333333345</v>
      </c>
      <c r="H152" s="38">
        <v>4025.8833333333341</v>
      </c>
      <c r="I152" s="38">
        <v>4047.2666666666664</v>
      </c>
      <c r="J152" s="38">
        <v>4064.5833333333339</v>
      </c>
      <c r="K152" s="31">
        <v>4029.95</v>
      </c>
      <c r="L152" s="31">
        <v>3991.25</v>
      </c>
      <c r="M152" s="31">
        <v>0.35715000000000002</v>
      </c>
      <c r="N152" s="1"/>
      <c r="O152" s="1"/>
    </row>
    <row r="153" spans="1:15" ht="12.75" customHeight="1">
      <c r="A153" s="56">
        <v>144</v>
      </c>
      <c r="B153" s="58" t="s">
        <v>289</v>
      </c>
      <c r="C153" s="31">
        <v>277.39999999999998</v>
      </c>
      <c r="D153" s="38">
        <v>278.26666666666665</v>
      </c>
      <c r="E153" s="38">
        <v>275.13333333333333</v>
      </c>
      <c r="F153" s="38">
        <v>272.86666666666667</v>
      </c>
      <c r="G153" s="38">
        <v>269.73333333333335</v>
      </c>
      <c r="H153" s="38">
        <v>280.5333333333333</v>
      </c>
      <c r="I153" s="38">
        <v>283.66666666666663</v>
      </c>
      <c r="J153" s="38">
        <v>285.93333333333328</v>
      </c>
      <c r="K153" s="31">
        <v>281.39999999999998</v>
      </c>
      <c r="L153" s="31">
        <v>276</v>
      </c>
      <c r="M153" s="31">
        <v>13.327360000000001</v>
      </c>
      <c r="N153" s="1"/>
      <c r="O153" s="1"/>
    </row>
    <row r="154" spans="1:15" ht="12.75" customHeight="1">
      <c r="A154" s="56">
        <v>145</v>
      </c>
      <c r="B154" s="58" t="s">
        <v>194</v>
      </c>
      <c r="C154" s="31">
        <v>175.7</v>
      </c>
      <c r="D154" s="38">
        <v>175.58333333333334</v>
      </c>
      <c r="E154" s="38">
        <v>175.06666666666669</v>
      </c>
      <c r="F154" s="38">
        <v>174.43333333333334</v>
      </c>
      <c r="G154" s="38">
        <v>173.91666666666669</v>
      </c>
      <c r="H154" s="38">
        <v>176.2166666666667</v>
      </c>
      <c r="I154" s="38">
        <v>176.73333333333335</v>
      </c>
      <c r="J154" s="38">
        <v>177.3666666666667</v>
      </c>
      <c r="K154" s="31">
        <v>176.1</v>
      </c>
      <c r="L154" s="31">
        <v>174.95</v>
      </c>
      <c r="M154" s="31">
        <v>45.964680000000001</v>
      </c>
      <c r="N154" s="1"/>
      <c r="O154" s="1"/>
    </row>
    <row r="155" spans="1:15" ht="12.75" customHeight="1">
      <c r="A155" s="56">
        <v>146</v>
      </c>
      <c r="B155" s="58" t="s">
        <v>195</v>
      </c>
      <c r="C155" s="31">
        <v>39530.6</v>
      </c>
      <c r="D155" s="38">
        <v>39617.85</v>
      </c>
      <c r="E155" s="38">
        <v>39315.699999999997</v>
      </c>
      <c r="F155" s="38">
        <v>39100.799999999996</v>
      </c>
      <c r="G155" s="38">
        <v>38798.649999999994</v>
      </c>
      <c r="H155" s="38">
        <v>39832.75</v>
      </c>
      <c r="I155" s="38">
        <v>40134.900000000009</v>
      </c>
      <c r="J155" s="38">
        <v>40349.800000000003</v>
      </c>
      <c r="K155" s="31">
        <v>39920</v>
      </c>
      <c r="L155" s="31">
        <v>39402.949999999997</v>
      </c>
      <c r="M155" s="31">
        <v>7.6520000000000005E-2</v>
      </c>
      <c r="N155" s="1"/>
      <c r="O155" s="1"/>
    </row>
    <row r="156" spans="1:15" ht="12.75" customHeight="1">
      <c r="A156" s="56">
        <v>147</v>
      </c>
      <c r="B156" s="58" t="s">
        <v>292</v>
      </c>
      <c r="C156" s="31">
        <v>1219.2</v>
      </c>
      <c r="D156" s="38">
        <v>1229.7</v>
      </c>
      <c r="E156" s="38">
        <v>1204.4000000000001</v>
      </c>
      <c r="F156" s="38">
        <v>1189.6000000000001</v>
      </c>
      <c r="G156" s="38">
        <v>1164.3000000000002</v>
      </c>
      <c r="H156" s="38">
        <v>1244.5</v>
      </c>
      <c r="I156" s="38">
        <v>1269.7999999999997</v>
      </c>
      <c r="J156" s="38">
        <v>1284.5999999999999</v>
      </c>
      <c r="K156" s="31">
        <v>1255</v>
      </c>
      <c r="L156" s="31">
        <v>1214.9000000000001</v>
      </c>
      <c r="M156" s="31">
        <v>1.70194</v>
      </c>
      <c r="N156" s="1"/>
      <c r="O156" s="1"/>
    </row>
    <row r="157" spans="1:15" ht="12.75" customHeight="1">
      <c r="A157" s="56">
        <v>148</v>
      </c>
      <c r="B157" s="58" t="s">
        <v>290</v>
      </c>
      <c r="C157" s="31">
        <v>852.9</v>
      </c>
      <c r="D157" s="38">
        <v>861.30000000000007</v>
      </c>
      <c r="E157" s="38">
        <v>841.60000000000014</v>
      </c>
      <c r="F157" s="38">
        <v>830.30000000000007</v>
      </c>
      <c r="G157" s="38">
        <v>810.60000000000014</v>
      </c>
      <c r="H157" s="38">
        <v>872.60000000000014</v>
      </c>
      <c r="I157" s="38">
        <v>892.30000000000018</v>
      </c>
      <c r="J157" s="38">
        <v>903.60000000000014</v>
      </c>
      <c r="K157" s="31">
        <v>881</v>
      </c>
      <c r="L157" s="31">
        <v>850</v>
      </c>
      <c r="M157" s="31">
        <v>47.312570000000001</v>
      </c>
      <c r="N157" s="1"/>
      <c r="O157" s="1"/>
    </row>
    <row r="158" spans="1:15" ht="12.75" customHeight="1">
      <c r="A158" s="56">
        <v>149</v>
      </c>
      <c r="B158" s="58" t="s">
        <v>196</v>
      </c>
      <c r="C158" s="31">
        <v>1060.0999999999999</v>
      </c>
      <c r="D158" s="38">
        <v>1068.8666666666666</v>
      </c>
      <c r="E158" s="38">
        <v>1044.7333333333331</v>
      </c>
      <c r="F158" s="38">
        <v>1029.3666666666666</v>
      </c>
      <c r="G158" s="38">
        <v>1005.2333333333331</v>
      </c>
      <c r="H158" s="38">
        <v>1084.2333333333331</v>
      </c>
      <c r="I158" s="38">
        <v>1108.3666666666668</v>
      </c>
      <c r="J158" s="38">
        <v>1123.7333333333331</v>
      </c>
      <c r="K158" s="31">
        <v>1093</v>
      </c>
      <c r="L158" s="31">
        <v>1053.5</v>
      </c>
      <c r="M158" s="31">
        <v>43.211210000000001</v>
      </c>
      <c r="N158" s="1"/>
      <c r="O158" s="1"/>
    </row>
    <row r="159" spans="1:15" ht="12.75" customHeight="1">
      <c r="A159" s="56">
        <v>150</v>
      </c>
      <c r="B159" s="58" t="s">
        <v>197</v>
      </c>
      <c r="C159" s="31">
        <v>5106.3500000000004</v>
      </c>
      <c r="D159" s="38">
        <v>5088.8166666666666</v>
      </c>
      <c r="E159" s="38">
        <v>5058.833333333333</v>
      </c>
      <c r="F159" s="38">
        <v>5011.3166666666666</v>
      </c>
      <c r="G159" s="38">
        <v>4981.333333333333</v>
      </c>
      <c r="H159" s="38">
        <v>5136.333333333333</v>
      </c>
      <c r="I159" s="38">
        <v>5166.3166666666666</v>
      </c>
      <c r="J159" s="38">
        <v>5213.833333333333</v>
      </c>
      <c r="K159" s="31">
        <v>5118.8</v>
      </c>
      <c r="L159" s="31">
        <v>5041.3</v>
      </c>
      <c r="M159" s="31">
        <v>2.3298299999999998</v>
      </c>
      <c r="N159" s="1"/>
      <c r="O159" s="1"/>
    </row>
    <row r="160" spans="1:15" ht="12.75" customHeight="1">
      <c r="A160" s="56">
        <v>151</v>
      </c>
      <c r="B160" s="58" t="s">
        <v>198</v>
      </c>
      <c r="C160" s="31">
        <v>219.95</v>
      </c>
      <c r="D160" s="38">
        <v>219.58333333333334</v>
      </c>
      <c r="E160" s="38">
        <v>218.56666666666669</v>
      </c>
      <c r="F160" s="38">
        <v>217.18333333333334</v>
      </c>
      <c r="G160" s="38">
        <v>216.16666666666669</v>
      </c>
      <c r="H160" s="38">
        <v>220.9666666666667</v>
      </c>
      <c r="I160" s="38">
        <v>221.98333333333335</v>
      </c>
      <c r="J160" s="38">
        <v>223.3666666666667</v>
      </c>
      <c r="K160" s="31">
        <v>220.6</v>
      </c>
      <c r="L160" s="31">
        <v>218.2</v>
      </c>
      <c r="M160" s="31">
        <v>6.6213699999999998</v>
      </c>
      <c r="N160" s="1"/>
      <c r="O160" s="1"/>
    </row>
    <row r="161" spans="1:15" ht="12.75" customHeight="1">
      <c r="A161" s="56">
        <v>152</v>
      </c>
      <c r="B161" s="58" t="s">
        <v>199</v>
      </c>
      <c r="C161" s="31">
        <v>270</v>
      </c>
      <c r="D161" s="38">
        <v>270.76666666666665</v>
      </c>
      <c r="E161" s="38">
        <v>267.73333333333329</v>
      </c>
      <c r="F161" s="38">
        <v>265.46666666666664</v>
      </c>
      <c r="G161" s="38">
        <v>262.43333333333328</v>
      </c>
      <c r="H161" s="38">
        <v>273.0333333333333</v>
      </c>
      <c r="I161" s="38">
        <v>276.06666666666661</v>
      </c>
      <c r="J161" s="38">
        <v>278.33333333333331</v>
      </c>
      <c r="K161" s="31">
        <v>273.8</v>
      </c>
      <c r="L161" s="31">
        <v>268.5</v>
      </c>
      <c r="M161" s="31">
        <v>172.89883</v>
      </c>
      <c r="N161" s="1"/>
      <c r="O161" s="1"/>
    </row>
    <row r="162" spans="1:15" ht="12.75" customHeight="1">
      <c r="A162" s="56">
        <v>153</v>
      </c>
      <c r="B162" s="58" t="s">
        <v>295</v>
      </c>
      <c r="C162" s="31">
        <v>15890.7</v>
      </c>
      <c r="D162" s="38">
        <v>16064.1</v>
      </c>
      <c r="E162" s="38">
        <v>15528.2</v>
      </c>
      <c r="F162" s="38">
        <v>15165.7</v>
      </c>
      <c r="G162" s="38">
        <v>14629.800000000001</v>
      </c>
      <c r="H162" s="38">
        <v>16426.599999999999</v>
      </c>
      <c r="I162" s="38">
        <v>16962.5</v>
      </c>
      <c r="J162" s="38">
        <v>17325</v>
      </c>
      <c r="K162" s="31">
        <v>16600</v>
      </c>
      <c r="L162" s="31">
        <v>15701.6</v>
      </c>
      <c r="M162" s="31">
        <v>0.18998999999999999</v>
      </c>
      <c r="N162" s="1"/>
      <c r="O162" s="1"/>
    </row>
    <row r="163" spans="1:15" ht="12.75" customHeight="1">
      <c r="A163" s="56">
        <v>154</v>
      </c>
      <c r="B163" s="58" t="s">
        <v>200</v>
      </c>
      <c r="C163" s="31">
        <v>2581.9499999999998</v>
      </c>
      <c r="D163" s="38">
        <v>2562.3666666666663</v>
      </c>
      <c r="E163" s="38">
        <v>2536.0333333333328</v>
      </c>
      <c r="F163" s="38">
        <v>2490.1166666666663</v>
      </c>
      <c r="G163" s="38">
        <v>2463.7833333333328</v>
      </c>
      <c r="H163" s="38">
        <v>2608.2833333333328</v>
      </c>
      <c r="I163" s="38">
        <v>2634.6166666666659</v>
      </c>
      <c r="J163" s="38">
        <v>2680.5333333333328</v>
      </c>
      <c r="K163" s="31">
        <v>2588.6999999999998</v>
      </c>
      <c r="L163" s="31">
        <v>2516.4499999999998</v>
      </c>
      <c r="M163" s="31">
        <v>5.6639299999999997</v>
      </c>
      <c r="N163" s="1"/>
      <c r="O163" s="1"/>
    </row>
    <row r="164" spans="1:15" ht="12.75" customHeight="1">
      <c r="A164" s="56">
        <v>155</v>
      </c>
      <c r="B164" s="58" t="s">
        <v>201</v>
      </c>
      <c r="C164" s="31">
        <v>3703.1</v>
      </c>
      <c r="D164" s="38">
        <v>3695.65</v>
      </c>
      <c r="E164" s="38">
        <v>3626.3</v>
      </c>
      <c r="F164" s="38">
        <v>3549.5</v>
      </c>
      <c r="G164" s="38">
        <v>3480.15</v>
      </c>
      <c r="H164" s="38">
        <v>3772.4500000000003</v>
      </c>
      <c r="I164" s="38">
        <v>3841.7999999999997</v>
      </c>
      <c r="J164" s="38">
        <v>3918.6000000000004</v>
      </c>
      <c r="K164" s="31">
        <v>3765</v>
      </c>
      <c r="L164" s="31">
        <v>3618.85</v>
      </c>
      <c r="M164" s="31">
        <v>3.7101500000000001</v>
      </c>
      <c r="N164" s="1"/>
      <c r="O164" s="1"/>
    </row>
    <row r="165" spans="1:15" ht="12.75" customHeight="1">
      <c r="A165" s="56">
        <v>156</v>
      </c>
      <c r="B165" s="58" t="s">
        <v>202</v>
      </c>
      <c r="C165" s="31">
        <v>62.95</v>
      </c>
      <c r="D165" s="38">
        <v>62.85</v>
      </c>
      <c r="E165" s="38">
        <v>62.6</v>
      </c>
      <c r="F165" s="38">
        <v>62.25</v>
      </c>
      <c r="G165" s="38">
        <v>62</v>
      </c>
      <c r="H165" s="38">
        <v>63.2</v>
      </c>
      <c r="I165" s="38">
        <v>63.45</v>
      </c>
      <c r="J165" s="38">
        <v>63.800000000000004</v>
      </c>
      <c r="K165" s="31">
        <v>63.1</v>
      </c>
      <c r="L165" s="31">
        <v>62.5</v>
      </c>
      <c r="M165" s="31">
        <v>227.24327</v>
      </c>
      <c r="N165" s="1"/>
      <c r="O165" s="1"/>
    </row>
    <row r="166" spans="1:15" ht="12.75" customHeight="1">
      <c r="A166" s="56">
        <v>157</v>
      </c>
      <c r="B166" s="58" t="s">
        <v>291</v>
      </c>
      <c r="C166" s="31">
        <v>761.95</v>
      </c>
      <c r="D166" s="38">
        <v>762.68333333333339</v>
      </c>
      <c r="E166" s="38">
        <v>757.76666666666677</v>
      </c>
      <c r="F166" s="38">
        <v>753.58333333333337</v>
      </c>
      <c r="G166" s="38">
        <v>748.66666666666674</v>
      </c>
      <c r="H166" s="38">
        <v>766.86666666666679</v>
      </c>
      <c r="I166" s="38">
        <v>771.7833333333333</v>
      </c>
      <c r="J166" s="38">
        <v>775.96666666666681</v>
      </c>
      <c r="K166" s="31">
        <v>767.6</v>
      </c>
      <c r="L166" s="31">
        <v>758.5</v>
      </c>
      <c r="M166" s="31">
        <v>3.0394000000000001</v>
      </c>
      <c r="N166" s="1"/>
      <c r="O166" s="1"/>
    </row>
    <row r="167" spans="1:15" ht="12.75" customHeight="1">
      <c r="A167" s="56">
        <v>158</v>
      </c>
      <c r="B167" s="58" t="s">
        <v>203</v>
      </c>
      <c r="C167" s="31">
        <v>5020.55</v>
      </c>
      <c r="D167" s="38">
        <v>5051.7166666666672</v>
      </c>
      <c r="E167" s="38">
        <v>4976.8333333333339</v>
      </c>
      <c r="F167" s="38">
        <v>4933.1166666666668</v>
      </c>
      <c r="G167" s="38">
        <v>4858.2333333333336</v>
      </c>
      <c r="H167" s="38">
        <v>5095.4333333333343</v>
      </c>
      <c r="I167" s="38">
        <v>5170.3166666666675</v>
      </c>
      <c r="J167" s="38">
        <v>5214.0333333333347</v>
      </c>
      <c r="K167" s="31">
        <v>5126.6000000000004</v>
      </c>
      <c r="L167" s="31">
        <v>5008</v>
      </c>
      <c r="M167" s="31">
        <v>4.2577199999999999</v>
      </c>
      <c r="N167" s="1"/>
      <c r="O167" s="1"/>
    </row>
    <row r="168" spans="1:15" ht="12.75" customHeight="1">
      <c r="A168" s="56">
        <v>159</v>
      </c>
      <c r="B168" s="58" t="s">
        <v>293</v>
      </c>
      <c r="C168" s="31">
        <v>410.6</v>
      </c>
      <c r="D168" s="38">
        <v>414.73333333333329</v>
      </c>
      <c r="E168" s="38">
        <v>405.01666666666659</v>
      </c>
      <c r="F168" s="38">
        <v>399.43333333333328</v>
      </c>
      <c r="G168" s="38">
        <v>389.71666666666658</v>
      </c>
      <c r="H168" s="38">
        <v>420.31666666666661</v>
      </c>
      <c r="I168" s="38">
        <v>430.0333333333333</v>
      </c>
      <c r="J168" s="38">
        <v>435.61666666666662</v>
      </c>
      <c r="K168" s="31">
        <v>424.45</v>
      </c>
      <c r="L168" s="31">
        <v>409.15</v>
      </c>
      <c r="M168" s="31">
        <v>20.090900000000001</v>
      </c>
      <c r="N168" s="1"/>
      <c r="O168" s="1"/>
    </row>
    <row r="169" spans="1:15" ht="12.75" customHeight="1">
      <c r="A169" s="56">
        <v>160</v>
      </c>
      <c r="B169" s="58" t="s">
        <v>204</v>
      </c>
      <c r="C169" s="31">
        <v>251.15</v>
      </c>
      <c r="D169" s="38">
        <v>250.91666666666666</v>
      </c>
      <c r="E169" s="38">
        <v>248.83333333333331</v>
      </c>
      <c r="F169" s="38">
        <v>246.51666666666665</v>
      </c>
      <c r="G169" s="38">
        <v>244.43333333333331</v>
      </c>
      <c r="H169" s="38">
        <v>253.23333333333332</v>
      </c>
      <c r="I169" s="38">
        <v>255.31666666666663</v>
      </c>
      <c r="J169" s="38">
        <v>257.63333333333333</v>
      </c>
      <c r="K169" s="31">
        <v>253</v>
      </c>
      <c r="L169" s="31">
        <v>248.6</v>
      </c>
      <c r="M169" s="31">
        <v>92.724909999999994</v>
      </c>
      <c r="N169" s="1"/>
      <c r="O169" s="1"/>
    </row>
    <row r="170" spans="1:15" ht="12.75" customHeight="1">
      <c r="A170" s="56">
        <v>161</v>
      </c>
      <c r="B170" s="58" t="s">
        <v>294</v>
      </c>
      <c r="C170" s="31">
        <v>572.9</v>
      </c>
      <c r="D170" s="38">
        <v>572.41666666666663</v>
      </c>
      <c r="E170" s="38">
        <v>567.7833333333333</v>
      </c>
      <c r="F170" s="38">
        <v>562.66666666666663</v>
      </c>
      <c r="G170" s="38">
        <v>558.0333333333333</v>
      </c>
      <c r="H170" s="38">
        <v>577.5333333333333</v>
      </c>
      <c r="I170" s="38">
        <v>582.16666666666674</v>
      </c>
      <c r="J170" s="38">
        <v>587.2833333333333</v>
      </c>
      <c r="K170" s="31">
        <v>577.04999999999995</v>
      </c>
      <c r="L170" s="31">
        <v>567.29999999999995</v>
      </c>
      <c r="M170" s="31">
        <v>2.0918199999999998</v>
      </c>
      <c r="N170" s="1"/>
      <c r="O170" s="1"/>
    </row>
    <row r="171" spans="1:15" ht="12.75" customHeight="1">
      <c r="A171" s="56">
        <v>162</v>
      </c>
      <c r="B171" s="58" t="s">
        <v>208</v>
      </c>
      <c r="C171" s="31">
        <v>869.65</v>
      </c>
      <c r="D171" s="38">
        <v>873.86666666666679</v>
      </c>
      <c r="E171" s="38">
        <v>862.73333333333358</v>
      </c>
      <c r="F171" s="38">
        <v>855.81666666666683</v>
      </c>
      <c r="G171" s="38">
        <v>844.68333333333362</v>
      </c>
      <c r="H171" s="38">
        <v>880.78333333333353</v>
      </c>
      <c r="I171" s="38">
        <v>891.91666666666674</v>
      </c>
      <c r="J171" s="38">
        <v>898.83333333333348</v>
      </c>
      <c r="K171" s="31">
        <v>885</v>
      </c>
      <c r="L171" s="31">
        <v>866.95</v>
      </c>
      <c r="M171" s="31">
        <v>4.1114199999999999</v>
      </c>
      <c r="N171" s="1"/>
      <c r="O171" s="1"/>
    </row>
    <row r="172" spans="1:15" ht="12.75" customHeight="1">
      <c r="A172" s="56">
        <v>163</v>
      </c>
      <c r="B172" s="58" t="s">
        <v>210</v>
      </c>
      <c r="C172" s="31">
        <v>244.35</v>
      </c>
      <c r="D172" s="38">
        <v>244.30000000000004</v>
      </c>
      <c r="E172" s="38">
        <v>241.60000000000008</v>
      </c>
      <c r="F172" s="38">
        <v>238.85000000000005</v>
      </c>
      <c r="G172" s="38">
        <v>236.15000000000009</v>
      </c>
      <c r="H172" s="38">
        <v>247.05000000000007</v>
      </c>
      <c r="I172" s="38">
        <v>249.75000000000006</v>
      </c>
      <c r="J172" s="38">
        <v>252.50000000000006</v>
      </c>
      <c r="K172" s="31">
        <v>247</v>
      </c>
      <c r="L172" s="31">
        <v>241.55</v>
      </c>
      <c r="M172" s="31">
        <v>186.58394999999999</v>
      </c>
      <c r="N172" s="1"/>
      <c r="O172" s="1"/>
    </row>
    <row r="173" spans="1:15" ht="12.75" customHeight="1">
      <c r="A173" s="56">
        <v>164</v>
      </c>
      <c r="B173" s="58" t="s">
        <v>211</v>
      </c>
      <c r="C173" s="31">
        <v>2420.35</v>
      </c>
      <c r="D173" s="38">
        <v>2427.3166666666662</v>
      </c>
      <c r="E173" s="38">
        <v>2401.1833333333325</v>
      </c>
      <c r="F173" s="38">
        <v>2382.0166666666664</v>
      </c>
      <c r="G173" s="38">
        <v>2355.8833333333328</v>
      </c>
      <c r="H173" s="38">
        <v>2446.4833333333322</v>
      </c>
      <c r="I173" s="38">
        <v>2472.6166666666663</v>
      </c>
      <c r="J173" s="38">
        <v>2491.7833333333319</v>
      </c>
      <c r="K173" s="31">
        <v>2453.4499999999998</v>
      </c>
      <c r="L173" s="31">
        <v>2408.15</v>
      </c>
      <c r="M173" s="31">
        <v>84.383219999999994</v>
      </c>
      <c r="N173" s="1"/>
      <c r="O173" s="1"/>
    </row>
    <row r="174" spans="1:15" ht="12.75" customHeight="1">
      <c r="A174" s="56">
        <v>165</v>
      </c>
      <c r="B174" s="58" t="s">
        <v>212</v>
      </c>
      <c r="C174" s="31">
        <v>88.45</v>
      </c>
      <c r="D174" s="38">
        <v>88.100000000000009</v>
      </c>
      <c r="E174" s="38">
        <v>87.600000000000023</v>
      </c>
      <c r="F174" s="38">
        <v>86.750000000000014</v>
      </c>
      <c r="G174" s="38">
        <v>86.250000000000028</v>
      </c>
      <c r="H174" s="38">
        <v>88.950000000000017</v>
      </c>
      <c r="I174" s="38">
        <v>89.449999999999989</v>
      </c>
      <c r="J174" s="38">
        <v>90.300000000000011</v>
      </c>
      <c r="K174" s="31">
        <v>88.6</v>
      </c>
      <c r="L174" s="31">
        <v>87.25</v>
      </c>
      <c r="M174" s="31">
        <v>119.95479</v>
      </c>
      <c r="N174" s="1"/>
      <c r="O174" s="1"/>
    </row>
    <row r="175" spans="1:15" ht="12.75" customHeight="1">
      <c r="A175" s="56">
        <v>166</v>
      </c>
      <c r="B175" t="s">
        <v>213</v>
      </c>
      <c r="C175" s="31">
        <v>824.55</v>
      </c>
      <c r="D175" s="38">
        <v>825.85</v>
      </c>
      <c r="E175" s="38">
        <v>820.7</v>
      </c>
      <c r="F175" s="38">
        <v>816.85</v>
      </c>
      <c r="G175" s="38">
        <v>811.7</v>
      </c>
      <c r="H175" s="38">
        <v>829.7</v>
      </c>
      <c r="I175" s="38">
        <v>834.84999999999991</v>
      </c>
      <c r="J175" s="38">
        <v>838.7</v>
      </c>
      <c r="K175" s="31">
        <v>831</v>
      </c>
      <c r="L175" s="31">
        <v>822</v>
      </c>
      <c r="M175" s="31">
        <v>11.874560000000001</v>
      </c>
      <c r="N175" s="1"/>
      <c r="O175" s="1"/>
    </row>
    <row r="176" spans="1:15" ht="12.75" customHeight="1">
      <c r="A176" s="56">
        <v>167</v>
      </c>
      <c r="B176" s="58" t="s">
        <v>214</v>
      </c>
      <c r="C176" s="31">
        <v>1297.2</v>
      </c>
      <c r="D176" s="38">
        <v>1296.2833333333335</v>
      </c>
      <c r="E176" s="38">
        <v>1290.916666666667</v>
      </c>
      <c r="F176" s="38">
        <v>1284.6333333333334</v>
      </c>
      <c r="G176" s="38">
        <v>1279.2666666666669</v>
      </c>
      <c r="H176" s="38">
        <v>1302.5666666666671</v>
      </c>
      <c r="I176" s="38">
        <v>1307.9333333333334</v>
      </c>
      <c r="J176" s="38">
        <v>1314.2166666666672</v>
      </c>
      <c r="K176" s="31">
        <v>1301.6500000000001</v>
      </c>
      <c r="L176" s="31">
        <v>1290</v>
      </c>
      <c r="M176" s="31">
        <v>10.110939999999999</v>
      </c>
      <c r="N176" s="1"/>
      <c r="O176" s="1"/>
    </row>
    <row r="177" spans="1:15" ht="12.75" customHeight="1">
      <c r="A177" s="56">
        <v>168</v>
      </c>
      <c r="B177" s="58" t="s">
        <v>215</v>
      </c>
      <c r="C177" s="31">
        <v>574.85</v>
      </c>
      <c r="D177" s="38">
        <v>574.33333333333337</v>
      </c>
      <c r="E177" s="38">
        <v>572.36666666666679</v>
      </c>
      <c r="F177" s="38">
        <v>569.88333333333344</v>
      </c>
      <c r="G177" s="38">
        <v>567.91666666666686</v>
      </c>
      <c r="H177" s="38">
        <v>576.81666666666672</v>
      </c>
      <c r="I177" s="38">
        <v>578.78333333333319</v>
      </c>
      <c r="J177" s="38">
        <v>581.26666666666665</v>
      </c>
      <c r="K177" s="31">
        <v>576.29999999999995</v>
      </c>
      <c r="L177" s="31">
        <v>571.85</v>
      </c>
      <c r="M177" s="31">
        <v>131.44855000000001</v>
      </c>
      <c r="N177" s="1"/>
      <c r="O177" s="1"/>
    </row>
    <row r="178" spans="1:15" ht="12.75" customHeight="1">
      <c r="A178" s="56">
        <v>169</v>
      </c>
      <c r="B178" s="58" t="s">
        <v>216</v>
      </c>
      <c r="C178" s="31">
        <v>24130.2</v>
      </c>
      <c r="D178" s="38">
        <v>24102.05</v>
      </c>
      <c r="E178" s="38">
        <v>24036.149999999998</v>
      </c>
      <c r="F178" s="38">
        <v>23942.1</v>
      </c>
      <c r="G178" s="38">
        <v>23876.199999999997</v>
      </c>
      <c r="H178" s="38">
        <v>24196.1</v>
      </c>
      <c r="I178" s="38">
        <v>24262</v>
      </c>
      <c r="J178" s="38">
        <v>24356.05</v>
      </c>
      <c r="K178" s="31">
        <v>24167.95</v>
      </c>
      <c r="L178" s="31">
        <v>24008</v>
      </c>
      <c r="M178" s="31">
        <v>0.15323000000000001</v>
      </c>
      <c r="N178" s="1"/>
      <c r="O178" s="1"/>
    </row>
    <row r="179" spans="1:15" ht="12.75" customHeight="1">
      <c r="A179" s="56">
        <v>170</v>
      </c>
      <c r="B179" s="58" t="s">
        <v>219</v>
      </c>
      <c r="C179" s="31">
        <v>1872.25</v>
      </c>
      <c r="D179" s="38">
        <v>1865.6833333333334</v>
      </c>
      <c r="E179" s="38">
        <v>1853.3666666666668</v>
      </c>
      <c r="F179" s="38">
        <v>1834.4833333333333</v>
      </c>
      <c r="G179" s="38">
        <v>1822.1666666666667</v>
      </c>
      <c r="H179" s="38">
        <v>1884.5666666666668</v>
      </c>
      <c r="I179" s="38">
        <v>1896.8833333333334</v>
      </c>
      <c r="J179" s="38">
        <v>1915.7666666666669</v>
      </c>
      <c r="K179" s="31">
        <v>1878</v>
      </c>
      <c r="L179" s="31">
        <v>1846.8</v>
      </c>
      <c r="M179" s="31">
        <v>5.8398099999999999</v>
      </c>
      <c r="N179" s="1"/>
      <c r="O179" s="1"/>
    </row>
    <row r="180" spans="1:15" ht="12.75" customHeight="1">
      <c r="A180" s="56">
        <v>171</v>
      </c>
      <c r="B180" s="58" t="s">
        <v>217</v>
      </c>
      <c r="C180" s="31">
        <v>3865.35</v>
      </c>
      <c r="D180" s="38">
        <v>3867.2833333333333</v>
      </c>
      <c r="E180" s="38">
        <v>3849.5666666666666</v>
      </c>
      <c r="F180" s="38">
        <v>3833.7833333333333</v>
      </c>
      <c r="G180" s="38">
        <v>3816.0666666666666</v>
      </c>
      <c r="H180" s="38">
        <v>3883.0666666666666</v>
      </c>
      <c r="I180" s="38">
        <v>3900.7833333333328</v>
      </c>
      <c r="J180" s="38">
        <v>3916.5666666666666</v>
      </c>
      <c r="K180" s="31">
        <v>3885</v>
      </c>
      <c r="L180" s="31">
        <v>3851.5</v>
      </c>
      <c r="M180" s="31">
        <v>3.1337799999999998</v>
      </c>
      <c r="N180" s="1"/>
      <c r="O180" s="1"/>
    </row>
    <row r="181" spans="1:15" ht="12.75" customHeight="1">
      <c r="A181" s="56">
        <v>172</v>
      </c>
      <c r="B181" s="58" t="s">
        <v>296</v>
      </c>
      <c r="C181" s="31">
        <v>579.95000000000005</v>
      </c>
      <c r="D181" s="38">
        <v>583.91666666666663</v>
      </c>
      <c r="E181" s="38">
        <v>574.13333333333321</v>
      </c>
      <c r="F181" s="38">
        <v>568.31666666666661</v>
      </c>
      <c r="G181" s="38">
        <v>558.53333333333319</v>
      </c>
      <c r="H181" s="38">
        <v>589.73333333333323</v>
      </c>
      <c r="I181" s="38">
        <v>599.51666666666677</v>
      </c>
      <c r="J181" s="38">
        <v>605.33333333333326</v>
      </c>
      <c r="K181" s="31">
        <v>593.70000000000005</v>
      </c>
      <c r="L181" s="31">
        <v>578.1</v>
      </c>
      <c r="M181" s="31">
        <v>11.909280000000001</v>
      </c>
      <c r="N181" s="1"/>
      <c r="O181" s="1"/>
    </row>
    <row r="182" spans="1:15" ht="12.75" customHeight="1">
      <c r="A182" s="56">
        <v>173</v>
      </c>
      <c r="B182" s="58" t="s">
        <v>218</v>
      </c>
      <c r="C182" s="31">
        <v>2374.35</v>
      </c>
      <c r="D182" s="38">
        <v>2357.5333333333333</v>
      </c>
      <c r="E182" s="38">
        <v>2328.0666666666666</v>
      </c>
      <c r="F182" s="38">
        <v>2281.7833333333333</v>
      </c>
      <c r="G182" s="38">
        <v>2252.3166666666666</v>
      </c>
      <c r="H182" s="38">
        <v>2403.8166666666666</v>
      </c>
      <c r="I182" s="38">
        <v>2433.2833333333328</v>
      </c>
      <c r="J182" s="38">
        <v>2479.5666666666666</v>
      </c>
      <c r="K182" s="31">
        <v>2387</v>
      </c>
      <c r="L182" s="31">
        <v>2311.25</v>
      </c>
      <c r="M182" s="31">
        <v>11.62898</v>
      </c>
      <c r="N182" s="1"/>
      <c r="O182" s="1"/>
    </row>
    <row r="183" spans="1:15" ht="12.75" customHeight="1">
      <c r="A183" s="56">
        <v>174</v>
      </c>
      <c r="B183" s="58" t="s">
        <v>220</v>
      </c>
      <c r="C183" s="31">
        <v>1111.5999999999999</v>
      </c>
      <c r="D183" s="38">
        <v>1114.3666666666666</v>
      </c>
      <c r="E183" s="38">
        <v>1103.6833333333332</v>
      </c>
      <c r="F183" s="38">
        <v>1095.7666666666667</v>
      </c>
      <c r="G183" s="38">
        <v>1085.0833333333333</v>
      </c>
      <c r="H183" s="38">
        <v>1122.2833333333331</v>
      </c>
      <c r="I183" s="38">
        <v>1132.9666666666665</v>
      </c>
      <c r="J183" s="38">
        <v>1140.883333333333</v>
      </c>
      <c r="K183" s="31">
        <v>1125.05</v>
      </c>
      <c r="L183" s="31">
        <v>1106.45</v>
      </c>
      <c r="M183" s="31">
        <v>17.497070000000001</v>
      </c>
      <c r="N183" s="1"/>
      <c r="O183" s="1"/>
    </row>
    <row r="184" spans="1:15" ht="12.75" customHeight="1">
      <c r="A184" s="56">
        <v>175</v>
      </c>
      <c r="B184" s="58" t="s">
        <v>221</v>
      </c>
      <c r="C184" s="31">
        <v>604.20000000000005</v>
      </c>
      <c r="D184" s="38">
        <v>602.29999999999995</v>
      </c>
      <c r="E184" s="38">
        <v>597.19999999999993</v>
      </c>
      <c r="F184" s="38">
        <v>590.19999999999993</v>
      </c>
      <c r="G184" s="38">
        <v>585.09999999999991</v>
      </c>
      <c r="H184" s="38">
        <v>609.29999999999995</v>
      </c>
      <c r="I184" s="38">
        <v>614.39999999999986</v>
      </c>
      <c r="J184" s="38">
        <v>621.4</v>
      </c>
      <c r="K184" s="31">
        <v>607.4</v>
      </c>
      <c r="L184" s="31">
        <v>595.29999999999995</v>
      </c>
      <c r="M184" s="31">
        <v>10.50849</v>
      </c>
      <c r="N184" s="1"/>
      <c r="O184" s="1"/>
    </row>
    <row r="185" spans="1:15" ht="12.75" customHeight="1">
      <c r="A185" s="56">
        <v>176</v>
      </c>
      <c r="B185" s="58" t="s">
        <v>222</v>
      </c>
      <c r="C185" s="31">
        <v>768.5</v>
      </c>
      <c r="D185" s="38">
        <v>772.63333333333333</v>
      </c>
      <c r="E185" s="38">
        <v>762.36666666666667</v>
      </c>
      <c r="F185" s="38">
        <v>756.23333333333335</v>
      </c>
      <c r="G185" s="38">
        <v>745.9666666666667</v>
      </c>
      <c r="H185" s="38">
        <v>778.76666666666665</v>
      </c>
      <c r="I185" s="38">
        <v>789.0333333333333</v>
      </c>
      <c r="J185" s="38">
        <v>795.16666666666663</v>
      </c>
      <c r="K185" s="31">
        <v>782.9</v>
      </c>
      <c r="L185" s="31">
        <v>766.5</v>
      </c>
      <c r="M185" s="31">
        <v>5.5883099999999999</v>
      </c>
      <c r="N185" s="1"/>
      <c r="O185" s="1"/>
    </row>
    <row r="186" spans="1:15" ht="12.75" customHeight="1">
      <c r="A186" s="56">
        <v>177</v>
      </c>
      <c r="B186" s="58" t="s">
        <v>223</v>
      </c>
      <c r="C186" s="31">
        <v>1066.9000000000001</v>
      </c>
      <c r="D186" s="38">
        <v>1061.3</v>
      </c>
      <c r="E186" s="38">
        <v>1045.5999999999999</v>
      </c>
      <c r="F186" s="38">
        <v>1024.3</v>
      </c>
      <c r="G186" s="38">
        <v>1008.5999999999999</v>
      </c>
      <c r="H186" s="38">
        <v>1082.5999999999999</v>
      </c>
      <c r="I186" s="38">
        <v>1098.3000000000002</v>
      </c>
      <c r="J186" s="38">
        <v>1119.5999999999999</v>
      </c>
      <c r="K186" s="31">
        <v>1077</v>
      </c>
      <c r="L186" s="31">
        <v>1040</v>
      </c>
      <c r="M186" s="31">
        <v>35.551380000000002</v>
      </c>
      <c r="N186" s="1"/>
      <c r="O186" s="1"/>
    </row>
    <row r="187" spans="1:15" ht="12.75" customHeight="1">
      <c r="A187" s="56">
        <v>178</v>
      </c>
      <c r="B187" s="58" t="s">
        <v>224</v>
      </c>
      <c r="C187" s="31">
        <v>1788.1</v>
      </c>
      <c r="D187" s="38">
        <v>1791.5833333333333</v>
      </c>
      <c r="E187" s="38">
        <v>1778.1666666666665</v>
      </c>
      <c r="F187" s="38">
        <v>1768.2333333333333</v>
      </c>
      <c r="G187" s="38">
        <v>1754.8166666666666</v>
      </c>
      <c r="H187" s="38">
        <v>1801.5166666666664</v>
      </c>
      <c r="I187" s="38">
        <v>1814.9333333333329</v>
      </c>
      <c r="J187" s="38">
        <v>1824.8666666666663</v>
      </c>
      <c r="K187" s="31">
        <v>1805</v>
      </c>
      <c r="L187" s="31">
        <v>1781.65</v>
      </c>
      <c r="M187" s="31">
        <v>5.2233799999999997</v>
      </c>
      <c r="N187" s="1"/>
      <c r="O187" s="1"/>
    </row>
    <row r="188" spans="1:15" ht="12.75" customHeight="1">
      <c r="A188" s="56">
        <v>179</v>
      </c>
      <c r="B188" s="58" t="s">
        <v>225</v>
      </c>
      <c r="C188" s="31">
        <v>838.25</v>
      </c>
      <c r="D188" s="38">
        <v>839.4</v>
      </c>
      <c r="E188" s="38">
        <v>834.84999999999991</v>
      </c>
      <c r="F188" s="38">
        <v>831.44999999999993</v>
      </c>
      <c r="G188" s="38">
        <v>826.89999999999986</v>
      </c>
      <c r="H188" s="38">
        <v>842.8</v>
      </c>
      <c r="I188" s="38">
        <v>847.34999999999991</v>
      </c>
      <c r="J188" s="38">
        <v>850.75</v>
      </c>
      <c r="K188" s="31">
        <v>843.95</v>
      </c>
      <c r="L188" s="31">
        <v>836</v>
      </c>
      <c r="M188" s="31">
        <v>6.06053</v>
      </c>
      <c r="N188" s="1"/>
      <c r="O188" s="1"/>
    </row>
    <row r="189" spans="1:15" ht="12.75" customHeight="1">
      <c r="A189" s="56">
        <v>180</v>
      </c>
      <c r="B189" s="58" t="s">
        <v>297</v>
      </c>
      <c r="C189" s="31">
        <v>7383.35</v>
      </c>
      <c r="D189" s="38">
        <v>7353.45</v>
      </c>
      <c r="E189" s="38">
        <v>7309.9</v>
      </c>
      <c r="F189" s="38">
        <v>7236.45</v>
      </c>
      <c r="G189" s="38">
        <v>7192.9</v>
      </c>
      <c r="H189" s="38">
        <v>7426.9</v>
      </c>
      <c r="I189" s="38">
        <v>7470.4500000000007</v>
      </c>
      <c r="J189" s="38">
        <v>7543.9</v>
      </c>
      <c r="K189" s="31">
        <v>7397</v>
      </c>
      <c r="L189" s="31">
        <v>7280</v>
      </c>
      <c r="M189" s="31">
        <v>1.10039</v>
      </c>
      <c r="N189" s="1"/>
      <c r="O189" s="1"/>
    </row>
    <row r="190" spans="1:15" ht="12.75" customHeight="1">
      <c r="A190" s="56">
        <v>181</v>
      </c>
      <c r="B190" s="58" t="s">
        <v>226</v>
      </c>
      <c r="C190" s="31">
        <v>607.15</v>
      </c>
      <c r="D190" s="38">
        <v>607.08333333333337</v>
      </c>
      <c r="E190" s="38">
        <v>603.66666666666674</v>
      </c>
      <c r="F190" s="38">
        <v>600.18333333333339</v>
      </c>
      <c r="G190" s="38">
        <v>596.76666666666677</v>
      </c>
      <c r="H190" s="38">
        <v>610.56666666666672</v>
      </c>
      <c r="I190" s="38">
        <v>613.98333333333346</v>
      </c>
      <c r="J190" s="38">
        <v>617.4666666666667</v>
      </c>
      <c r="K190" s="31">
        <v>610.5</v>
      </c>
      <c r="L190" s="31">
        <v>603.6</v>
      </c>
      <c r="M190" s="31">
        <v>69.566670000000002</v>
      </c>
      <c r="N190" s="1"/>
      <c r="O190" s="1"/>
    </row>
    <row r="191" spans="1:15" ht="12.75" customHeight="1">
      <c r="A191" s="56">
        <v>182</v>
      </c>
      <c r="B191" s="58" t="s">
        <v>227</v>
      </c>
      <c r="C191" s="31">
        <v>246.9</v>
      </c>
      <c r="D191" s="38">
        <v>246.7833333333333</v>
      </c>
      <c r="E191" s="38">
        <v>245.06666666666661</v>
      </c>
      <c r="F191" s="38">
        <v>243.23333333333329</v>
      </c>
      <c r="G191" s="38">
        <v>241.51666666666659</v>
      </c>
      <c r="H191" s="38">
        <v>248.61666666666662</v>
      </c>
      <c r="I191" s="38">
        <v>250.33333333333331</v>
      </c>
      <c r="J191" s="38">
        <v>252.16666666666663</v>
      </c>
      <c r="K191" s="31">
        <v>248.5</v>
      </c>
      <c r="L191" s="31">
        <v>244.95</v>
      </c>
      <c r="M191" s="31">
        <v>72.673649999999995</v>
      </c>
      <c r="N191" s="1"/>
      <c r="O191" s="1"/>
    </row>
    <row r="192" spans="1:15" ht="12.75" customHeight="1">
      <c r="A192" s="56">
        <v>183</v>
      </c>
      <c r="B192" s="58" t="s">
        <v>228</v>
      </c>
      <c r="C192" s="31">
        <v>119.55</v>
      </c>
      <c r="D192" s="38">
        <v>119.14999999999999</v>
      </c>
      <c r="E192" s="38">
        <v>118.14999999999998</v>
      </c>
      <c r="F192" s="38">
        <v>116.74999999999999</v>
      </c>
      <c r="G192" s="38">
        <v>115.74999999999997</v>
      </c>
      <c r="H192" s="38">
        <v>120.54999999999998</v>
      </c>
      <c r="I192" s="38">
        <v>121.55000000000001</v>
      </c>
      <c r="J192" s="38">
        <v>122.94999999999999</v>
      </c>
      <c r="K192" s="31">
        <v>120.15</v>
      </c>
      <c r="L192" s="31">
        <v>117.75</v>
      </c>
      <c r="M192" s="31">
        <v>360.38317000000001</v>
      </c>
      <c r="N192" s="1"/>
      <c r="O192" s="1"/>
    </row>
    <row r="193" spans="1:15" ht="12.75" customHeight="1">
      <c r="A193" s="56">
        <v>184</v>
      </c>
      <c r="B193" s="58" t="s">
        <v>229</v>
      </c>
      <c r="C193" s="31">
        <v>3376.15</v>
      </c>
      <c r="D193" s="38">
        <v>3376.9</v>
      </c>
      <c r="E193" s="38">
        <v>3364.25</v>
      </c>
      <c r="F193" s="38">
        <v>3352.35</v>
      </c>
      <c r="G193" s="38">
        <v>3339.7</v>
      </c>
      <c r="H193" s="38">
        <v>3388.8</v>
      </c>
      <c r="I193" s="38">
        <v>3401.4500000000007</v>
      </c>
      <c r="J193" s="38">
        <v>3413.3500000000004</v>
      </c>
      <c r="K193" s="31">
        <v>3389.55</v>
      </c>
      <c r="L193" s="31">
        <v>3365</v>
      </c>
      <c r="M193" s="31">
        <v>9.4451699999999992</v>
      </c>
      <c r="N193" s="1"/>
      <c r="O193" s="1"/>
    </row>
    <row r="194" spans="1:15" ht="12.75" customHeight="1">
      <c r="A194" s="56">
        <v>185</v>
      </c>
      <c r="B194" s="58" t="s">
        <v>230</v>
      </c>
      <c r="C194" s="31">
        <v>1198</v>
      </c>
      <c r="D194" s="38">
        <v>1198.05</v>
      </c>
      <c r="E194" s="38">
        <v>1188.1999999999998</v>
      </c>
      <c r="F194" s="38">
        <v>1178.3999999999999</v>
      </c>
      <c r="G194" s="38">
        <v>1168.5499999999997</v>
      </c>
      <c r="H194" s="38">
        <v>1207.8499999999999</v>
      </c>
      <c r="I194" s="38">
        <v>1217.6999999999998</v>
      </c>
      <c r="J194" s="38">
        <v>1227.5</v>
      </c>
      <c r="K194" s="31">
        <v>1207.9000000000001</v>
      </c>
      <c r="L194" s="31">
        <v>1188.25</v>
      </c>
      <c r="M194" s="31">
        <v>14.193440000000001</v>
      </c>
      <c r="N194" s="1"/>
      <c r="O194" s="1"/>
    </row>
    <row r="195" spans="1:15" ht="12.75" customHeight="1">
      <c r="A195" s="56">
        <v>186</v>
      </c>
      <c r="B195" s="58" t="s">
        <v>301</v>
      </c>
      <c r="C195" s="31">
        <v>2864.75</v>
      </c>
      <c r="D195" s="38">
        <v>2877.0666666666671</v>
      </c>
      <c r="E195" s="38">
        <v>2845.6833333333343</v>
      </c>
      <c r="F195" s="38">
        <v>2826.6166666666672</v>
      </c>
      <c r="G195" s="38">
        <v>2795.2333333333345</v>
      </c>
      <c r="H195" s="38">
        <v>2896.1333333333341</v>
      </c>
      <c r="I195" s="38">
        <v>2927.5166666666664</v>
      </c>
      <c r="J195" s="38">
        <v>2946.5833333333339</v>
      </c>
      <c r="K195" s="31">
        <v>2908.45</v>
      </c>
      <c r="L195" s="31">
        <v>2858</v>
      </c>
      <c r="M195" s="31">
        <v>0.77632999999999996</v>
      </c>
      <c r="N195" s="1"/>
      <c r="O195" s="1"/>
    </row>
    <row r="196" spans="1:15" ht="12.75" customHeight="1">
      <c r="A196" s="56">
        <v>187</v>
      </c>
      <c r="B196" s="58" t="s">
        <v>231</v>
      </c>
      <c r="C196" s="31">
        <v>3079.4</v>
      </c>
      <c r="D196" s="38">
        <v>3071.1333333333332</v>
      </c>
      <c r="E196" s="38">
        <v>3052.2666666666664</v>
      </c>
      <c r="F196" s="38">
        <v>3025.1333333333332</v>
      </c>
      <c r="G196" s="38">
        <v>3006.2666666666664</v>
      </c>
      <c r="H196" s="38">
        <v>3098.2666666666664</v>
      </c>
      <c r="I196" s="38">
        <v>3117.1333333333332</v>
      </c>
      <c r="J196" s="38">
        <v>3144.2666666666664</v>
      </c>
      <c r="K196" s="31">
        <v>3090</v>
      </c>
      <c r="L196" s="31">
        <v>3044</v>
      </c>
      <c r="M196" s="31">
        <v>4.82639</v>
      </c>
      <c r="N196" s="1"/>
      <c r="O196" s="1"/>
    </row>
    <row r="197" spans="1:15" ht="12.75" customHeight="1">
      <c r="A197" s="56">
        <v>188</v>
      </c>
      <c r="B197" s="58" t="s">
        <v>232</v>
      </c>
      <c r="C197" s="31">
        <v>1958.8</v>
      </c>
      <c r="D197" s="38">
        <v>1959.6000000000001</v>
      </c>
      <c r="E197" s="38">
        <v>1945.2000000000003</v>
      </c>
      <c r="F197" s="38">
        <v>1931.6000000000001</v>
      </c>
      <c r="G197" s="38">
        <v>1917.2000000000003</v>
      </c>
      <c r="H197" s="38">
        <v>1973.2000000000003</v>
      </c>
      <c r="I197" s="38">
        <v>1987.6000000000004</v>
      </c>
      <c r="J197" s="38">
        <v>2001.2000000000003</v>
      </c>
      <c r="K197" s="31">
        <v>1974</v>
      </c>
      <c r="L197" s="31">
        <v>1946</v>
      </c>
      <c r="M197" s="31">
        <v>3.4280200000000001</v>
      </c>
      <c r="N197" s="1"/>
      <c r="O197" s="1"/>
    </row>
    <row r="198" spans="1:15" ht="12.75" customHeight="1">
      <c r="A198" s="56">
        <v>189</v>
      </c>
      <c r="B198" s="58" t="s">
        <v>299</v>
      </c>
      <c r="C198" s="31">
        <v>665.75</v>
      </c>
      <c r="D198" s="38">
        <v>665.25</v>
      </c>
      <c r="E198" s="38">
        <v>655.5</v>
      </c>
      <c r="F198" s="38">
        <v>645.25</v>
      </c>
      <c r="G198" s="38">
        <v>635.5</v>
      </c>
      <c r="H198" s="38">
        <v>675.5</v>
      </c>
      <c r="I198" s="38">
        <v>685.25</v>
      </c>
      <c r="J198" s="38">
        <v>695.5</v>
      </c>
      <c r="K198" s="31">
        <v>675</v>
      </c>
      <c r="L198" s="31">
        <v>655</v>
      </c>
      <c r="M198" s="31">
        <v>1.67642</v>
      </c>
      <c r="N198" s="1"/>
      <c r="O198" s="1"/>
    </row>
    <row r="199" spans="1:15" ht="12.75" customHeight="1">
      <c r="A199" s="56">
        <v>190</v>
      </c>
      <c r="B199" s="58" t="s">
        <v>233</v>
      </c>
      <c r="C199" s="31">
        <v>2049.3000000000002</v>
      </c>
      <c r="D199" s="38">
        <v>2034.3333333333333</v>
      </c>
      <c r="E199" s="38">
        <v>2015.9666666666667</v>
      </c>
      <c r="F199" s="38">
        <v>1982.6333333333334</v>
      </c>
      <c r="G199" s="38">
        <v>1964.2666666666669</v>
      </c>
      <c r="H199" s="38">
        <v>2067.6666666666665</v>
      </c>
      <c r="I199" s="38">
        <v>2086.0333333333328</v>
      </c>
      <c r="J199" s="38">
        <v>2119.3666666666663</v>
      </c>
      <c r="K199" s="31">
        <v>2052.6999999999998</v>
      </c>
      <c r="L199" s="31">
        <v>2001</v>
      </c>
      <c r="M199" s="31">
        <v>3.5281400000000001</v>
      </c>
      <c r="N199" s="1"/>
      <c r="O199" s="1"/>
    </row>
    <row r="200" spans="1:15" ht="12.75" customHeight="1">
      <c r="A200" s="56">
        <v>191</v>
      </c>
      <c r="B200" s="58" t="s">
        <v>300</v>
      </c>
      <c r="C200" s="31">
        <v>36.950000000000003</v>
      </c>
      <c r="D200" s="38">
        <v>37.116666666666667</v>
      </c>
      <c r="E200" s="38">
        <v>36.733333333333334</v>
      </c>
      <c r="F200" s="38">
        <v>36.516666666666666</v>
      </c>
      <c r="G200" s="38">
        <v>36.133333333333333</v>
      </c>
      <c r="H200" s="38">
        <v>37.333333333333336</v>
      </c>
      <c r="I200" s="38">
        <v>37.716666666666676</v>
      </c>
      <c r="J200" s="38">
        <v>37.933333333333337</v>
      </c>
      <c r="K200" s="31">
        <v>37.5</v>
      </c>
      <c r="L200" s="31">
        <v>36.9</v>
      </c>
      <c r="M200" s="31">
        <v>180.22865999999999</v>
      </c>
      <c r="N200" s="1"/>
      <c r="O200" s="1"/>
    </row>
    <row r="201" spans="1:15" ht="12.75" customHeight="1">
      <c r="A201" s="56">
        <v>192</v>
      </c>
      <c r="B201" s="58" t="s">
        <v>298</v>
      </c>
      <c r="C201" s="31">
        <v>88.3</v>
      </c>
      <c r="D201" s="38">
        <v>89.616666666666674</v>
      </c>
      <c r="E201" s="38">
        <v>86.433333333333351</v>
      </c>
      <c r="F201" s="38">
        <v>84.566666666666677</v>
      </c>
      <c r="G201" s="38">
        <v>81.383333333333354</v>
      </c>
      <c r="H201" s="38">
        <v>91.483333333333348</v>
      </c>
      <c r="I201" s="38">
        <v>94.666666666666686</v>
      </c>
      <c r="J201" s="38">
        <v>96.533333333333346</v>
      </c>
      <c r="K201" s="31">
        <v>92.8</v>
      </c>
      <c r="L201" s="31">
        <v>87.75</v>
      </c>
      <c r="M201" s="31">
        <v>132.67511999999999</v>
      </c>
      <c r="N201" s="1"/>
      <c r="O201" s="1"/>
    </row>
    <row r="202" spans="1:15" ht="12.75" customHeight="1">
      <c r="A202" s="56">
        <v>193</v>
      </c>
      <c r="B202" s="58" t="s">
        <v>234</v>
      </c>
      <c r="C202" s="31">
        <v>1380.6</v>
      </c>
      <c r="D202" s="38">
        <v>1370.8</v>
      </c>
      <c r="E202" s="38">
        <v>1352.85</v>
      </c>
      <c r="F202" s="38">
        <v>1325.1</v>
      </c>
      <c r="G202" s="38">
        <v>1307.1499999999999</v>
      </c>
      <c r="H202" s="38">
        <v>1398.55</v>
      </c>
      <c r="I202" s="38">
        <v>1416.5000000000002</v>
      </c>
      <c r="J202" s="38">
        <v>1444.25</v>
      </c>
      <c r="K202" s="31">
        <v>1388.75</v>
      </c>
      <c r="L202" s="31">
        <v>1343.05</v>
      </c>
      <c r="M202" s="31">
        <v>12.311159999999999</v>
      </c>
      <c r="N202" s="1"/>
      <c r="O202" s="1"/>
    </row>
    <row r="203" spans="1:15" ht="12.75" customHeight="1">
      <c r="A203" s="56">
        <v>194</v>
      </c>
      <c r="B203" s="58" t="s">
        <v>235</v>
      </c>
      <c r="C203" s="31">
        <v>1526.65</v>
      </c>
      <c r="D203" s="38">
        <v>1524.9333333333334</v>
      </c>
      <c r="E203" s="38">
        <v>1517.7166666666667</v>
      </c>
      <c r="F203" s="38">
        <v>1508.7833333333333</v>
      </c>
      <c r="G203" s="38">
        <v>1501.5666666666666</v>
      </c>
      <c r="H203" s="38">
        <v>1533.8666666666668</v>
      </c>
      <c r="I203" s="38">
        <v>1541.0833333333335</v>
      </c>
      <c r="J203" s="38">
        <v>1550.0166666666669</v>
      </c>
      <c r="K203" s="31">
        <v>1532.15</v>
      </c>
      <c r="L203" s="31">
        <v>1516</v>
      </c>
      <c r="M203" s="31">
        <v>1.19631</v>
      </c>
      <c r="N203" s="1"/>
      <c r="O203" s="1"/>
    </row>
    <row r="204" spans="1:15" ht="12.75" customHeight="1">
      <c r="A204" s="56">
        <v>195</v>
      </c>
      <c r="B204" s="58" t="s">
        <v>236</v>
      </c>
      <c r="C204" s="31">
        <v>8199.7000000000007</v>
      </c>
      <c r="D204" s="38">
        <v>8180.95</v>
      </c>
      <c r="E204" s="38">
        <v>8143.9</v>
      </c>
      <c r="F204" s="38">
        <v>8088.0999999999995</v>
      </c>
      <c r="G204" s="38">
        <v>8051.0499999999993</v>
      </c>
      <c r="H204" s="38">
        <v>8236.75</v>
      </c>
      <c r="I204" s="38">
        <v>8273.8000000000011</v>
      </c>
      <c r="J204" s="38">
        <v>8329.6</v>
      </c>
      <c r="K204" s="31">
        <v>8218</v>
      </c>
      <c r="L204" s="31">
        <v>8125.15</v>
      </c>
      <c r="M204" s="31">
        <v>2.3071299999999999</v>
      </c>
      <c r="N204" s="1"/>
      <c r="O204" s="1"/>
    </row>
    <row r="205" spans="1:15" ht="12.75" customHeight="1">
      <c r="A205" s="56">
        <v>196</v>
      </c>
      <c r="B205" s="58" t="s">
        <v>302</v>
      </c>
      <c r="C205" s="31">
        <v>86.25</v>
      </c>
      <c r="D205" s="38">
        <v>87.583333333333329</v>
      </c>
      <c r="E205" s="38">
        <v>83.666666666666657</v>
      </c>
      <c r="F205" s="38">
        <v>81.083333333333329</v>
      </c>
      <c r="G205" s="38">
        <v>77.166666666666657</v>
      </c>
      <c r="H205" s="38">
        <v>90.166666666666657</v>
      </c>
      <c r="I205" s="38">
        <v>94.083333333333314</v>
      </c>
      <c r="J205" s="38">
        <v>96.666666666666657</v>
      </c>
      <c r="K205" s="31">
        <v>91.5</v>
      </c>
      <c r="L205" s="31">
        <v>85</v>
      </c>
      <c r="M205" s="31">
        <v>733.44682999999998</v>
      </c>
      <c r="N205" s="1"/>
      <c r="O205" s="1"/>
    </row>
    <row r="206" spans="1:15" ht="12.75" customHeight="1">
      <c r="A206" s="56">
        <v>197</v>
      </c>
      <c r="B206" s="58" t="s">
        <v>237</v>
      </c>
      <c r="C206" s="31">
        <v>597.6</v>
      </c>
      <c r="D206" s="38">
        <v>595.86666666666667</v>
      </c>
      <c r="E206" s="38">
        <v>590.73333333333335</v>
      </c>
      <c r="F206" s="38">
        <v>583.86666666666667</v>
      </c>
      <c r="G206" s="38">
        <v>578.73333333333335</v>
      </c>
      <c r="H206" s="38">
        <v>602.73333333333335</v>
      </c>
      <c r="I206" s="38">
        <v>607.86666666666679</v>
      </c>
      <c r="J206" s="38">
        <v>614.73333333333335</v>
      </c>
      <c r="K206" s="31">
        <v>601</v>
      </c>
      <c r="L206" s="31">
        <v>589</v>
      </c>
      <c r="M206" s="31">
        <v>63.181640000000002</v>
      </c>
      <c r="N206" s="1"/>
      <c r="O206" s="1"/>
    </row>
    <row r="207" spans="1:15" ht="12.75" customHeight="1">
      <c r="A207" s="56">
        <v>198</v>
      </c>
      <c r="B207" s="58" t="s">
        <v>303</v>
      </c>
      <c r="C207" s="31">
        <v>888.95</v>
      </c>
      <c r="D207" s="38">
        <v>886</v>
      </c>
      <c r="E207" s="38">
        <v>878</v>
      </c>
      <c r="F207" s="38">
        <v>867.05</v>
      </c>
      <c r="G207" s="38">
        <v>859.05</v>
      </c>
      <c r="H207" s="38">
        <v>896.95</v>
      </c>
      <c r="I207" s="38">
        <v>904.95</v>
      </c>
      <c r="J207" s="38">
        <v>915.90000000000009</v>
      </c>
      <c r="K207" s="31">
        <v>894</v>
      </c>
      <c r="L207" s="31">
        <v>875.05</v>
      </c>
      <c r="M207" s="31">
        <v>11.331670000000001</v>
      </c>
      <c r="N207" s="1"/>
      <c r="O207" s="1"/>
    </row>
    <row r="208" spans="1:15" ht="12.75" customHeight="1">
      <c r="A208" s="56">
        <v>199</v>
      </c>
      <c r="B208" s="58" t="s">
        <v>238</v>
      </c>
      <c r="C208" s="31">
        <v>237</v>
      </c>
      <c r="D208" s="38">
        <v>237.70000000000002</v>
      </c>
      <c r="E208" s="38">
        <v>235.60000000000002</v>
      </c>
      <c r="F208" s="38">
        <v>234.20000000000002</v>
      </c>
      <c r="G208" s="38">
        <v>232.10000000000002</v>
      </c>
      <c r="H208" s="38">
        <v>239.10000000000002</v>
      </c>
      <c r="I208" s="38">
        <v>241.2</v>
      </c>
      <c r="J208" s="38">
        <v>242.60000000000002</v>
      </c>
      <c r="K208" s="31">
        <v>239.8</v>
      </c>
      <c r="L208" s="31">
        <v>236.3</v>
      </c>
      <c r="M208" s="31">
        <v>41.159480000000002</v>
      </c>
      <c r="N208" s="1"/>
      <c r="O208" s="1"/>
    </row>
    <row r="209" spans="1:15" ht="12.75" customHeight="1">
      <c r="A209" s="56">
        <v>200</v>
      </c>
      <c r="B209" s="58" t="s">
        <v>239</v>
      </c>
      <c r="C209" s="31">
        <v>848.9</v>
      </c>
      <c r="D209" s="38">
        <v>842.68333333333339</v>
      </c>
      <c r="E209" s="38">
        <v>833.66666666666674</v>
      </c>
      <c r="F209" s="38">
        <v>818.43333333333339</v>
      </c>
      <c r="G209" s="38">
        <v>809.41666666666674</v>
      </c>
      <c r="H209" s="38">
        <v>857.91666666666674</v>
      </c>
      <c r="I209" s="38">
        <v>866.93333333333339</v>
      </c>
      <c r="J209" s="38">
        <v>882.16666666666674</v>
      </c>
      <c r="K209" s="31">
        <v>851.7</v>
      </c>
      <c r="L209" s="31">
        <v>827.45</v>
      </c>
      <c r="M209" s="31">
        <v>17.669630000000002</v>
      </c>
      <c r="N209" s="1"/>
      <c r="O209" s="1"/>
    </row>
    <row r="210" spans="1:15" ht="12.75" customHeight="1">
      <c r="A210" s="56">
        <v>201</v>
      </c>
      <c r="B210" s="58" t="s">
        <v>304</v>
      </c>
      <c r="C210" s="31">
        <v>1634.35</v>
      </c>
      <c r="D210" s="38">
        <v>1633.8833333333332</v>
      </c>
      <c r="E210" s="38">
        <v>1617.7166666666665</v>
      </c>
      <c r="F210" s="38">
        <v>1601.0833333333333</v>
      </c>
      <c r="G210" s="38">
        <v>1584.9166666666665</v>
      </c>
      <c r="H210" s="38">
        <v>1650.5166666666664</v>
      </c>
      <c r="I210" s="38">
        <v>1666.6833333333334</v>
      </c>
      <c r="J210" s="38">
        <v>1683.3166666666664</v>
      </c>
      <c r="K210" s="31">
        <v>1650.05</v>
      </c>
      <c r="L210" s="31">
        <v>1617.25</v>
      </c>
      <c r="M210" s="31">
        <v>0.49458000000000002</v>
      </c>
      <c r="N210" s="1"/>
      <c r="O210" s="1"/>
    </row>
    <row r="211" spans="1:15" ht="12.75" customHeight="1">
      <c r="A211" s="56">
        <v>202</v>
      </c>
      <c r="B211" s="58" t="s">
        <v>240</v>
      </c>
      <c r="C211" s="31">
        <v>408.1</v>
      </c>
      <c r="D211" s="38">
        <v>409.0333333333333</v>
      </c>
      <c r="E211" s="38">
        <v>406.16666666666663</v>
      </c>
      <c r="F211" s="38">
        <v>404.23333333333335</v>
      </c>
      <c r="G211" s="38">
        <v>401.36666666666667</v>
      </c>
      <c r="H211" s="38">
        <v>410.96666666666658</v>
      </c>
      <c r="I211" s="38">
        <v>413.83333333333326</v>
      </c>
      <c r="J211" s="38">
        <v>415.76666666666654</v>
      </c>
      <c r="K211" s="31">
        <v>411.9</v>
      </c>
      <c r="L211" s="31">
        <v>407.1</v>
      </c>
      <c r="M211" s="31">
        <v>19.992809999999999</v>
      </c>
      <c r="N211" s="1"/>
      <c r="O211" s="1"/>
    </row>
    <row r="212" spans="1:15" ht="12.75" customHeight="1">
      <c r="A212" s="56">
        <v>203</v>
      </c>
      <c r="B212" s="58" t="s">
        <v>305</v>
      </c>
      <c r="C212" s="31">
        <v>16.850000000000001</v>
      </c>
      <c r="D212" s="38">
        <v>16.883333333333336</v>
      </c>
      <c r="E212" s="38">
        <v>16.766666666666673</v>
      </c>
      <c r="F212" s="38">
        <v>16.683333333333337</v>
      </c>
      <c r="G212" s="38">
        <v>16.566666666666674</v>
      </c>
      <c r="H212" s="38">
        <v>16.966666666666672</v>
      </c>
      <c r="I212" s="38">
        <v>17.083333333333339</v>
      </c>
      <c r="J212" s="38">
        <v>17.166666666666671</v>
      </c>
      <c r="K212" s="31">
        <v>17</v>
      </c>
      <c r="L212" s="31">
        <v>16.8</v>
      </c>
      <c r="M212" s="31">
        <v>605.19632000000001</v>
      </c>
      <c r="N212" s="1"/>
      <c r="O212" s="1"/>
    </row>
    <row r="213" spans="1:15" ht="12.75" customHeight="1">
      <c r="A213" s="56">
        <v>204</v>
      </c>
      <c r="B213" s="58" t="s">
        <v>241</v>
      </c>
      <c r="C213" s="31">
        <v>264.95</v>
      </c>
      <c r="D213" s="38">
        <v>265.66666666666669</v>
      </c>
      <c r="E213" s="38">
        <v>262.38333333333338</v>
      </c>
      <c r="F213" s="38">
        <v>259.81666666666672</v>
      </c>
      <c r="G213" s="38">
        <v>256.53333333333342</v>
      </c>
      <c r="H213" s="38">
        <v>268.23333333333335</v>
      </c>
      <c r="I213" s="38">
        <v>271.51666666666665</v>
      </c>
      <c r="J213" s="38">
        <v>274.08333333333331</v>
      </c>
      <c r="K213" s="31">
        <v>268.95</v>
      </c>
      <c r="L213" s="31">
        <v>263.10000000000002</v>
      </c>
      <c r="M213" s="31">
        <v>70.51558</v>
      </c>
      <c r="N213" s="1"/>
      <c r="O213" s="1"/>
    </row>
    <row r="214" spans="1:15" ht="12.75" customHeight="1">
      <c r="A214" s="56">
        <v>205</v>
      </c>
      <c r="B214" s="58" t="s">
        <v>306</v>
      </c>
      <c r="C214" s="31">
        <v>94.7</v>
      </c>
      <c r="D214" s="38">
        <v>94.09999999999998</v>
      </c>
      <c r="E214" s="38">
        <v>93.19999999999996</v>
      </c>
      <c r="F214" s="38">
        <v>91.699999999999974</v>
      </c>
      <c r="G214" s="38">
        <v>90.799999999999955</v>
      </c>
      <c r="H214" s="38">
        <v>95.599999999999966</v>
      </c>
      <c r="I214" s="38">
        <v>96.499999999999972</v>
      </c>
      <c r="J214" s="38">
        <v>97.999999999999972</v>
      </c>
      <c r="K214" s="31">
        <v>95</v>
      </c>
      <c r="L214" s="31">
        <v>92.6</v>
      </c>
      <c r="M214" s="31">
        <v>867.08316000000002</v>
      </c>
      <c r="N214" s="1"/>
      <c r="O214" s="1"/>
    </row>
    <row r="215" spans="1:15" ht="12.75" customHeight="1">
      <c r="A215" s="56">
        <v>206</v>
      </c>
      <c r="B215" s="58" t="s">
        <v>242</v>
      </c>
      <c r="C215" s="31">
        <v>631.95000000000005</v>
      </c>
      <c r="D215" s="38">
        <v>634.15</v>
      </c>
      <c r="E215" s="38">
        <v>627.29999999999995</v>
      </c>
      <c r="F215" s="38">
        <v>622.65</v>
      </c>
      <c r="G215" s="38">
        <v>615.79999999999995</v>
      </c>
      <c r="H215" s="38">
        <v>638.79999999999995</v>
      </c>
      <c r="I215" s="38">
        <v>645.65000000000009</v>
      </c>
      <c r="J215" s="38">
        <v>650.29999999999995</v>
      </c>
      <c r="K215" s="31">
        <v>641</v>
      </c>
      <c r="L215" s="31">
        <v>629.5</v>
      </c>
      <c r="M215" s="31">
        <v>10.42536</v>
      </c>
      <c r="N215" s="1"/>
      <c r="O215" s="1"/>
    </row>
    <row r="216" spans="1:15" ht="12.75" customHeight="1">
      <c r="A216" s="59"/>
      <c r="B216" s="58"/>
      <c r="C216" s="31"/>
      <c r="D216" s="38"/>
      <c r="E216" s="38"/>
      <c r="F216" s="38"/>
      <c r="G216" s="38"/>
      <c r="H216" s="38"/>
      <c r="I216" s="38"/>
      <c r="J216" s="38"/>
      <c r="K216" s="31"/>
      <c r="L216" s="31"/>
      <c r="M216" s="31"/>
      <c r="N216" s="1"/>
      <c r="O216" s="1"/>
    </row>
    <row r="217" spans="1:15" ht="12.75" customHeight="1">
      <c r="A217" s="60"/>
      <c r="B217" s="61"/>
      <c r="C217" s="62"/>
      <c r="D217" s="62"/>
      <c r="E217" s="62"/>
      <c r="F217" s="62"/>
      <c r="G217" s="62"/>
      <c r="H217" s="62"/>
      <c r="I217" s="62"/>
      <c r="J217" s="62"/>
      <c r="K217" s="62"/>
      <c r="L217" s="63"/>
      <c r="M217" s="1"/>
      <c r="N217" s="1"/>
      <c r="O217" s="1"/>
    </row>
    <row r="218" spans="1:15" ht="12.75" customHeight="1">
      <c r="A218" s="60"/>
      <c r="B218" s="1"/>
      <c r="C218" s="62"/>
      <c r="D218" s="62"/>
      <c r="E218" s="62"/>
      <c r="F218" s="62"/>
      <c r="G218" s="62"/>
      <c r="H218" s="62"/>
      <c r="I218" s="62"/>
      <c r="J218" s="62"/>
      <c r="K218" s="62"/>
      <c r="L218" s="63"/>
      <c r="M218" s="1"/>
      <c r="N218" s="1"/>
      <c r="O218" s="1"/>
    </row>
    <row r="219" spans="1:15" ht="12.75" customHeight="1">
      <c r="A219" s="60"/>
      <c r="B219" s="1"/>
      <c r="C219" s="62"/>
      <c r="D219" s="62"/>
      <c r="E219" s="62"/>
      <c r="F219" s="62"/>
      <c r="G219" s="62"/>
      <c r="H219" s="62"/>
      <c r="I219" s="62"/>
      <c r="J219" s="62"/>
      <c r="K219" s="62"/>
      <c r="L219" s="63"/>
      <c r="M219" s="1"/>
      <c r="N219" s="1"/>
      <c r="O219" s="1"/>
    </row>
    <row r="220" spans="1:15" ht="12.75" customHeight="1">
      <c r="A220" s="64" t="s">
        <v>307</v>
      </c>
      <c r="B220" s="1"/>
      <c r="C220" s="62"/>
      <c r="D220" s="62"/>
      <c r="E220" s="62"/>
      <c r="F220" s="62"/>
      <c r="G220" s="62"/>
      <c r="H220" s="62"/>
      <c r="I220" s="62"/>
      <c r="J220" s="62"/>
      <c r="K220" s="62"/>
      <c r="L220" s="63"/>
      <c r="M220" s="1"/>
      <c r="N220" s="1"/>
      <c r="O220" s="1"/>
    </row>
    <row r="221" spans="1:15" ht="12.75" customHeight="1">
      <c r="A221" s="1"/>
      <c r="B221" s="1"/>
      <c r="C221" s="62"/>
      <c r="D221" s="62"/>
      <c r="E221" s="62"/>
      <c r="F221" s="62"/>
      <c r="G221" s="62"/>
      <c r="H221" s="62"/>
      <c r="I221" s="62"/>
      <c r="J221" s="62"/>
      <c r="K221" s="62"/>
      <c r="L221" s="63"/>
      <c r="M221" s="1"/>
      <c r="N221" s="1"/>
      <c r="O221" s="1"/>
    </row>
    <row r="222" spans="1:15" ht="12.75" customHeight="1">
      <c r="A222" s="1"/>
      <c r="B222" s="1"/>
      <c r="C222" s="62"/>
      <c r="D222" s="62"/>
      <c r="E222" s="62"/>
      <c r="F222" s="62"/>
      <c r="G222" s="62"/>
      <c r="H222" s="62"/>
      <c r="I222" s="62"/>
      <c r="J222" s="62"/>
      <c r="K222" s="62"/>
      <c r="L222" s="63"/>
      <c r="M222" s="1"/>
      <c r="N222" s="1"/>
      <c r="O222" s="1"/>
    </row>
    <row r="223" spans="1:15" ht="12.75" customHeight="1">
      <c r="A223" s="65" t="s">
        <v>308</v>
      </c>
      <c r="B223" s="1"/>
      <c r="C223" s="62"/>
      <c r="D223" s="62"/>
      <c r="E223" s="62"/>
      <c r="F223" s="62"/>
      <c r="G223" s="62"/>
      <c r="H223" s="62"/>
      <c r="I223" s="62"/>
      <c r="J223" s="62"/>
      <c r="K223" s="62"/>
      <c r="L223" s="63"/>
      <c r="M223" s="1"/>
      <c r="N223" s="1"/>
      <c r="O223" s="1"/>
    </row>
    <row r="224" spans="1:15" ht="12.75" customHeight="1">
      <c r="A224" s="66"/>
      <c r="B224" s="1"/>
      <c r="C224" s="62"/>
      <c r="D224" s="62"/>
      <c r="E224" s="62"/>
      <c r="F224" s="62"/>
      <c r="G224" s="62"/>
      <c r="H224" s="62"/>
      <c r="I224" s="62"/>
      <c r="J224" s="62"/>
      <c r="K224" s="62"/>
      <c r="L224" s="63"/>
      <c r="M224" s="1"/>
      <c r="N224" s="1"/>
      <c r="O224" s="1"/>
    </row>
    <row r="225" spans="1:15" ht="12.75" customHeight="1">
      <c r="A225" s="67" t="s">
        <v>309</v>
      </c>
      <c r="B225" s="1"/>
      <c r="C225" s="62"/>
      <c r="D225" s="62"/>
      <c r="E225" s="62"/>
      <c r="F225" s="62"/>
      <c r="G225" s="62"/>
      <c r="H225" s="62"/>
      <c r="I225" s="62"/>
      <c r="J225" s="62"/>
      <c r="K225" s="62"/>
      <c r="L225" s="63"/>
      <c r="M225" s="1"/>
      <c r="N225" s="1"/>
      <c r="O225" s="1"/>
    </row>
    <row r="226" spans="1:15" ht="12.75" customHeight="1">
      <c r="A226" s="49" t="s">
        <v>243</v>
      </c>
      <c r="B226" s="1"/>
      <c r="C226" s="62"/>
      <c r="D226" s="62"/>
      <c r="E226" s="62"/>
      <c r="F226" s="62"/>
      <c r="G226" s="62"/>
      <c r="H226" s="62"/>
      <c r="I226" s="62"/>
      <c r="J226" s="62"/>
      <c r="K226" s="62"/>
      <c r="L226" s="63"/>
      <c r="M226" s="1"/>
      <c r="N226" s="1"/>
      <c r="O226" s="1"/>
    </row>
    <row r="227" spans="1:15" ht="12.75" customHeight="1">
      <c r="A227" s="49" t="s">
        <v>244</v>
      </c>
      <c r="B227" s="1"/>
      <c r="C227" s="62"/>
      <c r="D227" s="62"/>
      <c r="E227" s="62"/>
      <c r="F227" s="62"/>
      <c r="G227" s="62"/>
      <c r="H227" s="62"/>
      <c r="I227" s="62"/>
      <c r="J227" s="62"/>
      <c r="K227" s="62"/>
      <c r="L227" s="63"/>
      <c r="M227" s="1"/>
      <c r="N227" s="1"/>
      <c r="O227" s="1"/>
    </row>
    <row r="228" spans="1:15" ht="12.75" customHeight="1">
      <c r="A228" s="49" t="s">
        <v>245</v>
      </c>
      <c r="B228" s="1"/>
      <c r="C228" s="68"/>
      <c r="D228" s="68"/>
      <c r="E228" s="68"/>
      <c r="F228" s="68"/>
      <c r="G228" s="68"/>
      <c r="H228" s="68"/>
      <c r="I228" s="68"/>
      <c r="J228" s="68"/>
      <c r="K228" s="68"/>
      <c r="L228" s="63"/>
      <c r="M228" s="1"/>
      <c r="N228" s="1"/>
      <c r="O228" s="1"/>
    </row>
    <row r="229" spans="1:15" ht="12.75" customHeight="1">
      <c r="A229" s="49" t="s">
        <v>246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63"/>
      <c r="M229" s="1"/>
      <c r="N229" s="1"/>
      <c r="O229" s="1"/>
    </row>
    <row r="230" spans="1:15" ht="12.75" customHeight="1">
      <c r="A230" s="49" t="s">
        <v>247</v>
      </c>
      <c r="B230" s="1"/>
      <c r="C230" s="62"/>
      <c r="D230" s="62"/>
      <c r="E230" s="62"/>
      <c r="F230" s="62"/>
      <c r="G230" s="62"/>
      <c r="H230" s="62"/>
      <c r="I230" s="62"/>
      <c r="J230" s="62"/>
      <c r="K230" s="62"/>
      <c r="L230" s="63"/>
      <c r="M230" s="1"/>
      <c r="N230" s="1"/>
      <c r="O230" s="1"/>
    </row>
    <row r="231" spans="1:15" ht="12.75" customHeight="1">
      <c r="A231" s="69"/>
      <c r="B231" s="1"/>
      <c r="C231" s="62"/>
      <c r="D231" s="62"/>
      <c r="E231" s="62"/>
      <c r="F231" s="62"/>
      <c r="G231" s="62"/>
      <c r="H231" s="62"/>
      <c r="I231" s="62"/>
      <c r="J231" s="62"/>
      <c r="K231" s="62"/>
      <c r="L231" s="63"/>
      <c r="M231" s="1"/>
      <c r="N231" s="1"/>
      <c r="O231" s="1"/>
    </row>
    <row r="232" spans="1:15" ht="12.75" customHeight="1">
      <c r="A232" s="1"/>
      <c r="B232" s="1"/>
      <c r="C232" s="62"/>
      <c r="D232" s="62"/>
      <c r="E232" s="62"/>
      <c r="F232" s="62"/>
      <c r="G232" s="62"/>
      <c r="H232" s="62"/>
      <c r="I232" s="62"/>
      <c r="J232" s="62"/>
      <c r="K232" s="62"/>
      <c r="L232" s="63"/>
      <c r="M232" s="1"/>
      <c r="N232" s="1"/>
      <c r="O232" s="1"/>
    </row>
    <row r="233" spans="1:15" ht="12.75" customHeight="1">
      <c r="A233" s="1"/>
      <c r="B233" s="1"/>
      <c r="C233" s="62"/>
      <c r="D233" s="62"/>
      <c r="E233" s="62"/>
      <c r="F233" s="62"/>
      <c r="G233" s="62"/>
      <c r="H233" s="62"/>
      <c r="I233" s="62"/>
      <c r="J233" s="62"/>
      <c r="K233" s="62"/>
      <c r="L233" s="63"/>
      <c r="M233" s="1"/>
      <c r="N233" s="1"/>
      <c r="O233" s="1"/>
    </row>
    <row r="234" spans="1:15" ht="12.75" customHeight="1">
      <c r="A234" s="1"/>
      <c r="B234" s="1"/>
      <c r="C234" s="62"/>
      <c r="D234" s="62"/>
      <c r="E234" s="62"/>
      <c r="F234" s="62"/>
      <c r="G234" s="62"/>
      <c r="H234" s="62"/>
      <c r="I234" s="62"/>
      <c r="J234" s="62"/>
      <c r="K234" s="62"/>
      <c r="L234" s="63"/>
      <c r="M234" s="1"/>
      <c r="N234" s="1"/>
      <c r="O234" s="1"/>
    </row>
    <row r="235" spans="1:15" ht="12.75" customHeight="1">
      <c r="A235" s="1"/>
      <c r="B235" s="1"/>
      <c r="C235" s="62"/>
      <c r="D235" s="62"/>
      <c r="E235" s="62"/>
      <c r="F235" s="62"/>
      <c r="G235" s="62"/>
      <c r="H235" s="62"/>
      <c r="I235" s="62"/>
      <c r="J235" s="62"/>
      <c r="K235" s="62"/>
      <c r="L235" s="63"/>
      <c r="M235" s="1"/>
      <c r="N235" s="1"/>
      <c r="O235" s="1"/>
    </row>
    <row r="236" spans="1:15" ht="12.75" customHeight="1">
      <c r="A236" s="70" t="s">
        <v>248</v>
      </c>
      <c r="B236" s="1"/>
      <c r="C236" s="62"/>
      <c r="D236" s="62"/>
      <c r="E236" s="62"/>
      <c r="F236" s="62"/>
      <c r="G236" s="62"/>
      <c r="H236" s="62"/>
      <c r="I236" s="62"/>
      <c r="J236" s="62"/>
      <c r="K236" s="62"/>
      <c r="L236" s="63"/>
      <c r="M236" s="1"/>
      <c r="N236" s="1"/>
      <c r="O236" s="1"/>
    </row>
    <row r="237" spans="1:15" ht="12.75" customHeight="1">
      <c r="A237" s="71" t="s">
        <v>249</v>
      </c>
      <c r="B237" s="1"/>
      <c r="C237" s="62"/>
      <c r="D237" s="62"/>
      <c r="E237" s="62"/>
      <c r="F237" s="62"/>
      <c r="G237" s="62"/>
      <c r="H237" s="62"/>
      <c r="I237" s="62"/>
      <c r="J237" s="62"/>
      <c r="K237" s="62"/>
      <c r="L237" s="63"/>
      <c r="M237" s="1"/>
      <c r="N237" s="1"/>
      <c r="O237" s="1"/>
    </row>
    <row r="238" spans="1:15" ht="12.75" customHeight="1">
      <c r="A238" s="71" t="s">
        <v>250</v>
      </c>
      <c r="B238" s="1"/>
      <c r="C238" s="62"/>
      <c r="D238" s="62"/>
      <c r="E238" s="62"/>
      <c r="F238" s="62"/>
      <c r="G238" s="62"/>
      <c r="H238" s="62"/>
      <c r="I238" s="62"/>
      <c r="J238" s="62"/>
      <c r="K238" s="62"/>
      <c r="L238" s="63"/>
      <c r="M238" s="1"/>
      <c r="N238" s="1"/>
      <c r="O238" s="1"/>
    </row>
    <row r="239" spans="1:15" ht="12.75" customHeight="1">
      <c r="A239" s="71" t="s">
        <v>251</v>
      </c>
      <c r="B239" s="1"/>
      <c r="C239" s="62"/>
      <c r="D239" s="62"/>
      <c r="E239" s="62"/>
      <c r="F239" s="62"/>
      <c r="G239" s="62"/>
      <c r="H239" s="62"/>
      <c r="I239" s="62"/>
      <c r="J239" s="62"/>
      <c r="K239" s="62"/>
      <c r="L239" s="63"/>
      <c r="M239" s="1"/>
      <c r="N239" s="1"/>
      <c r="O239" s="1"/>
    </row>
    <row r="240" spans="1:15" ht="12.75" customHeight="1">
      <c r="A240" s="71" t="s">
        <v>252</v>
      </c>
      <c r="B240" s="1"/>
      <c r="C240" s="62"/>
      <c r="D240" s="62"/>
      <c r="E240" s="62"/>
      <c r="F240" s="62"/>
      <c r="G240" s="62"/>
      <c r="H240" s="62"/>
      <c r="I240" s="62"/>
      <c r="J240" s="62"/>
      <c r="K240" s="62"/>
      <c r="L240" s="63"/>
      <c r="M240" s="1"/>
      <c r="N240" s="1"/>
      <c r="O240" s="1"/>
    </row>
    <row r="241" spans="1:15" ht="12.75" customHeight="1">
      <c r="A241" s="71" t="s">
        <v>253</v>
      </c>
      <c r="B241" s="1"/>
      <c r="C241" s="62"/>
      <c r="D241" s="62"/>
      <c r="E241" s="62"/>
      <c r="F241" s="62"/>
      <c r="G241" s="62"/>
      <c r="H241" s="62"/>
      <c r="I241" s="62"/>
      <c r="J241" s="62"/>
      <c r="K241" s="62"/>
      <c r="L241" s="63"/>
      <c r="M241" s="1"/>
      <c r="N241" s="1"/>
      <c r="O241" s="1"/>
    </row>
    <row r="242" spans="1:15" ht="12.75" customHeight="1">
      <c r="A242" s="71" t="s">
        <v>254</v>
      </c>
      <c r="B242" s="1"/>
      <c r="C242" s="62"/>
      <c r="D242" s="62"/>
      <c r="E242" s="62"/>
      <c r="F242" s="62"/>
      <c r="G242" s="62"/>
      <c r="H242" s="62"/>
      <c r="I242" s="62"/>
      <c r="J242" s="62"/>
      <c r="K242" s="62"/>
      <c r="L242" s="63"/>
      <c r="M242" s="1"/>
      <c r="N242" s="1"/>
      <c r="O242" s="1"/>
    </row>
    <row r="243" spans="1:15" ht="12.75" customHeight="1">
      <c r="A243" s="71" t="s">
        <v>255</v>
      </c>
      <c r="B243" s="1"/>
      <c r="C243" s="62"/>
      <c r="D243" s="62"/>
      <c r="E243" s="62"/>
      <c r="F243" s="62"/>
      <c r="G243" s="62"/>
      <c r="H243" s="62"/>
      <c r="I243" s="62"/>
      <c r="J243" s="62"/>
      <c r="K243" s="62"/>
      <c r="L243" s="63"/>
      <c r="M243" s="1"/>
      <c r="N243" s="1"/>
      <c r="O243" s="1"/>
    </row>
    <row r="244" spans="1:15" ht="12.75" customHeight="1">
      <c r="A244" s="71" t="s">
        <v>256</v>
      </c>
      <c r="B244" s="1"/>
      <c r="C244" s="62"/>
      <c r="D244" s="62"/>
      <c r="E244" s="62"/>
      <c r="F244" s="62"/>
      <c r="G244" s="62"/>
      <c r="H244" s="62"/>
      <c r="I244" s="62"/>
      <c r="J244" s="62"/>
      <c r="K244" s="62"/>
      <c r="L244" s="63"/>
      <c r="M244" s="1"/>
      <c r="N244" s="1"/>
      <c r="O244" s="1"/>
    </row>
    <row r="245" spans="1:15" ht="12.75" customHeight="1">
      <c r="A245" s="71" t="s">
        <v>257</v>
      </c>
      <c r="B245" s="1"/>
      <c r="C245" s="68"/>
      <c r="D245" s="68"/>
      <c r="E245" s="68"/>
      <c r="F245" s="68"/>
      <c r="G245" s="68"/>
      <c r="H245" s="68"/>
      <c r="I245" s="68"/>
      <c r="J245" s="68"/>
      <c r="K245" s="68"/>
      <c r="L245" s="63"/>
      <c r="M245" s="1"/>
      <c r="N245" s="1"/>
      <c r="O245" s="1"/>
    </row>
    <row r="246" spans="1:15" ht="12.75" customHeight="1">
      <c r="A246" s="1"/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63"/>
      <c r="M246" s="1"/>
      <c r="N246" s="1"/>
      <c r="O246" s="1"/>
    </row>
    <row r="247" spans="1:15" ht="12.75" customHeight="1">
      <c r="A247" s="1"/>
      <c r="B247" s="1"/>
      <c r="C247" s="62"/>
      <c r="D247" s="62"/>
      <c r="E247" s="62"/>
      <c r="F247" s="62"/>
      <c r="G247" s="62"/>
      <c r="H247" s="62"/>
      <c r="I247" s="62"/>
      <c r="J247" s="62"/>
      <c r="K247" s="62"/>
      <c r="L247" s="63"/>
      <c r="M247" s="1"/>
      <c r="N247" s="1"/>
      <c r="O247" s="1"/>
    </row>
    <row r="248" spans="1:15" ht="12.75" customHeight="1">
      <c r="A248" s="1"/>
      <c r="B248" s="1"/>
      <c r="C248" s="62"/>
      <c r="D248" s="62"/>
      <c r="E248" s="62"/>
      <c r="F248" s="62"/>
      <c r="G248" s="62"/>
      <c r="H248" s="62"/>
      <c r="I248" s="62"/>
      <c r="J248" s="62"/>
      <c r="K248" s="62"/>
      <c r="L248" s="63"/>
      <c r="M248" s="1"/>
      <c r="N248" s="1"/>
      <c r="O248" s="1"/>
    </row>
    <row r="249" spans="1:15" ht="12.75" customHeight="1">
      <c r="A249" s="1"/>
      <c r="B249" s="1"/>
      <c r="C249" s="62"/>
      <c r="D249" s="62"/>
      <c r="E249" s="62"/>
      <c r="F249" s="62"/>
      <c r="G249" s="62"/>
      <c r="H249" s="62"/>
      <c r="I249" s="62"/>
      <c r="J249" s="62"/>
      <c r="K249" s="62"/>
      <c r="L249" s="63"/>
      <c r="M249" s="1"/>
      <c r="N249" s="1"/>
      <c r="O249" s="1"/>
    </row>
    <row r="250" spans="1:15" ht="12.75" customHeight="1">
      <c r="A250" s="1"/>
      <c r="B250" s="1"/>
      <c r="C250" s="62"/>
      <c r="D250" s="62"/>
      <c r="E250" s="62"/>
      <c r="F250" s="62"/>
      <c r="G250" s="62"/>
      <c r="H250" s="62"/>
      <c r="I250" s="62"/>
      <c r="J250" s="62"/>
      <c r="K250" s="62"/>
      <c r="L250" s="63"/>
      <c r="M250" s="1"/>
      <c r="N250" s="1"/>
      <c r="O250" s="1"/>
    </row>
    <row r="251" spans="1:15" ht="12.75" customHeight="1">
      <c r="A251" s="1"/>
      <c r="B251" s="1"/>
      <c r="C251" s="62"/>
      <c r="D251" s="62"/>
      <c r="E251" s="62"/>
      <c r="F251" s="62"/>
      <c r="G251" s="62"/>
      <c r="H251" s="62"/>
      <c r="I251" s="62"/>
      <c r="J251" s="62"/>
      <c r="K251" s="62"/>
      <c r="L251" s="63"/>
      <c r="M251" s="1"/>
      <c r="N251" s="1"/>
      <c r="O251" s="1"/>
    </row>
    <row r="252" spans="1:15" ht="12.75" customHeight="1">
      <c r="A252" s="1"/>
      <c r="B252" s="1"/>
      <c r="C252" s="62"/>
      <c r="D252" s="62"/>
      <c r="E252" s="62"/>
      <c r="F252" s="62"/>
      <c r="G252" s="62"/>
      <c r="H252" s="62"/>
      <c r="I252" s="62"/>
      <c r="J252" s="62"/>
      <c r="K252" s="62"/>
      <c r="L252" s="63"/>
      <c r="M252" s="1"/>
      <c r="N252" s="1"/>
      <c r="O252" s="1"/>
    </row>
    <row r="253" spans="1:15" ht="12.75" customHeight="1">
      <c r="A253" s="1"/>
      <c r="B253" s="1"/>
      <c r="C253" s="62"/>
      <c r="D253" s="62"/>
      <c r="E253" s="62"/>
      <c r="F253" s="62"/>
      <c r="G253" s="62"/>
      <c r="H253" s="62"/>
      <c r="I253" s="62"/>
      <c r="J253" s="62"/>
      <c r="K253" s="62"/>
      <c r="L253" s="63"/>
      <c r="M253" s="1"/>
      <c r="N253" s="1"/>
      <c r="O253" s="1"/>
    </row>
    <row r="254" spans="1:15" ht="12.75" customHeight="1">
      <c r="A254" s="1"/>
      <c r="B254" s="1"/>
      <c r="C254" s="62"/>
      <c r="D254" s="62"/>
      <c r="E254" s="62"/>
      <c r="F254" s="62"/>
      <c r="G254" s="62"/>
      <c r="H254" s="62"/>
      <c r="I254" s="62"/>
      <c r="J254" s="62"/>
      <c r="K254" s="62"/>
      <c r="L254" s="63"/>
      <c r="M254" s="1"/>
      <c r="N254" s="1"/>
      <c r="O254" s="1"/>
    </row>
    <row r="255" spans="1:15" ht="12.75" customHeight="1">
      <c r="A255" s="1"/>
      <c r="B255" s="1"/>
      <c r="C255" s="62"/>
      <c r="D255" s="62"/>
      <c r="E255" s="62"/>
      <c r="F255" s="62"/>
      <c r="G255" s="62"/>
      <c r="H255" s="62"/>
      <c r="I255" s="62"/>
      <c r="J255" s="62"/>
      <c r="K255" s="62"/>
      <c r="L255" s="63"/>
      <c r="M255" s="1"/>
      <c r="N255" s="1"/>
      <c r="O255" s="1"/>
    </row>
    <row r="256" spans="1:15" ht="12.75" customHeight="1">
      <c r="A256" s="1"/>
      <c r="B256" s="1"/>
      <c r="C256" s="62"/>
      <c r="D256" s="62"/>
      <c r="E256" s="62"/>
      <c r="F256" s="62"/>
      <c r="G256" s="62"/>
      <c r="H256" s="62"/>
      <c r="I256" s="62"/>
      <c r="J256" s="62"/>
      <c r="K256" s="62"/>
      <c r="L256" s="63"/>
      <c r="M256" s="1"/>
      <c r="N256" s="1"/>
      <c r="O256" s="1"/>
    </row>
    <row r="257" spans="1:15" ht="12.75" customHeight="1">
      <c r="A257" s="1"/>
      <c r="B257" s="1"/>
      <c r="C257" s="62"/>
      <c r="D257" s="62"/>
      <c r="E257" s="62"/>
      <c r="F257" s="62"/>
      <c r="G257" s="62"/>
      <c r="H257" s="62"/>
      <c r="I257" s="62"/>
      <c r="J257" s="62"/>
      <c r="K257" s="62"/>
      <c r="L257" s="63"/>
      <c r="M257" s="1"/>
      <c r="N257" s="1"/>
      <c r="O257" s="1"/>
    </row>
    <row r="258" spans="1:15" ht="12.75" customHeight="1">
      <c r="A258" s="1"/>
      <c r="B258" s="1"/>
      <c r="C258" s="62"/>
      <c r="D258" s="62"/>
      <c r="E258" s="62"/>
      <c r="F258" s="62"/>
      <c r="G258" s="62"/>
      <c r="H258" s="62"/>
      <c r="I258" s="62"/>
      <c r="J258" s="62"/>
      <c r="K258" s="62"/>
      <c r="L258" s="63"/>
      <c r="M258" s="1"/>
      <c r="N258" s="1"/>
      <c r="O258" s="1"/>
    </row>
    <row r="259" spans="1:15" ht="12.75" customHeight="1">
      <c r="A259" s="1"/>
      <c r="B259" s="1"/>
      <c r="C259" s="62"/>
      <c r="D259" s="62"/>
      <c r="E259" s="62"/>
      <c r="F259" s="62"/>
      <c r="G259" s="62"/>
      <c r="H259" s="62"/>
      <c r="I259" s="62"/>
      <c r="J259" s="62"/>
      <c r="K259" s="62"/>
      <c r="L259" s="63"/>
      <c r="M259" s="1"/>
      <c r="N259" s="1"/>
      <c r="O259" s="1"/>
    </row>
    <row r="260" spans="1:15" ht="12.75" customHeight="1">
      <c r="A260" s="1"/>
      <c r="B260" s="1"/>
      <c r="C260" s="62"/>
      <c r="D260" s="62"/>
      <c r="E260" s="62"/>
      <c r="F260" s="62"/>
      <c r="G260" s="62"/>
      <c r="H260" s="62"/>
      <c r="I260" s="62"/>
      <c r="J260" s="62"/>
      <c r="K260" s="62"/>
      <c r="L260" s="63"/>
      <c r="M260" s="1"/>
      <c r="N260" s="1"/>
      <c r="O260" s="1"/>
    </row>
    <row r="261" spans="1:15" ht="12.75" customHeight="1">
      <c r="A261" s="1"/>
      <c r="B261" s="1"/>
      <c r="C261" s="62"/>
      <c r="D261" s="62"/>
      <c r="E261" s="62"/>
      <c r="F261" s="62"/>
      <c r="G261" s="62"/>
      <c r="H261" s="62"/>
      <c r="I261" s="62"/>
      <c r="J261" s="62"/>
      <c r="K261" s="62"/>
      <c r="L261" s="63"/>
      <c r="M261" s="1"/>
      <c r="N261" s="1"/>
      <c r="O261" s="1"/>
    </row>
    <row r="262" spans="1:15" ht="12.75" customHeight="1">
      <c r="A262" s="1"/>
      <c r="B262" s="1"/>
      <c r="C262" s="62"/>
      <c r="D262" s="62"/>
      <c r="E262" s="62"/>
      <c r="F262" s="62"/>
      <c r="G262" s="62"/>
      <c r="H262" s="62"/>
      <c r="I262" s="62"/>
      <c r="J262" s="62"/>
      <c r="K262" s="62"/>
      <c r="L262" s="63"/>
      <c r="M262" s="1"/>
      <c r="N262" s="1"/>
      <c r="O262" s="1"/>
    </row>
    <row r="263" spans="1:15" ht="12.75" customHeight="1">
      <c r="A263" s="1"/>
      <c r="B263" s="1"/>
      <c r="C263" s="62"/>
      <c r="D263" s="62"/>
      <c r="E263" s="62"/>
      <c r="F263" s="62"/>
      <c r="G263" s="62"/>
      <c r="H263" s="62"/>
      <c r="I263" s="62"/>
      <c r="J263" s="62"/>
      <c r="K263" s="62"/>
      <c r="L263" s="63"/>
      <c r="M263" s="1"/>
      <c r="N263" s="1"/>
      <c r="O263" s="1"/>
    </row>
    <row r="264" spans="1:15" ht="12.75" customHeight="1">
      <c r="A264" s="1"/>
      <c r="B264" s="1"/>
      <c r="C264" s="62"/>
      <c r="D264" s="62"/>
      <c r="E264" s="62"/>
      <c r="F264" s="62"/>
      <c r="G264" s="62"/>
      <c r="H264" s="62"/>
      <c r="I264" s="62"/>
      <c r="J264" s="62"/>
      <c r="K264" s="62"/>
      <c r="L264" s="63"/>
      <c r="M264" s="1"/>
      <c r="N264" s="1"/>
      <c r="O264" s="1"/>
    </row>
    <row r="265" spans="1:15" ht="12.75" customHeight="1">
      <c r="A265" s="1"/>
      <c r="B265" s="1"/>
      <c r="C265" s="62"/>
      <c r="D265" s="62"/>
      <c r="E265" s="62"/>
      <c r="F265" s="62"/>
      <c r="G265" s="62"/>
      <c r="H265" s="62"/>
      <c r="I265" s="62"/>
      <c r="J265" s="62"/>
      <c r="K265" s="62"/>
      <c r="L265" s="63"/>
      <c r="M265" s="1"/>
      <c r="N265" s="1"/>
      <c r="O265" s="1"/>
    </row>
    <row r="266" spans="1:15" ht="12.75" customHeight="1">
      <c r="A266" s="1"/>
      <c r="B266" s="1"/>
      <c r="C266" s="62"/>
      <c r="D266" s="62"/>
      <c r="E266" s="62"/>
      <c r="F266" s="62"/>
      <c r="G266" s="62"/>
      <c r="H266" s="62"/>
      <c r="I266" s="62"/>
      <c r="J266" s="62"/>
      <c r="K266" s="62"/>
      <c r="L266" s="63"/>
      <c r="M266" s="1"/>
      <c r="N266" s="1"/>
      <c r="O266" s="1"/>
    </row>
    <row r="267" spans="1:15" ht="12.75" customHeight="1">
      <c r="A267" s="1"/>
      <c r="B267" s="1"/>
      <c r="C267" s="62"/>
      <c r="D267" s="62"/>
      <c r="E267" s="62"/>
      <c r="F267" s="62"/>
      <c r="G267" s="62"/>
      <c r="H267" s="62"/>
      <c r="I267" s="62"/>
      <c r="J267" s="62"/>
      <c r="K267" s="62"/>
      <c r="L267" s="63"/>
      <c r="M267" s="1"/>
      <c r="N267" s="1"/>
      <c r="O267" s="1"/>
    </row>
    <row r="268" spans="1:15" ht="12.75" customHeight="1">
      <c r="A268" s="1"/>
      <c r="B268" s="1"/>
      <c r="C268" s="62"/>
      <c r="D268" s="62"/>
      <c r="E268" s="62"/>
      <c r="F268" s="62"/>
      <c r="G268" s="62"/>
      <c r="H268" s="62"/>
      <c r="I268" s="62"/>
      <c r="J268" s="62"/>
      <c r="K268" s="62"/>
      <c r="L268" s="63"/>
      <c r="M268" s="1"/>
      <c r="N268" s="1"/>
      <c r="O268" s="1"/>
    </row>
    <row r="269" spans="1:15" ht="12.75" customHeight="1">
      <c r="A269" s="1"/>
      <c r="B269" s="1"/>
      <c r="C269" s="62"/>
      <c r="D269" s="62"/>
      <c r="E269" s="62"/>
      <c r="F269" s="62"/>
      <c r="G269" s="62"/>
      <c r="H269" s="62"/>
      <c r="I269" s="62"/>
      <c r="J269" s="62"/>
      <c r="K269" s="62"/>
      <c r="L269" s="63"/>
      <c r="M269" s="1"/>
      <c r="N269" s="1"/>
      <c r="O269" s="1"/>
    </row>
    <row r="270" spans="1:15" ht="12.75" customHeight="1">
      <c r="A270" s="1"/>
      <c r="B270" s="1"/>
      <c r="C270" s="62"/>
      <c r="D270" s="62"/>
      <c r="E270" s="62"/>
      <c r="F270" s="62"/>
      <c r="G270" s="62"/>
      <c r="H270" s="62"/>
      <c r="I270" s="62"/>
      <c r="J270" s="62"/>
      <c r="K270" s="62"/>
      <c r="L270" s="63"/>
      <c r="M270" s="1"/>
      <c r="N270" s="1"/>
      <c r="O270" s="1"/>
    </row>
    <row r="271" spans="1:15" ht="12.75" customHeight="1">
      <c r="A271" s="1"/>
      <c r="B271" s="1"/>
      <c r="C271" s="62"/>
      <c r="D271" s="62"/>
      <c r="E271" s="62"/>
      <c r="F271" s="62"/>
      <c r="G271" s="62"/>
      <c r="H271" s="62"/>
      <c r="I271" s="62"/>
      <c r="J271" s="62"/>
      <c r="K271" s="62"/>
      <c r="L271" s="63"/>
      <c r="M271" s="1"/>
      <c r="N271" s="1"/>
      <c r="O271" s="1"/>
    </row>
    <row r="272" spans="1:15" ht="12.75" customHeight="1">
      <c r="A272" s="1"/>
      <c r="B272" s="1"/>
      <c r="C272" s="62"/>
      <c r="D272" s="62"/>
      <c r="E272" s="62"/>
      <c r="F272" s="62"/>
      <c r="G272" s="62"/>
      <c r="H272" s="62"/>
      <c r="I272" s="62"/>
      <c r="J272" s="62"/>
      <c r="K272" s="62"/>
      <c r="L272" s="63"/>
      <c r="M272" s="1"/>
      <c r="N272" s="1"/>
      <c r="O272" s="1"/>
    </row>
    <row r="273" spans="1:15" ht="12.75" customHeight="1">
      <c r="A273" s="1"/>
      <c r="B273" s="1"/>
      <c r="C273" s="62"/>
      <c r="D273" s="62"/>
      <c r="E273" s="62"/>
      <c r="F273" s="62"/>
      <c r="G273" s="62"/>
      <c r="H273" s="62"/>
      <c r="I273" s="62"/>
      <c r="J273" s="62"/>
      <c r="K273" s="62"/>
      <c r="L273" s="63"/>
      <c r="M273" s="1"/>
      <c r="N273" s="1"/>
      <c r="O273" s="1"/>
    </row>
    <row r="274" spans="1:15" ht="12.75" customHeight="1">
      <c r="A274" s="1"/>
      <c r="B274" s="1"/>
      <c r="C274" s="62"/>
      <c r="D274" s="62"/>
      <c r="E274" s="62"/>
      <c r="F274" s="62"/>
      <c r="G274" s="62"/>
      <c r="H274" s="62"/>
      <c r="I274" s="62"/>
      <c r="J274" s="62"/>
      <c r="K274" s="62"/>
      <c r="L274" s="63"/>
      <c r="M274" s="1"/>
      <c r="N274" s="1"/>
      <c r="O274" s="1"/>
    </row>
    <row r="275" spans="1:15" ht="12.75" customHeight="1">
      <c r="A275" s="1"/>
      <c r="B275" s="1"/>
      <c r="C275" s="62"/>
      <c r="D275" s="62"/>
      <c r="E275" s="62"/>
      <c r="F275" s="62"/>
      <c r="G275" s="62"/>
      <c r="H275" s="62"/>
      <c r="I275" s="62"/>
      <c r="J275" s="62"/>
      <c r="K275" s="62"/>
      <c r="L275" s="63"/>
      <c r="M275" s="1"/>
      <c r="N275" s="1"/>
      <c r="O275" s="1"/>
    </row>
    <row r="276" spans="1:15" ht="12.75" customHeight="1">
      <c r="A276" s="1"/>
      <c r="B276" s="1"/>
      <c r="C276" s="62"/>
      <c r="D276" s="62"/>
      <c r="E276" s="62"/>
      <c r="F276" s="62"/>
      <c r="G276" s="62"/>
      <c r="H276" s="62"/>
      <c r="I276" s="62"/>
      <c r="J276" s="62"/>
      <c r="K276" s="62"/>
      <c r="L276" s="63"/>
      <c r="M276" s="1"/>
      <c r="N276" s="1"/>
      <c r="O276" s="1"/>
    </row>
    <row r="277" spans="1:15" ht="12.75" customHeight="1">
      <c r="A277" s="1"/>
      <c r="B277" s="1"/>
      <c r="C277" s="62"/>
      <c r="D277" s="62"/>
      <c r="E277" s="62"/>
      <c r="F277" s="62"/>
      <c r="G277" s="62"/>
      <c r="H277" s="62"/>
      <c r="I277" s="62"/>
      <c r="J277" s="62"/>
      <c r="K277" s="62"/>
      <c r="L277" s="63"/>
      <c r="M277" s="1"/>
      <c r="N277" s="1"/>
      <c r="O277" s="1"/>
    </row>
    <row r="278" spans="1:15" ht="12.75" customHeight="1">
      <c r="A278" s="1"/>
      <c r="B278" s="1"/>
      <c r="C278" s="62"/>
      <c r="D278" s="62"/>
      <c r="E278" s="62"/>
      <c r="F278" s="62"/>
      <c r="G278" s="62"/>
      <c r="H278" s="62"/>
      <c r="I278" s="62"/>
      <c r="J278" s="62"/>
      <c r="K278" s="62"/>
      <c r="L278" s="63"/>
      <c r="M278" s="1"/>
      <c r="N278" s="1"/>
      <c r="O278" s="1"/>
    </row>
    <row r="279" spans="1:15" ht="12.75" customHeight="1">
      <c r="A279" s="1"/>
      <c r="B279" s="1"/>
      <c r="C279" s="62"/>
      <c r="D279" s="62"/>
      <c r="E279" s="62"/>
      <c r="F279" s="62"/>
      <c r="G279" s="62"/>
      <c r="H279" s="62"/>
      <c r="I279" s="62"/>
      <c r="J279" s="62"/>
      <c r="K279" s="62"/>
      <c r="L279" s="63"/>
      <c r="M279" s="1"/>
      <c r="N279" s="1"/>
      <c r="O279" s="1"/>
    </row>
    <row r="280" spans="1:15" ht="12.75" customHeight="1">
      <c r="A280" s="1"/>
      <c r="B280" s="1"/>
      <c r="C280" s="62"/>
      <c r="D280" s="62"/>
      <c r="E280" s="62"/>
      <c r="F280" s="62"/>
      <c r="G280" s="62"/>
      <c r="H280" s="62"/>
      <c r="I280" s="62"/>
      <c r="J280" s="62"/>
      <c r="K280" s="62"/>
      <c r="L280" s="63"/>
      <c r="M280" s="1"/>
      <c r="N280" s="1"/>
      <c r="O280" s="1"/>
    </row>
    <row r="281" spans="1:15" ht="12.75" customHeight="1">
      <c r="A281" s="1"/>
      <c r="B281" s="1"/>
      <c r="C281" s="62"/>
      <c r="D281" s="62"/>
      <c r="E281" s="62"/>
      <c r="F281" s="62"/>
      <c r="G281" s="62"/>
      <c r="H281" s="62"/>
      <c r="I281" s="62"/>
      <c r="J281" s="62"/>
      <c r="K281" s="62"/>
      <c r="L281" s="63"/>
      <c r="M281" s="1"/>
      <c r="N281" s="1"/>
      <c r="O281" s="1"/>
    </row>
    <row r="282" spans="1:15" ht="12.75" customHeight="1">
      <c r="A282" s="1"/>
      <c r="B282" s="1"/>
      <c r="C282" s="62"/>
      <c r="D282" s="62"/>
      <c r="E282" s="62"/>
      <c r="F282" s="62"/>
      <c r="G282" s="62"/>
      <c r="H282" s="62"/>
      <c r="I282" s="62"/>
      <c r="J282" s="62"/>
      <c r="K282" s="62"/>
      <c r="L282" s="63"/>
      <c r="M282" s="1"/>
      <c r="N282" s="1"/>
      <c r="O282" s="1"/>
    </row>
    <row r="283" spans="1:15" ht="12.75" customHeight="1">
      <c r="A283" s="1"/>
      <c r="B283" s="1"/>
      <c r="C283" s="62"/>
      <c r="D283" s="62"/>
      <c r="E283" s="62"/>
      <c r="F283" s="62"/>
      <c r="G283" s="62"/>
      <c r="H283" s="62"/>
      <c r="I283" s="62"/>
      <c r="J283" s="62"/>
      <c r="K283" s="62"/>
      <c r="L283" s="63"/>
      <c r="M283" s="1"/>
      <c r="N283" s="1"/>
      <c r="O283" s="1"/>
    </row>
    <row r="284" spans="1:15" ht="12.75" customHeight="1">
      <c r="A284" s="1"/>
      <c r="B284" s="1"/>
      <c r="C284" s="62"/>
      <c r="D284" s="62"/>
      <c r="E284" s="62"/>
      <c r="F284" s="62"/>
      <c r="G284" s="62"/>
      <c r="H284" s="62"/>
      <c r="I284" s="62"/>
      <c r="J284" s="62"/>
      <c r="K284" s="62"/>
      <c r="L284" s="63"/>
      <c r="M284" s="1"/>
      <c r="N284" s="1"/>
      <c r="O284" s="1"/>
    </row>
    <row r="285" spans="1:15" ht="12.75" customHeight="1">
      <c r="A285" s="1"/>
      <c r="B285" s="1"/>
      <c r="C285" s="62"/>
      <c r="D285" s="62"/>
      <c r="E285" s="62"/>
      <c r="F285" s="62"/>
      <c r="G285" s="62"/>
      <c r="H285" s="62"/>
      <c r="I285" s="62"/>
      <c r="J285" s="62"/>
      <c r="K285" s="62"/>
      <c r="L285" s="63"/>
      <c r="M285" s="1"/>
      <c r="N285" s="1"/>
      <c r="O285" s="1"/>
    </row>
    <row r="286" spans="1:15" ht="12.75" customHeight="1">
      <c r="A286" s="1"/>
      <c r="B286" s="1"/>
      <c r="C286" s="62"/>
      <c r="D286" s="62"/>
      <c r="E286" s="62"/>
      <c r="F286" s="62"/>
      <c r="G286" s="62"/>
      <c r="H286" s="62"/>
      <c r="I286" s="62"/>
      <c r="J286" s="62"/>
      <c r="K286" s="62"/>
      <c r="L286" s="63"/>
      <c r="M286" s="1"/>
      <c r="N286" s="1"/>
      <c r="O286" s="1"/>
    </row>
    <row r="287" spans="1:15" ht="12.75" customHeight="1">
      <c r="A287" s="1"/>
      <c r="B287" s="1"/>
      <c r="C287" s="62"/>
      <c r="D287" s="62"/>
      <c r="E287" s="62"/>
      <c r="F287" s="62"/>
      <c r="G287" s="62"/>
      <c r="H287" s="62"/>
      <c r="I287" s="62"/>
      <c r="J287" s="62"/>
      <c r="K287" s="62"/>
      <c r="L287" s="63"/>
      <c r="M287" s="1"/>
      <c r="N287" s="1"/>
      <c r="O287" s="1"/>
    </row>
    <row r="288" spans="1:15" ht="12.75" customHeight="1">
      <c r="A288" s="1"/>
      <c r="B288" s="1"/>
      <c r="C288" s="62"/>
      <c r="D288" s="62"/>
      <c r="E288" s="62"/>
      <c r="F288" s="62"/>
      <c r="G288" s="62"/>
      <c r="H288" s="62"/>
      <c r="I288" s="62"/>
      <c r="J288" s="62"/>
      <c r="K288" s="62"/>
      <c r="L288" s="63"/>
      <c r="M288" s="1"/>
      <c r="N288" s="1"/>
      <c r="O288" s="1"/>
    </row>
    <row r="289" spans="1:15" ht="12.75" customHeight="1">
      <c r="A289" s="1"/>
      <c r="B289" s="1"/>
      <c r="C289" s="62"/>
      <c r="D289" s="62"/>
      <c r="E289" s="62"/>
      <c r="F289" s="62"/>
      <c r="G289" s="62"/>
      <c r="H289" s="62"/>
      <c r="I289" s="62"/>
      <c r="J289" s="62"/>
      <c r="K289" s="62"/>
      <c r="L289" s="63"/>
      <c r="M289" s="1"/>
      <c r="N289" s="1"/>
      <c r="O289" s="1"/>
    </row>
    <row r="290" spans="1:15" ht="12.75" customHeight="1">
      <c r="A290" s="1"/>
      <c r="B290" s="1"/>
      <c r="C290" s="62"/>
      <c r="D290" s="62"/>
      <c r="E290" s="62"/>
      <c r="F290" s="62"/>
      <c r="G290" s="62"/>
      <c r="H290" s="62"/>
      <c r="I290" s="62"/>
      <c r="J290" s="62"/>
      <c r="K290" s="62"/>
      <c r="L290" s="63"/>
      <c r="M290" s="1"/>
      <c r="N290" s="1"/>
      <c r="O290" s="1"/>
    </row>
    <row r="291" spans="1:15" ht="12.75" customHeight="1">
      <c r="A291" s="1"/>
      <c r="B291" s="1"/>
      <c r="C291" s="62"/>
      <c r="D291" s="62"/>
      <c r="E291" s="62"/>
      <c r="F291" s="62"/>
      <c r="G291" s="62"/>
      <c r="H291" s="62"/>
      <c r="I291" s="62"/>
      <c r="J291" s="62"/>
      <c r="K291" s="62"/>
      <c r="L291" s="63"/>
      <c r="M291" s="1"/>
      <c r="N291" s="1"/>
      <c r="O291" s="1"/>
    </row>
    <row r="292" spans="1:15" ht="12.75" customHeight="1">
      <c r="A292" s="1"/>
      <c r="B292" s="1"/>
      <c r="C292" s="62"/>
      <c r="D292" s="62"/>
      <c r="E292" s="62"/>
      <c r="F292" s="62"/>
      <c r="G292" s="62"/>
      <c r="H292" s="62"/>
      <c r="I292" s="62"/>
      <c r="J292" s="62"/>
      <c r="K292" s="62"/>
      <c r="L292" s="63"/>
      <c r="M292" s="1"/>
      <c r="N292" s="1"/>
      <c r="O292" s="1"/>
    </row>
    <row r="293" spans="1:15" ht="12.75" customHeight="1">
      <c r="A293" s="1"/>
      <c r="B293" s="1"/>
      <c r="C293" s="68"/>
      <c r="D293" s="68"/>
      <c r="E293" s="68"/>
      <c r="F293" s="68"/>
      <c r="G293" s="68"/>
      <c r="H293" s="68"/>
      <c r="I293" s="68"/>
      <c r="J293" s="68"/>
      <c r="K293" s="68"/>
      <c r="L293" s="63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63"/>
      <c r="M294" s="1"/>
      <c r="N294" s="1"/>
      <c r="O294" s="1"/>
    </row>
    <row r="295" spans="1:15" ht="12.75" customHeight="1">
      <c r="A295" s="1"/>
      <c r="B295" s="1"/>
      <c r="C295" s="62"/>
      <c r="D295" s="62"/>
      <c r="E295" s="62"/>
      <c r="F295" s="62"/>
      <c r="G295" s="62"/>
      <c r="H295" s="62"/>
      <c r="I295" s="62"/>
      <c r="J295" s="62"/>
      <c r="K295" s="62"/>
      <c r="L295" s="63"/>
      <c r="M295" s="1"/>
      <c r="N295" s="1"/>
      <c r="O295" s="1"/>
    </row>
    <row r="296" spans="1:15" ht="12.75" customHeight="1">
      <c r="A296" s="1"/>
      <c r="B296" s="1"/>
      <c r="C296" s="62"/>
      <c r="D296" s="62"/>
      <c r="E296" s="62"/>
      <c r="F296" s="62"/>
      <c r="G296" s="62"/>
      <c r="H296" s="62"/>
      <c r="I296" s="62"/>
      <c r="J296" s="62"/>
      <c r="K296" s="62"/>
      <c r="L296" s="63"/>
      <c r="M296" s="1"/>
      <c r="N296" s="1"/>
      <c r="O296" s="1"/>
    </row>
    <row r="297" spans="1:15" ht="12.75" customHeight="1">
      <c r="A297" s="1"/>
      <c r="B297" s="1"/>
      <c r="C297" s="62"/>
      <c r="D297" s="62"/>
      <c r="E297" s="62"/>
      <c r="F297" s="62"/>
      <c r="G297" s="62"/>
      <c r="H297" s="62"/>
      <c r="I297" s="62"/>
      <c r="J297" s="62"/>
      <c r="K297" s="62"/>
      <c r="L297" s="63"/>
      <c r="M297" s="1"/>
      <c r="N297" s="1"/>
      <c r="O297" s="1"/>
    </row>
    <row r="298" spans="1:15" ht="12.75" customHeight="1">
      <c r="A298" s="1"/>
      <c r="B298" s="1"/>
      <c r="C298" s="62"/>
      <c r="D298" s="62"/>
      <c r="E298" s="62"/>
      <c r="F298" s="62"/>
      <c r="G298" s="62"/>
      <c r="H298" s="62"/>
      <c r="I298" s="62"/>
      <c r="J298" s="62"/>
      <c r="K298" s="62"/>
      <c r="L298" s="63"/>
      <c r="M298" s="1"/>
      <c r="N298" s="1"/>
      <c r="O298" s="1"/>
    </row>
    <row r="299" spans="1:15" ht="12.75" customHeight="1">
      <c r="A299" s="1"/>
      <c r="B299" s="1"/>
      <c r="C299" s="62"/>
      <c r="D299" s="62"/>
      <c r="E299" s="62"/>
      <c r="F299" s="62"/>
      <c r="G299" s="62"/>
      <c r="H299" s="62"/>
      <c r="I299" s="62"/>
      <c r="J299" s="62"/>
      <c r="K299" s="62"/>
      <c r="L299" s="63"/>
      <c r="M299" s="1"/>
      <c r="N299" s="1"/>
      <c r="O299" s="1"/>
    </row>
    <row r="300" spans="1:15" ht="12.75" customHeight="1">
      <c r="A300" s="1"/>
      <c r="B300" s="1"/>
      <c r="C300" s="62"/>
      <c r="D300" s="62"/>
      <c r="E300" s="62"/>
      <c r="F300" s="62"/>
      <c r="G300" s="62"/>
      <c r="H300" s="62"/>
      <c r="I300" s="62"/>
      <c r="J300" s="62"/>
      <c r="K300" s="62"/>
      <c r="L300" s="63"/>
      <c r="M300" s="1"/>
      <c r="N300" s="1"/>
      <c r="O300" s="1"/>
    </row>
    <row r="301" spans="1:15" ht="12.75" customHeight="1">
      <c r="A301" s="1"/>
      <c r="B301" s="1"/>
      <c r="C301" s="62"/>
      <c r="D301" s="62"/>
      <c r="E301" s="62"/>
      <c r="F301" s="62"/>
      <c r="G301" s="62"/>
      <c r="H301" s="62"/>
      <c r="I301" s="62"/>
      <c r="J301" s="62"/>
      <c r="K301" s="62"/>
      <c r="L301" s="63"/>
      <c r="M301" s="1"/>
      <c r="N301" s="1"/>
      <c r="O301" s="1"/>
    </row>
    <row r="302" spans="1:15" ht="12.75" customHeight="1">
      <c r="A302" s="1"/>
      <c r="B302" s="1"/>
      <c r="C302" s="62"/>
      <c r="D302" s="62"/>
      <c r="E302" s="62"/>
      <c r="F302" s="62"/>
      <c r="G302" s="62"/>
      <c r="H302" s="62"/>
      <c r="I302" s="62"/>
      <c r="J302" s="62"/>
      <c r="K302" s="62"/>
      <c r="L302" s="63"/>
      <c r="M302" s="1"/>
      <c r="N302" s="1"/>
      <c r="O302" s="1"/>
    </row>
    <row r="303" spans="1:15" ht="12.75" customHeight="1">
      <c r="A303" s="1"/>
      <c r="B303" s="1"/>
      <c r="C303" s="62"/>
      <c r="D303" s="62"/>
      <c r="E303" s="62"/>
      <c r="F303" s="62"/>
      <c r="G303" s="62"/>
      <c r="H303" s="62"/>
      <c r="I303" s="62"/>
      <c r="J303" s="62"/>
      <c r="K303" s="62"/>
      <c r="L303" s="63"/>
      <c r="M303" s="1"/>
      <c r="N303" s="1"/>
      <c r="O303" s="1"/>
    </row>
    <row r="304" spans="1:15" ht="12.75" customHeight="1">
      <c r="A304" s="1"/>
      <c r="B304" s="1"/>
      <c r="C304" s="62"/>
      <c r="D304" s="62"/>
      <c r="E304" s="62"/>
      <c r="F304" s="62"/>
      <c r="G304" s="62"/>
      <c r="H304" s="62"/>
      <c r="I304" s="62"/>
      <c r="J304" s="62"/>
      <c r="K304" s="62"/>
      <c r="L304" s="63"/>
      <c r="M304" s="1"/>
      <c r="N304" s="1"/>
      <c r="O304" s="1"/>
    </row>
    <row r="305" spans="1:15" ht="12.75" customHeight="1">
      <c r="A305" s="1"/>
      <c r="B305" s="1"/>
      <c r="C305" s="62"/>
      <c r="D305" s="62"/>
      <c r="E305" s="62"/>
      <c r="F305" s="62"/>
      <c r="G305" s="62"/>
      <c r="H305" s="62"/>
      <c r="I305" s="62"/>
      <c r="J305" s="62"/>
      <c r="K305" s="62"/>
      <c r="L305" s="63"/>
      <c r="M305" s="1"/>
      <c r="N305" s="1"/>
      <c r="O305" s="1"/>
    </row>
    <row r="306" spans="1:15" ht="12.75" customHeight="1">
      <c r="A306" s="1"/>
      <c r="B306" s="1"/>
      <c r="C306" s="62"/>
      <c r="D306" s="62"/>
      <c r="E306" s="62"/>
      <c r="F306" s="62"/>
      <c r="G306" s="62"/>
      <c r="H306" s="62"/>
      <c r="I306" s="62"/>
      <c r="J306" s="62"/>
      <c r="K306" s="62"/>
      <c r="L306" s="63"/>
      <c r="M306" s="1"/>
      <c r="N306" s="1"/>
      <c r="O306" s="1"/>
    </row>
    <row r="307" spans="1:15" ht="12.75" customHeight="1">
      <c r="A307" s="1"/>
      <c r="B307" s="1"/>
      <c r="C307" s="62"/>
      <c r="D307" s="62"/>
      <c r="E307" s="62"/>
      <c r="F307" s="62"/>
      <c r="G307" s="62"/>
      <c r="H307" s="62"/>
      <c r="I307" s="62"/>
      <c r="J307" s="62"/>
      <c r="K307" s="62"/>
      <c r="L307" s="63"/>
      <c r="M307" s="1"/>
      <c r="N307" s="1"/>
      <c r="O307" s="1"/>
    </row>
    <row r="308" spans="1:15" ht="12.75" customHeight="1">
      <c r="A308" s="1"/>
      <c r="B308" s="1"/>
      <c r="C308" s="62"/>
      <c r="D308" s="62"/>
      <c r="E308" s="62"/>
      <c r="F308" s="62"/>
      <c r="G308" s="62"/>
      <c r="H308" s="62"/>
      <c r="I308" s="62"/>
      <c r="J308" s="62"/>
      <c r="K308" s="62"/>
      <c r="L308" s="63"/>
      <c r="M308" s="1"/>
      <c r="N308" s="1"/>
      <c r="O308" s="1"/>
    </row>
    <row r="309" spans="1:15" ht="12.75" customHeight="1">
      <c r="A309" s="1"/>
      <c r="B309" s="1"/>
      <c r="C309" s="62"/>
      <c r="D309" s="62"/>
      <c r="E309" s="62"/>
      <c r="F309" s="62"/>
      <c r="G309" s="62"/>
      <c r="H309" s="62"/>
      <c r="I309" s="62"/>
      <c r="J309" s="62"/>
      <c r="K309" s="62"/>
      <c r="L309" s="63"/>
      <c r="M309" s="1"/>
      <c r="N309" s="1"/>
      <c r="O309" s="1"/>
    </row>
    <row r="310" spans="1:15" ht="12.75" customHeight="1">
      <c r="A310" s="1"/>
      <c r="B310" s="1"/>
      <c r="C310" s="62"/>
      <c r="D310" s="62"/>
      <c r="E310" s="62"/>
      <c r="F310" s="62"/>
      <c r="G310" s="62"/>
      <c r="H310" s="62"/>
      <c r="I310" s="62"/>
      <c r="J310" s="62"/>
      <c r="K310" s="62"/>
      <c r="L310" s="63"/>
      <c r="M310" s="1"/>
      <c r="N310" s="1"/>
      <c r="O310" s="1"/>
    </row>
    <row r="311" spans="1:15" ht="12.75" customHeight="1">
      <c r="A311" s="1"/>
      <c r="B311" s="1"/>
      <c r="C311" s="62"/>
      <c r="D311" s="62"/>
      <c r="E311" s="62"/>
      <c r="F311" s="62"/>
      <c r="G311" s="62"/>
      <c r="H311" s="62"/>
      <c r="I311" s="62"/>
      <c r="J311" s="62"/>
      <c r="K311" s="62"/>
      <c r="L311" s="63"/>
      <c r="M311" s="1"/>
      <c r="N311" s="1"/>
      <c r="O311" s="1"/>
    </row>
    <row r="312" spans="1:15" ht="12.75" customHeight="1">
      <c r="A312" s="1"/>
      <c r="B312" s="1"/>
      <c r="C312" s="62"/>
      <c r="D312" s="62"/>
      <c r="E312" s="62"/>
      <c r="F312" s="62"/>
      <c r="G312" s="62"/>
      <c r="H312" s="62"/>
      <c r="I312" s="62"/>
      <c r="J312" s="62"/>
      <c r="K312" s="62"/>
      <c r="L312" s="63"/>
      <c r="M312" s="1"/>
      <c r="N312" s="1"/>
      <c r="O312" s="1"/>
    </row>
    <row r="313" spans="1:15" ht="12.75" customHeight="1">
      <c r="A313" s="1"/>
      <c r="B313" s="1"/>
      <c r="C313" s="62"/>
      <c r="D313" s="62"/>
      <c r="E313" s="62"/>
      <c r="F313" s="62"/>
      <c r="G313" s="62"/>
      <c r="H313" s="62"/>
      <c r="I313" s="62"/>
      <c r="J313" s="62"/>
      <c r="K313" s="62"/>
      <c r="L313" s="63"/>
      <c r="M313" s="1"/>
      <c r="N313" s="1"/>
      <c r="O313" s="1"/>
    </row>
    <row r="314" spans="1:15" ht="12.75" customHeight="1">
      <c r="A314" s="1"/>
      <c r="B314" s="1"/>
      <c r="C314" s="62"/>
      <c r="D314" s="62"/>
      <c r="E314" s="62"/>
      <c r="F314" s="62"/>
      <c r="G314" s="62"/>
      <c r="H314" s="62"/>
      <c r="I314" s="62"/>
      <c r="J314" s="62"/>
      <c r="K314" s="62"/>
      <c r="L314" s="63"/>
      <c r="M314" s="1"/>
      <c r="N314" s="1"/>
      <c r="O314" s="1"/>
    </row>
    <row r="315" spans="1:15" ht="12.75" customHeight="1">
      <c r="A315" s="1"/>
      <c r="B315" s="1"/>
      <c r="C315" s="62"/>
      <c r="D315" s="62"/>
      <c r="E315" s="62"/>
      <c r="F315" s="62"/>
      <c r="G315" s="62"/>
      <c r="H315" s="62"/>
      <c r="I315" s="62"/>
      <c r="J315" s="62"/>
      <c r="K315" s="62"/>
      <c r="L315" s="63"/>
      <c r="M315" s="1"/>
      <c r="N315" s="1"/>
      <c r="O315" s="1"/>
    </row>
    <row r="316" spans="1:15" ht="12.75" customHeight="1">
      <c r="A316" s="1"/>
      <c r="B316" s="1"/>
      <c r="C316" s="62"/>
      <c r="D316" s="62"/>
      <c r="E316" s="62"/>
      <c r="F316" s="62"/>
      <c r="G316" s="62"/>
      <c r="H316" s="62"/>
      <c r="I316" s="62"/>
      <c r="J316" s="62"/>
      <c r="K316" s="62"/>
      <c r="L316" s="63"/>
      <c r="M316" s="1"/>
      <c r="N316" s="1"/>
      <c r="O316" s="1"/>
    </row>
    <row r="317" spans="1:15" ht="12.75" customHeight="1">
      <c r="A317" s="1"/>
      <c r="B317" s="1"/>
      <c r="C317" s="62"/>
      <c r="D317" s="62"/>
      <c r="E317" s="62"/>
      <c r="F317" s="62"/>
      <c r="G317" s="62"/>
      <c r="H317" s="62"/>
      <c r="I317" s="62"/>
      <c r="J317" s="62"/>
      <c r="K317" s="62"/>
      <c r="L317" s="63"/>
      <c r="M317" s="1"/>
      <c r="N317" s="1"/>
      <c r="O317" s="1"/>
    </row>
    <row r="318" spans="1:15" ht="12.75" customHeight="1">
      <c r="A318" s="1"/>
      <c r="B318" s="1"/>
      <c r="C318" s="62"/>
      <c r="D318" s="62"/>
      <c r="E318" s="62"/>
      <c r="F318" s="62"/>
      <c r="G318" s="62"/>
      <c r="H318" s="62"/>
      <c r="I318" s="62"/>
      <c r="J318" s="62"/>
      <c r="K318" s="62"/>
      <c r="L318" s="63"/>
      <c r="M318" s="1"/>
      <c r="N318" s="1"/>
      <c r="O318" s="1"/>
    </row>
    <row r="319" spans="1:15" ht="12.75" customHeight="1">
      <c r="A319" s="1"/>
      <c r="B319" s="1"/>
      <c r="C319" s="62"/>
      <c r="D319" s="62"/>
      <c r="E319" s="62"/>
      <c r="F319" s="62"/>
      <c r="G319" s="62"/>
      <c r="H319" s="62"/>
      <c r="I319" s="62"/>
      <c r="J319" s="62"/>
      <c r="K319" s="62"/>
      <c r="L319" s="63"/>
      <c r="M319" s="1"/>
      <c r="N319" s="1"/>
      <c r="O319" s="1"/>
    </row>
    <row r="320" spans="1:15" ht="12.75" customHeight="1">
      <c r="A320" s="1"/>
      <c r="B320" s="1"/>
      <c r="C320" s="62"/>
      <c r="D320" s="62"/>
      <c r="E320" s="62"/>
      <c r="F320" s="62"/>
      <c r="G320" s="62"/>
      <c r="H320" s="62"/>
      <c r="I320" s="62"/>
      <c r="J320" s="62"/>
      <c r="K320" s="62"/>
      <c r="L320" s="63"/>
      <c r="M320" s="1"/>
      <c r="N320" s="1"/>
      <c r="O320" s="1"/>
    </row>
    <row r="321" spans="1:15" ht="12.75" customHeight="1">
      <c r="A321" s="1"/>
      <c r="B321" s="1"/>
      <c r="C321" s="62"/>
      <c r="D321" s="62"/>
      <c r="E321" s="62"/>
      <c r="F321" s="62"/>
      <c r="G321" s="62"/>
      <c r="H321" s="62"/>
      <c r="I321" s="62"/>
      <c r="J321" s="62"/>
      <c r="K321" s="62"/>
      <c r="L321" s="63"/>
      <c r="M321" s="1"/>
      <c r="N321" s="1"/>
      <c r="O321" s="1"/>
    </row>
    <row r="322" spans="1:15" ht="12.75" customHeight="1">
      <c r="A322" s="1"/>
      <c r="B322" s="1"/>
      <c r="C322" s="62"/>
      <c r="D322" s="62"/>
      <c r="E322" s="62"/>
      <c r="F322" s="62"/>
      <c r="G322" s="62"/>
      <c r="H322" s="62"/>
      <c r="I322" s="62"/>
      <c r="J322" s="62"/>
      <c r="K322" s="62"/>
      <c r="L322" s="63"/>
      <c r="M322" s="1"/>
      <c r="N322" s="1"/>
      <c r="O322" s="1"/>
    </row>
    <row r="323" spans="1:15" ht="12.75" customHeight="1">
      <c r="A323" s="1"/>
      <c r="B323" s="1"/>
      <c r="C323" s="62"/>
      <c r="D323" s="62"/>
      <c r="E323" s="62"/>
      <c r="F323" s="62"/>
      <c r="G323" s="62"/>
      <c r="H323" s="62"/>
      <c r="I323" s="62"/>
      <c r="J323" s="62"/>
      <c r="K323" s="62"/>
      <c r="L323" s="63"/>
      <c r="M323" s="1"/>
      <c r="N323" s="1"/>
      <c r="O323" s="1"/>
    </row>
    <row r="324" spans="1:15" ht="12.75" customHeight="1">
      <c r="A324" s="1"/>
      <c r="B324" s="1"/>
      <c r="C324" s="62"/>
      <c r="D324" s="62"/>
      <c r="E324" s="62"/>
      <c r="F324" s="62"/>
      <c r="G324" s="62"/>
      <c r="H324" s="62"/>
      <c r="I324" s="62"/>
      <c r="J324" s="62"/>
      <c r="K324" s="62"/>
      <c r="L324" s="63"/>
      <c r="M324" s="1"/>
      <c r="N324" s="1"/>
      <c r="O324" s="1"/>
    </row>
    <row r="325" spans="1:15" ht="12.75" customHeight="1">
      <c r="A325" s="1"/>
      <c r="B325" s="1"/>
      <c r="C325" s="62"/>
      <c r="D325" s="62"/>
      <c r="E325" s="62"/>
      <c r="F325" s="62"/>
      <c r="G325" s="62"/>
      <c r="H325" s="62"/>
      <c r="I325" s="62"/>
      <c r="J325" s="62"/>
      <c r="K325" s="62"/>
      <c r="L325" s="63"/>
      <c r="M325" s="1"/>
      <c r="N325" s="1"/>
      <c r="O325" s="1"/>
    </row>
    <row r="326" spans="1:15" ht="12.75" customHeight="1">
      <c r="A326" s="1"/>
      <c r="B326" s="1"/>
      <c r="C326" s="62"/>
      <c r="D326" s="62"/>
      <c r="E326" s="62"/>
      <c r="F326" s="62"/>
      <c r="G326" s="62"/>
      <c r="H326" s="62"/>
      <c r="I326" s="62"/>
      <c r="J326" s="62"/>
      <c r="K326" s="62"/>
      <c r="L326" s="63"/>
      <c r="M326" s="1"/>
      <c r="N326" s="1"/>
      <c r="O326" s="1"/>
    </row>
    <row r="327" spans="1:15" ht="12.75" customHeight="1">
      <c r="A327" s="1"/>
      <c r="B327" s="1"/>
      <c r="C327" s="62"/>
      <c r="D327" s="62"/>
      <c r="E327" s="62"/>
      <c r="F327" s="62"/>
      <c r="G327" s="62"/>
      <c r="H327" s="62"/>
      <c r="I327" s="62"/>
      <c r="J327" s="62"/>
      <c r="K327" s="62"/>
      <c r="L327" s="63"/>
      <c r="M327" s="1"/>
      <c r="N327" s="1"/>
      <c r="O327" s="1"/>
    </row>
    <row r="328" spans="1:15" ht="12.75" customHeight="1">
      <c r="A328" s="1"/>
      <c r="B328" s="1"/>
      <c r="C328" s="62"/>
      <c r="D328" s="62"/>
      <c r="E328" s="62"/>
      <c r="F328" s="62"/>
      <c r="G328" s="62"/>
      <c r="H328" s="62"/>
      <c r="I328" s="62"/>
      <c r="J328" s="62"/>
      <c r="K328" s="62"/>
      <c r="L328" s="63"/>
      <c r="M328" s="1"/>
      <c r="N328" s="1"/>
      <c r="O328" s="1"/>
    </row>
    <row r="329" spans="1:15" ht="12.75" customHeight="1">
      <c r="A329" s="1"/>
      <c r="B329" s="1"/>
      <c r="C329" s="62"/>
      <c r="D329" s="62"/>
      <c r="E329" s="62"/>
      <c r="F329" s="62"/>
      <c r="G329" s="62"/>
      <c r="H329" s="62"/>
      <c r="I329" s="62"/>
      <c r="J329" s="62"/>
      <c r="K329" s="62"/>
      <c r="L329" s="63"/>
      <c r="M329" s="1"/>
      <c r="N329" s="1"/>
      <c r="O329" s="1"/>
    </row>
    <row r="330" spans="1:15" ht="12.75" customHeight="1">
      <c r="A330" s="1"/>
      <c r="B330" s="1"/>
      <c r="C330" s="62"/>
      <c r="D330" s="62"/>
      <c r="E330" s="62"/>
      <c r="F330" s="62"/>
      <c r="G330" s="62"/>
      <c r="H330" s="62"/>
      <c r="I330" s="62"/>
      <c r="J330" s="62"/>
      <c r="K330" s="62"/>
      <c r="L330" s="63"/>
      <c r="M330" s="1"/>
      <c r="N330" s="1"/>
      <c r="O330" s="1"/>
    </row>
    <row r="331" spans="1:15" ht="12.75" customHeight="1">
      <c r="A331" s="1"/>
      <c r="B331" s="1"/>
      <c r="C331" s="62"/>
      <c r="D331" s="62"/>
      <c r="E331" s="62"/>
      <c r="F331" s="62"/>
      <c r="G331" s="62"/>
      <c r="H331" s="62"/>
      <c r="I331" s="62"/>
      <c r="J331" s="62"/>
      <c r="K331" s="62"/>
      <c r="L331" s="63"/>
      <c r="M331" s="1"/>
      <c r="N331" s="1"/>
      <c r="O331" s="1"/>
    </row>
    <row r="332" spans="1:15" ht="12.75" customHeight="1">
      <c r="A332" s="1"/>
      <c r="B332" s="1"/>
      <c r="C332" s="62"/>
      <c r="D332" s="62"/>
      <c r="E332" s="62"/>
      <c r="F332" s="62"/>
      <c r="G332" s="62"/>
      <c r="H332" s="62"/>
      <c r="I332" s="62"/>
      <c r="J332" s="62"/>
      <c r="K332" s="62"/>
      <c r="L332" s="63"/>
      <c r="M332" s="1"/>
      <c r="N332" s="1"/>
      <c r="O332" s="1"/>
    </row>
    <row r="333" spans="1:15" ht="12.75" customHeight="1">
      <c r="A333" s="1"/>
      <c r="B333" s="1"/>
      <c r="C333" s="62"/>
      <c r="D333" s="62"/>
      <c r="E333" s="62"/>
      <c r="F333" s="62"/>
      <c r="G333" s="62"/>
      <c r="H333" s="62"/>
      <c r="I333" s="62"/>
      <c r="J333" s="62"/>
      <c r="K333" s="62"/>
      <c r="L333" s="63"/>
      <c r="M333" s="1"/>
      <c r="N333" s="1"/>
      <c r="O333" s="1"/>
    </row>
    <row r="334" spans="1:15" ht="12.75" customHeight="1">
      <c r="A334" s="1"/>
      <c r="B334" s="1"/>
      <c r="C334" s="68"/>
      <c r="D334" s="68"/>
      <c r="E334" s="62"/>
      <c r="F334" s="62"/>
      <c r="G334" s="62"/>
      <c r="H334" s="68"/>
      <c r="I334" s="68"/>
      <c r="J334" s="68"/>
      <c r="K334" s="68"/>
      <c r="L334" s="63"/>
      <c r="M334" s="1"/>
      <c r="N334" s="1"/>
      <c r="O334" s="1"/>
    </row>
    <row r="335" spans="1:15" ht="12.75" customHeight="1">
      <c r="A335" s="1"/>
      <c r="B335" s="1"/>
      <c r="C335" s="62"/>
      <c r="D335" s="62"/>
      <c r="E335" s="62"/>
      <c r="F335" s="62"/>
      <c r="G335" s="62"/>
      <c r="H335" s="62"/>
      <c r="I335" s="62"/>
      <c r="J335" s="62"/>
      <c r="K335" s="62"/>
      <c r="L335" s="63"/>
      <c r="M335" s="1"/>
      <c r="N335" s="1"/>
      <c r="O335" s="1"/>
    </row>
    <row r="336" spans="1:15" ht="12.75" customHeight="1">
      <c r="A336" s="1"/>
      <c r="B336" s="1"/>
      <c r="C336" s="62"/>
      <c r="D336" s="62"/>
      <c r="E336" s="62"/>
      <c r="F336" s="62"/>
      <c r="G336" s="62"/>
      <c r="H336" s="62"/>
      <c r="I336" s="62"/>
      <c r="J336" s="62"/>
      <c r="K336" s="62"/>
      <c r="L336" s="63"/>
      <c r="M336" s="1"/>
      <c r="N336" s="1"/>
      <c r="O336" s="1"/>
    </row>
    <row r="337" spans="1:15" ht="12.75" customHeight="1">
      <c r="A337" s="1"/>
      <c r="B337" s="1"/>
      <c r="C337" s="62"/>
      <c r="D337" s="62"/>
      <c r="E337" s="62"/>
      <c r="F337" s="62"/>
      <c r="G337" s="62"/>
      <c r="H337" s="62"/>
      <c r="I337" s="62"/>
      <c r="J337" s="62"/>
      <c r="K337" s="62"/>
      <c r="L337" s="63"/>
      <c r="M337" s="1"/>
      <c r="N337" s="1"/>
      <c r="O337" s="1"/>
    </row>
    <row r="338" spans="1:15" ht="12.75" customHeight="1">
      <c r="A338" s="1"/>
      <c r="B338" s="1"/>
      <c r="C338" s="62"/>
      <c r="D338" s="62"/>
      <c r="E338" s="62"/>
      <c r="F338" s="62"/>
      <c r="G338" s="62"/>
      <c r="H338" s="62"/>
      <c r="I338" s="62"/>
      <c r="J338" s="62"/>
      <c r="K338" s="62"/>
      <c r="L338" s="63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51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71"/>
      <c r="B1" s="372"/>
      <c r="C1" s="72"/>
      <c r="D1" s="7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73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45168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0"/>
      <c r="B8" s="5"/>
      <c r="C8" s="5"/>
      <c r="D8" s="5"/>
      <c r="E8" s="5"/>
      <c r="F8" s="5"/>
      <c r="G8" s="74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4" t="s">
        <v>16</v>
      </c>
      <c r="B9" s="366" t="s">
        <v>18</v>
      </c>
      <c r="C9" s="370" t="s">
        <v>20</v>
      </c>
      <c r="D9" s="370" t="s">
        <v>21</v>
      </c>
      <c r="E9" s="361" t="s">
        <v>22</v>
      </c>
      <c r="F9" s="362"/>
      <c r="G9" s="363"/>
      <c r="H9" s="361" t="s">
        <v>23</v>
      </c>
      <c r="I9" s="362"/>
      <c r="J9" s="363"/>
      <c r="K9" s="26"/>
      <c r="L9" s="27"/>
      <c r="M9" s="53"/>
      <c r="N9" s="1"/>
      <c r="O9" s="1"/>
    </row>
    <row r="10" spans="1:15" ht="42.75" customHeight="1">
      <c r="A10" s="368"/>
      <c r="B10" s="369"/>
      <c r="C10" s="369"/>
      <c r="D10" s="36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312</v>
      </c>
      <c r="C11" s="31">
        <v>507.05</v>
      </c>
      <c r="D11" s="38">
        <v>506.34999999999997</v>
      </c>
      <c r="E11" s="38">
        <v>500.69999999999993</v>
      </c>
      <c r="F11" s="38">
        <v>494.34999999999997</v>
      </c>
      <c r="G11" s="38">
        <v>488.69999999999993</v>
      </c>
      <c r="H11" s="38">
        <v>512.69999999999993</v>
      </c>
      <c r="I11" s="38">
        <v>518.34999999999991</v>
      </c>
      <c r="J11" s="38">
        <v>524.69999999999993</v>
      </c>
      <c r="K11" s="31">
        <v>512</v>
      </c>
      <c r="L11" s="31">
        <v>500</v>
      </c>
      <c r="M11" s="31">
        <v>1.19137</v>
      </c>
      <c r="N11" s="1"/>
      <c r="O11" s="1"/>
    </row>
    <row r="12" spans="1:15" ht="12" customHeight="1">
      <c r="A12" s="33">
        <v>2</v>
      </c>
      <c r="B12" s="58" t="s">
        <v>313</v>
      </c>
      <c r="C12" s="31">
        <v>31581.15</v>
      </c>
      <c r="D12" s="38">
        <v>31319.066666666666</v>
      </c>
      <c r="E12" s="38">
        <v>30649.133333333331</v>
      </c>
      <c r="F12" s="38">
        <v>29717.116666666665</v>
      </c>
      <c r="G12" s="38">
        <v>29047.183333333331</v>
      </c>
      <c r="H12" s="38">
        <v>32251.083333333332</v>
      </c>
      <c r="I12" s="38">
        <v>32921.016666666663</v>
      </c>
      <c r="J12" s="38">
        <v>33853.033333333333</v>
      </c>
      <c r="K12" s="31">
        <v>31989</v>
      </c>
      <c r="L12" s="31">
        <v>30387.05</v>
      </c>
      <c r="M12" s="31">
        <v>6.0720000000000003E-2</v>
      </c>
      <c r="N12" s="1"/>
      <c r="O12" s="1"/>
    </row>
    <row r="13" spans="1:15" ht="12" customHeight="1">
      <c r="A13" s="33">
        <v>3</v>
      </c>
      <c r="B13" s="58" t="s">
        <v>316</v>
      </c>
      <c r="C13" s="31">
        <v>553.4</v>
      </c>
      <c r="D13" s="38">
        <v>547.35</v>
      </c>
      <c r="E13" s="38">
        <v>536.05000000000007</v>
      </c>
      <c r="F13" s="38">
        <v>518.70000000000005</v>
      </c>
      <c r="G13" s="38">
        <v>507.40000000000009</v>
      </c>
      <c r="H13" s="38">
        <v>564.70000000000005</v>
      </c>
      <c r="I13" s="38">
        <v>576</v>
      </c>
      <c r="J13" s="38">
        <v>593.35</v>
      </c>
      <c r="K13" s="31">
        <v>558.65</v>
      </c>
      <c r="L13" s="31">
        <v>530</v>
      </c>
      <c r="M13" s="31">
        <v>4.8159900000000002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481.3</v>
      </c>
      <c r="D14" s="38">
        <v>475.41666666666669</v>
      </c>
      <c r="E14" s="38">
        <v>466.83333333333337</v>
      </c>
      <c r="F14" s="38">
        <v>452.36666666666667</v>
      </c>
      <c r="G14" s="38">
        <v>443.78333333333336</v>
      </c>
      <c r="H14" s="38">
        <v>489.88333333333338</v>
      </c>
      <c r="I14" s="38">
        <v>498.46666666666675</v>
      </c>
      <c r="J14" s="38">
        <v>512.93333333333339</v>
      </c>
      <c r="K14" s="31">
        <v>484</v>
      </c>
      <c r="L14" s="31">
        <v>460.95</v>
      </c>
      <c r="M14" s="31">
        <v>39.143439999999998</v>
      </c>
      <c r="N14" s="1"/>
      <c r="O14" s="1"/>
    </row>
    <row r="15" spans="1:15" ht="12" customHeight="1">
      <c r="A15" s="33">
        <v>5</v>
      </c>
      <c r="B15" s="58" t="s">
        <v>317</v>
      </c>
      <c r="C15" s="31">
        <v>1601.1</v>
      </c>
      <c r="D15" s="38">
        <v>1600.7166666666665</v>
      </c>
      <c r="E15" s="38">
        <v>1591.4333333333329</v>
      </c>
      <c r="F15" s="38">
        <v>1581.7666666666664</v>
      </c>
      <c r="G15" s="38">
        <v>1572.4833333333329</v>
      </c>
      <c r="H15" s="38">
        <v>1610.383333333333</v>
      </c>
      <c r="I15" s="38">
        <v>1619.6666666666663</v>
      </c>
      <c r="J15" s="38">
        <v>1629.333333333333</v>
      </c>
      <c r="K15" s="31">
        <v>1610</v>
      </c>
      <c r="L15" s="31">
        <v>1591.05</v>
      </c>
      <c r="M15" s="31">
        <v>2.6897099999999998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4318.8500000000004</v>
      </c>
      <c r="D16" s="38">
        <v>4297.6333333333332</v>
      </c>
      <c r="E16" s="38">
        <v>4265.3166666666666</v>
      </c>
      <c r="F16" s="38">
        <v>4211.7833333333338</v>
      </c>
      <c r="G16" s="38">
        <v>4179.4666666666672</v>
      </c>
      <c r="H16" s="38">
        <v>4351.1666666666661</v>
      </c>
      <c r="I16" s="38">
        <v>4383.4833333333318</v>
      </c>
      <c r="J16" s="38">
        <v>4437.0166666666655</v>
      </c>
      <c r="K16" s="31">
        <v>4329.95</v>
      </c>
      <c r="L16" s="31">
        <v>4244.1000000000004</v>
      </c>
      <c r="M16" s="31">
        <v>1.87724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23414.95</v>
      </c>
      <c r="D17" s="38">
        <v>23368.566666666669</v>
      </c>
      <c r="E17" s="38">
        <v>23262.233333333337</v>
      </c>
      <c r="F17" s="38">
        <v>23109.516666666666</v>
      </c>
      <c r="G17" s="38">
        <v>23003.183333333334</v>
      </c>
      <c r="H17" s="38">
        <v>23521.28333333334</v>
      </c>
      <c r="I17" s="38">
        <v>23627.616666666676</v>
      </c>
      <c r="J17" s="38">
        <v>23780.333333333343</v>
      </c>
      <c r="K17" s="31">
        <v>23474.9</v>
      </c>
      <c r="L17" s="31">
        <v>23215.85</v>
      </c>
      <c r="M17" s="31">
        <v>0.11307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1981.8</v>
      </c>
      <c r="D18" s="38">
        <v>1985.0666666666666</v>
      </c>
      <c r="E18" s="38">
        <v>1972.7833333333333</v>
      </c>
      <c r="F18" s="38">
        <v>1963.7666666666667</v>
      </c>
      <c r="G18" s="38">
        <v>1951.4833333333333</v>
      </c>
      <c r="H18" s="38">
        <v>1994.0833333333333</v>
      </c>
      <c r="I18" s="38">
        <v>2006.3666666666666</v>
      </c>
      <c r="J18" s="38">
        <v>2015.3833333333332</v>
      </c>
      <c r="K18" s="31">
        <v>1997.35</v>
      </c>
      <c r="L18" s="31">
        <v>1976.05</v>
      </c>
      <c r="M18" s="31">
        <v>3.52542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2506.4499999999998</v>
      </c>
      <c r="D19" s="38">
        <v>2496.0333333333333</v>
      </c>
      <c r="E19" s="38">
        <v>2455.4166666666665</v>
      </c>
      <c r="F19" s="38">
        <v>2404.3833333333332</v>
      </c>
      <c r="G19" s="38">
        <v>2363.7666666666664</v>
      </c>
      <c r="H19" s="38">
        <v>2547.0666666666666</v>
      </c>
      <c r="I19" s="38">
        <v>2587.6833333333334</v>
      </c>
      <c r="J19" s="38">
        <v>2638.7166666666667</v>
      </c>
      <c r="K19" s="31">
        <v>2536.65</v>
      </c>
      <c r="L19" s="31">
        <v>2445</v>
      </c>
      <c r="M19" s="31">
        <v>48.021500000000003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974.5</v>
      </c>
      <c r="D20" s="38">
        <v>974.18333333333339</v>
      </c>
      <c r="E20" s="38">
        <v>963.36666666666679</v>
      </c>
      <c r="F20" s="38">
        <v>952.23333333333335</v>
      </c>
      <c r="G20" s="38">
        <v>941.41666666666674</v>
      </c>
      <c r="H20" s="38">
        <v>985.31666666666683</v>
      </c>
      <c r="I20" s="38">
        <v>996.13333333333344</v>
      </c>
      <c r="J20" s="38">
        <v>1007.2666666666669</v>
      </c>
      <c r="K20" s="31">
        <v>985</v>
      </c>
      <c r="L20" s="31">
        <v>963.05</v>
      </c>
      <c r="M20" s="31">
        <v>14.695690000000001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823.55</v>
      </c>
      <c r="D21" s="38">
        <v>818.13333333333321</v>
      </c>
      <c r="E21" s="38">
        <v>805.46666666666647</v>
      </c>
      <c r="F21" s="38">
        <v>787.38333333333321</v>
      </c>
      <c r="G21" s="38">
        <v>774.71666666666647</v>
      </c>
      <c r="H21" s="38">
        <v>836.21666666666647</v>
      </c>
      <c r="I21" s="38">
        <v>848.88333333333321</v>
      </c>
      <c r="J21" s="38">
        <v>866.96666666666647</v>
      </c>
      <c r="K21" s="31">
        <v>830.8</v>
      </c>
      <c r="L21" s="31">
        <v>800.05</v>
      </c>
      <c r="M21" s="31">
        <v>59.350850000000001</v>
      </c>
      <c r="N21" s="1"/>
      <c r="O21" s="1"/>
    </row>
    <row r="22" spans="1:15" ht="12" customHeight="1">
      <c r="A22" s="33">
        <v>12</v>
      </c>
      <c r="B22" s="58" t="s">
        <v>852</v>
      </c>
      <c r="C22" s="31">
        <v>332.7</v>
      </c>
      <c r="D22" s="38">
        <v>329.15</v>
      </c>
      <c r="E22" s="38">
        <v>319.44999999999993</v>
      </c>
      <c r="F22" s="38">
        <v>306.19999999999993</v>
      </c>
      <c r="G22" s="38">
        <v>296.49999999999989</v>
      </c>
      <c r="H22" s="38">
        <v>342.4</v>
      </c>
      <c r="I22" s="38">
        <v>352.1</v>
      </c>
      <c r="J22" s="38">
        <v>365.35</v>
      </c>
      <c r="K22" s="31">
        <v>338.85</v>
      </c>
      <c r="L22" s="31">
        <v>315.89999999999998</v>
      </c>
      <c r="M22" s="31">
        <v>252.17117999999999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656.8</v>
      </c>
      <c r="D23" s="38">
        <v>657.19999999999993</v>
      </c>
      <c r="E23" s="38">
        <v>650.94999999999982</v>
      </c>
      <c r="F23" s="38">
        <v>645.09999999999991</v>
      </c>
      <c r="G23" s="38">
        <v>638.8499999999998</v>
      </c>
      <c r="H23" s="38">
        <v>663.04999999999984</v>
      </c>
      <c r="I23" s="38">
        <v>669.30000000000007</v>
      </c>
      <c r="J23" s="38">
        <v>675.14999999999986</v>
      </c>
      <c r="K23" s="31">
        <v>663.45</v>
      </c>
      <c r="L23" s="31">
        <v>651.35</v>
      </c>
      <c r="M23" s="31">
        <v>5.3382300000000003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370.4</v>
      </c>
      <c r="D24" s="38">
        <v>371.18333333333334</v>
      </c>
      <c r="E24" s="38">
        <v>367.51666666666665</v>
      </c>
      <c r="F24" s="38">
        <v>364.63333333333333</v>
      </c>
      <c r="G24" s="38">
        <v>360.96666666666664</v>
      </c>
      <c r="H24" s="38">
        <v>374.06666666666666</v>
      </c>
      <c r="I24" s="38">
        <v>377.73333333333329</v>
      </c>
      <c r="J24" s="38">
        <v>380.61666666666667</v>
      </c>
      <c r="K24" s="31">
        <v>374.85</v>
      </c>
      <c r="L24" s="31">
        <v>368.3</v>
      </c>
      <c r="M24" s="31">
        <v>13.940659999999999</v>
      </c>
      <c r="N24" s="1"/>
      <c r="O24" s="1"/>
    </row>
    <row r="25" spans="1:15" ht="12.75" customHeight="1">
      <c r="A25" s="33">
        <v>15</v>
      </c>
      <c r="B25" s="58" t="s">
        <v>46</v>
      </c>
      <c r="C25" s="31">
        <v>180.4</v>
      </c>
      <c r="D25" s="38">
        <v>180.25</v>
      </c>
      <c r="E25" s="38">
        <v>179.05</v>
      </c>
      <c r="F25" s="38">
        <v>177.70000000000002</v>
      </c>
      <c r="G25" s="38">
        <v>176.50000000000003</v>
      </c>
      <c r="H25" s="38">
        <v>181.6</v>
      </c>
      <c r="I25" s="38">
        <v>182.79999999999998</v>
      </c>
      <c r="J25" s="38">
        <v>184.14999999999998</v>
      </c>
      <c r="K25" s="31">
        <v>181.45</v>
      </c>
      <c r="L25" s="31">
        <v>178.9</v>
      </c>
      <c r="M25" s="31">
        <v>15.049340000000001</v>
      </c>
      <c r="N25" s="1"/>
      <c r="O25" s="1"/>
    </row>
    <row r="26" spans="1:15" ht="12.75" customHeight="1">
      <c r="A26" s="33">
        <v>16</v>
      </c>
      <c r="B26" s="58" t="s">
        <v>48</v>
      </c>
      <c r="C26" s="31">
        <v>215.2</v>
      </c>
      <c r="D26" s="38">
        <v>215.93333333333331</v>
      </c>
      <c r="E26" s="38">
        <v>213.76666666666662</v>
      </c>
      <c r="F26" s="38">
        <v>212.33333333333331</v>
      </c>
      <c r="G26" s="38">
        <v>210.16666666666663</v>
      </c>
      <c r="H26" s="38">
        <v>217.36666666666662</v>
      </c>
      <c r="I26" s="38">
        <v>219.5333333333333</v>
      </c>
      <c r="J26" s="38">
        <v>220.96666666666661</v>
      </c>
      <c r="K26" s="31">
        <v>218.1</v>
      </c>
      <c r="L26" s="31">
        <v>214.5</v>
      </c>
      <c r="M26" s="31">
        <v>11.026669999999999</v>
      </c>
      <c r="N26" s="1"/>
      <c r="O26" s="1"/>
    </row>
    <row r="27" spans="1:15" ht="12.75" customHeight="1">
      <c r="A27" s="33">
        <v>17</v>
      </c>
      <c r="B27" s="58" t="s">
        <v>318</v>
      </c>
      <c r="C27" s="31">
        <v>369.85</v>
      </c>
      <c r="D27" s="38">
        <v>370.61666666666662</v>
      </c>
      <c r="E27" s="38">
        <v>365.23333333333323</v>
      </c>
      <c r="F27" s="38">
        <v>360.61666666666662</v>
      </c>
      <c r="G27" s="38">
        <v>355.23333333333323</v>
      </c>
      <c r="H27" s="38">
        <v>375.23333333333323</v>
      </c>
      <c r="I27" s="38">
        <v>380.61666666666656</v>
      </c>
      <c r="J27" s="38">
        <v>385.23333333333323</v>
      </c>
      <c r="K27" s="31">
        <v>376</v>
      </c>
      <c r="L27" s="31">
        <v>366</v>
      </c>
      <c r="M27" s="31">
        <v>1.9797800000000001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1044.7</v>
      </c>
      <c r="D28" s="38">
        <v>1046.6000000000001</v>
      </c>
      <c r="E28" s="38">
        <v>1039.2500000000002</v>
      </c>
      <c r="F28" s="38">
        <v>1033.8000000000002</v>
      </c>
      <c r="G28" s="38">
        <v>1026.4500000000003</v>
      </c>
      <c r="H28" s="38">
        <v>1052.0500000000002</v>
      </c>
      <c r="I28" s="38">
        <v>1059.4000000000001</v>
      </c>
      <c r="J28" s="38">
        <v>1064.8500000000001</v>
      </c>
      <c r="K28" s="31">
        <v>1053.95</v>
      </c>
      <c r="L28" s="31">
        <v>1041.1500000000001</v>
      </c>
      <c r="M28" s="31">
        <v>0.87917000000000001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1087.9000000000001</v>
      </c>
      <c r="D29" s="38">
        <v>1089.0166666666667</v>
      </c>
      <c r="E29" s="38">
        <v>1081.0833333333333</v>
      </c>
      <c r="F29" s="38">
        <v>1074.2666666666667</v>
      </c>
      <c r="G29" s="38">
        <v>1066.3333333333333</v>
      </c>
      <c r="H29" s="38">
        <v>1095.8333333333333</v>
      </c>
      <c r="I29" s="38">
        <v>1103.7666666666667</v>
      </c>
      <c r="J29" s="38">
        <v>1110.5833333333333</v>
      </c>
      <c r="K29" s="31">
        <v>1096.95</v>
      </c>
      <c r="L29" s="31">
        <v>1082.2</v>
      </c>
      <c r="M29" s="31">
        <v>1.3662000000000001</v>
      </c>
      <c r="N29" s="1"/>
      <c r="O29" s="1"/>
    </row>
    <row r="30" spans="1:15" ht="12.75" customHeight="1">
      <c r="A30" s="33">
        <v>20</v>
      </c>
      <c r="B30" s="58" t="s">
        <v>314</v>
      </c>
      <c r="C30" s="31">
        <v>3675.15</v>
      </c>
      <c r="D30" s="38">
        <v>3671.9499999999994</v>
      </c>
      <c r="E30" s="38">
        <v>3643.3999999999987</v>
      </c>
      <c r="F30" s="38">
        <v>3611.6499999999992</v>
      </c>
      <c r="G30" s="38">
        <v>3583.0999999999985</v>
      </c>
      <c r="H30" s="38">
        <v>3703.6999999999989</v>
      </c>
      <c r="I30" s="38">
        <v>3732.2499999999991</v>
      </c>
      <c r="J30" s="38">
        <v>3763.9999999999991</v>
      </c>
      <c r="K30" s="31">
        <v>3700.5</v>
      </c>
      <c r="L30" s="31">
        <v>3640.2</v>
      </c>
      <c r="M30" s="31">
        <v>1.28437</v>
      </c>
      <c r="N30" s="1"/>
      <c r="O30" s="1"/>
    </row>
    <row r="31" spans="1:15" ht="12.75" customHeight="1">
      <c r="A31" s="33">
        <v>21</v>
      </c>
      <c r="B31" s="58" t="s">
        <v>321</v>
      </c>
      <c r="C31" s="31">
        <v>1724.65</v>
      </c>
      <c r="D31" s="38">
        <v>1718.4000000000003</v>
      </c>
      <c r="E31" s="38">
        <v>1703.6500000000005</v>
      </c>
      <c r="F31" s="38">
        <v>1682.6500000000003</v>
      </c>
      <c r="G31" s="38">
        <v>1667.9000000000005</v>
      </c>
      <c r="H31" s="38">
        <v>1739.4000000000005</v>
      </c>
      <c r="I31" s="38">
        <v>1754.15</v>
      </c>
      <c r="J31" s="38">
        <v>1775.1500000000005</v>
      </c>
      <c r="K31" s="31">
        <v>1733.15</v>
      </c>
      <c r="L31" s="31">
        <v>1697.4</v>
      </c>
      <c r="M31" s="31">
        <v>0.90717000000000003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767.1</v>
      </c>
      <c r="D32" s="38">
        <v>763.65</v>
      </c>
      <c r="E32" s="38">
        <v>755.3</v>
      </c>
      <c r="F32" s="38">
        <v>743.5</v>
      </c>
      <c r="G32" s="38">
        <v>735.15</v>
      </c>
      <c r="H32" s="38">
        <v>775.44999999999993</v>
      </c>
      <c r="I32" s="38">
        <v>783.80000000000007</v>
      </c>
      <c r="J32" s="38">
        <v>795.59999999999991</v>
      </c>
      <c r="K32" s="31">
        <v>772</v>
      </c>
      <c r="L32" s="31">
        <v>751.85</v>
      </c>
      <c r="M32" s="31">
        <v>0.92373000000000005</v>
      </c>
      <c r="N32" s="1"/>
      <c r="O32" s="1"/>
    </row>
    <row r="33" spans="1:15" ht="12.75" customHeight="1">
      <c r="A33" s="33">
        <v>23</v>
      </c>
      <c r="B33" s="58" t="s">
        <v>53</v>
      </c>
      <c r="C33" s="31">
        <v>3702.2</v>
      </c>
      <c r="D33" s="38">
        <v>3710.9166666666665</v>
      </c>
      <c r="E33" s="38">
        <v>3682.833333333333</v>
      </c>
      <c r="F33" s="38">
        <v>3663.4666666666667</v>
      </c>
      <c r="G33" s="38">
        <v>3635.3833333333332</v>
      </c>
      <c r="H33" s="38">
        <v>3730.2833333333328</v>
      </c>
      <c r="I33" s="38">
        <v>3758.3666666666659</v>
      </c>
      <c r="J33" s="38">
        <v>3777.7333333333327</v>
      </c>
      <c r="K33" s="31">
        <v>3739</v>
      </c>
      <c r="L33" s="31">
        <v>3691.55</v>
      </c>
      <c r="M33" s="31">
        <v>2.3504999999999998</v>
      </c>
      <c r="N33" s="1"/>
      <c r="O33" s="1"/>
    </row>
    <row r="34" spans="1:15" ht="12.75" customHeight="1">
      <c r="A34" s="33">
        <v>24</v>
      </c>
      <c r="B34" s="58" t="s">
        <v>323</v>
      </c>
      <c r="C34" s="31">
        <v>2515.6</v>
      </c>
      <c r="D34" s="38">
        <v>2464.4166666666665</v>
      </c>
      <c r="E34" s="38">
        <v>2369.833333333333</v>
      </c>
      <c r="F34" s="38">
        <v>2224.0666666666666</v>
      </c>
      <c r="G34" s="38">
        <v>2129.4833333333331</v>
      </c>
      <c r="H34" s="38">
        <v>2610.1833333333329</v>
      </c>
      <c r="I34" s="38">
        <v>2704.766666666666</v>
      </c>
      <c r="J34" s="38">
        <v>2850.5333333333328</v>
      </c>
      <c r="K34" s="31">
        <v>2559</v>
      </c>
      <c r="L34" s="31">
        <v>2318.65</v>
      </c>
      <c r="M34" s="31">
        <v>3.33826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626.4</v>
      </c>
      <c r="D35" s="38">
        <v>626.05000000000007</v>
      </c>
      <c r="E35" s="38">
        <v>623.10000000000014</v>
      </c>
      <c r="F35" s="38">
        <v>619.80000000000007</v>
      </c>
      <c r="G35" s="38">
        <v>616.85000000000014</v>
      </c>
      <c r="H35" s="38">
        <v>629.35000000000014</v>
      </c>
      <c r="I35" s="38">
        <v>632.30000000000018</v>
      </c>
      <c r="J35" s="38">
        <v>635.60000000000014</v>
      </c>
      <c r="K35" s="31">
        <v>629</v>
      </c>
      <c r="L35" s="31">
        <v>622.75</v>
      </c>
      <c r="M35" s="31">
        <v>4.2541200000000003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2909.35</v>
      </c>
      <c r="D36" s="38">
        <v>2914.1833333333329</v>
      </c>
      <c r="E36" s="38">
        <v>2879.3666666666659</v>
      </c>
      <c r="F36" s="38">
        <v>2849.3833333333328</v>
      </c>
      <c r="G36" s="38">
        <v>2814.5666666666657</v>
      </c>
      <c r="H36" s="38">
        <v>2944.1666666666661</v>
      </c>
      <c r="I36" s="38">
        <v>2978.9833333333327</v>
      </c>
      <c r="J36" s="38">
        <v>3008.9666666666662</v>
      </c>
      <c r="K36" s="31">
        <v>2949</v>
      </c>
      <c r="L36" s="31">
        <v>2884.2</v>
      </c>
      <c r="M36" s="31">
        <v>1.7767299999999999</v>
      </c>
      <c r="N36" s="1"/>
      <c r="O36" s="1"/>
    </row>
    <row r="37" spans="1:15" ht="12.75" customHeight="1">
      <c r="A37" s="33">
        <v>27</v>
      </c>
      <c r="B37" s="58" t="s">
        <v>54</v>
      </c>
      <c r="C37" s="31">
        <v>441.2</v>
      </c>
      <c r="D37" s="38">
        <v>441.7166666666667</v>
      </c>
      <c r="E37" s="38">
        <v>435.93333333333339</v>
      </c>
      <c r="F37" s="38">
        <v>430.66666666666669</v>
      </c>
      <c r="G37" s="38">
        <v>424.88333333333338</v>
      </c>
      <c r="H37" s="38">
        <v>446.98333333333341</v>
      </c>
      <c r="I37" s="38">
        <v>452.76666666666671</v>
      </c>
      <c r="J37" s="38">
        <v>458.03333333333342</v>
      </c>
      <c r="K37" s="31">
        <v>447.5</v>
      </c>
      <c r="L37" s="31">
        <v>436.45</v>
      </c>
      <c r="M37" s="31">
        <v>40.519129999999997</v>
      </c>
      <c r="N37" s="1"/>
      <c r="O37" s="1"/>
    </row>
    <row r="38" spans="1:15" ht="12.75" customHeight="1">
      <c r="A38" s="33">
        <v>28</v>
      </c>
      <c r="B38" s="58" t="s">
        <v>326</v>
      </c>
      <c r="C38" s="31">
        <v>1775.3</v>
      </c>
      <c r="D38" s="38">
        <v>1780.0666666666666</v>
      </c>
      <c r="E38" s="38">
        <v>1752.2333333333331</v>
      </c>
      <c r="F38" s="38">
        <v>1729.1666666666665</v>
      </c>
      <c r="G38" s="38">
        <v>1701.333333333333</v>
      </c>
      <c r="H38" s="38">
        <v>1803.1333333333332</v>
      </c>
      <c r="I38" s="38">
        <v>1830.9666666666667</v>
      </c>
      <c r="J38" s="38">
        <v>1854.0333333333333</v>
      </c>
      <c r="K38" s="31">
        <v>1807.9</v>
      </c>
      <c r="L38" s="31">
        <v>1757</v>
      </c>
      <c r="M38" s="31">
        <v>3.4382199999999998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1004.6</v>
      </c>
      <c r="D39" s="38">
        <v>1005.8666666666667</v>
      </c>
      <c r="E39" s="38">
        <v>996.73333333333335</v>
      </c>
      <c r="F39" s="38">
        <v>988.86666666666667</v>
      </c>
      <c r="G39" s="38">
        <v>979.73333333333335</v>
      </c>
      <c r="H39" s="38">
        <v>1013.7333333333333</v>
      </c>
      <c r="I39" s="38">
        <v>1022.8666666666668</v>
      </c>
      <c r="J39" s="38">
        <v>1030.7333333333333</v>
      </c>
      <c r="K39" s="31">
        <v>1015</v>
      </c>
      <c r="L39" s="31">
        <v>998</v>
      </c>
      <c r="M39" s="31">
        <v>3.00963</v>
      </c>
      <c r="N39" s="1"/>
      <c r="O39" s="1"/>
    </row>
    <row r="40" spans="1:15" ht="12.75" customHeight="1">
      <c r="A40" s="33">
        <v>30</v>
      </c>
      <c r="B40" s="58" t="s">
        <v>854</v>
      </c>
      <c r="C40" s="31">
        <v>5030.3999999999996</v>
      </c>
      <c r="D40" s="38">
        <v>5043.1166666666659</v>
      </c>
      <c r="E40" s="38">
        <v>4997.2833333333319</v>
      </c>
      <c r="F40" s="38">
        <v>4964.1666666666661</v>
      </c>
      <c r="G40" s="38">
        <v>4918.3333333333321</v>
      </c>
      <c r="H40" s="38">
        <v>5076.2333333333318</v>
      </c>
      <c r="I40" s="38">
        <v>5122.0666666666657</v>
      </c>
      <c r="J40" s="38">
        <v>5155.1833333333316</v>
      </c>
      <c r="K40" s="31">
        <v>5088.95</v>
      </c>
      <c r="L40" s="31">
        <v>5010</v>
      </c>
      <c r="M40" s="31">
        <v>0.62638000000000005</v>
      </c>
      <c r="N40" s="1"/>
      <c r="O40" s="1"/>
    </row>
    <row r="41" spans="1:15" ht="12.75" customHeight="1">
      <c r="A41" s="33">
        <v>31</v>
      </c>
      <c r="B41" s="58" t="s">
        <v>315</v>
      </c>
      <c r="C41" s="31">
        <v>1625.1</v>
      </c>
      <c r="D41" s="38">
        <v>1634.9666666666665</v>
      </c>
      <c r="E41" s="38">
        <v>1601.2833333333328</v>
      </c>
      <c r="F41" s="38">
        <v>1577.4666666666665</v>
      </c>
      <c r="G41" s="38">
        <v>1543.7833333333328</v>
      </c>
      <c r="H41" s="38">
        <v>1658.7833333333328</v>
      </c>
      <c r="I41" s="38">
        <v>1692.4666666666667</v>
      </c>
      <c r="J41" s="38">
        <v>1716.2833333333328</v>
      </c>
      <c r="K41" s="31">
        <v>1668.65</v>
      </c>
      <c r="L41" s="31">
        <v>1611.15</v>
      </c>
      <c r="M41" s="31">
        <v>43.998649999999998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4878.3999999999996</v>
      </c>
      <c r="D42" s="38">
        <v>4894.0999999999995</v>
      </c>
      <c r="E42" s="38">
        <v>4843.1999999999989</v>
      </c>
      <c r="F42" s="38">
        <v>4807.9999999999991</v>
      </c>
      <c r="G42" s="38">
        <v>4757.0999999999985</v>
      </c>
      <c r="H42" s="38">
        <v>4929.2999999999993</v>
      </c>
      <c r="I42" s="38">
        <v>4980.1999999999989</v>
      </c>
      <c r="J42" s="38">
        <v>5015.3999999999996</v>
      </c>
      <c r="K42" s="31">
        <v>4945</v>
      </c>
      <c r="L42" s="31">
        <v>4858.8999999999996</v>
      </c>
      <c r="M42" s="31">
        <v>5.9161900000000003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389.65</v>
      </c>
      <c r="D43" s="38">
        <v>391.9666666666667</v>
      </c>
      <c r="E43" s="38">
        <v>386.18333333333339</v>
      </c>
      <c r="F43" s="38">
        <v>382.7166666666667</v>
      </c>
      <c r="G43" s="38">
        <v>376.93333333333339</v>
      </c>
      <c r="H43" s="38">
        <v>395.43333333333339</v>
      </c>
      <c r="I43" s="38">
        <v>401.2166666666667</v>
      </c>
      <c r="J43" s="38">
        <v>404.68333333333339</v>
      </c>
      <c r="K43" s="31">
        <v>397.75</v>
      </c>
      <c r="L43" s="31">
        <v>388.5</v>
      </c>
      <c r="M43" s="31">
        <v>23.586110000000001</v>
      </c>
      <c r="N43" s="1"/>
      <c r="O43" s="1"/>
    </row>
    <row r="44" spans="1:15" ht="12.75" customHeight="1">
      <c r="A44" s="33">
        <v>34</v>
      </c>
      <c r="B44" s="58" t="s">
        <v>328</v>
      </c>
      <c r="C44" s="31">
        <v>264.95</v>
      </c>
      <c r="D44" s="38">
        <v>267.09999999999997</v>
      </c>
      <c r="E44" s="38">
        <v>262.39999999999992</v>
      </c>
      <c r="F44" s="38">
        <v>259.84999999999997</v>
      </c>
      <c r="G44" s="38">
        <v>255.14999999999992</v>
      </c>
      <c r="H44" s="38">
        <v>269.64999999999992</v>
      </c>
      <c r="I44" s="38">
        <v>274.34999999999997</v>
      </c>
      <c r="J44" s="38">
        <v>276.89999999999992</v>
      </c>
      <c r="K44" s="31">
        <v>271.8</v>
      </c>
      <c r="L44" s="31">
        <v>264.55</v>
      </c>
      <c r="M44" s="31">
        <v>7.1901900000000003</v>
      </c>
      <c r="N44" s="1"/>
      <c r="O44" s="1"/>
    </row>
    <row r="45" spans="1:15" ht="12.75" customHeight="1">
      <c r="A45" s="33">
        <v>35</v>
      </c>
      <c r="B45" s="58" t="s">
        <v>853</v>
      </c>
      <c r="C45" s="31">
        <v>648.75</v>
      </c>
      <c r="D45" s="38">
        <v>654.98333333333323</v>
      </c>
      <c r="E45" s="38">
        <v>629.16666666666652</v>
      </c>
      <c r="F45" s="38">
        <v>609.58333333333326</v>
      </c>
      <c r="G45" s="38">
        <v>583.76666666666654</v>
      </c>
      <c r="H45" s="38">
        <v>674.56666666666649</v>
      </c>
      <c r="I45" s="38">
        <v>700.38333333333333</v>
      </c>
      <c r="J45" s="38">
        <v>719.96666666666647</v>
      </c>
      <c r="K45" s="31">
        <v>680.8</v>
      </c>
      <c r="L45" s="31">
        <v>635.4</v>
      </c>
      <c r="M45" s="31">
        <v>9.12181</v>
      </c>
      <c r="N45" s="1"/>
      <c r="O45" s="1"/>
    </row>
    <row r="46" spans="1:15" ht="12.75" customHeight="1">
      <c r="A46" s="33">
        <v>36</v>
      </c>
      <c r="B46" s="58" t="s">
        <v>329</v>
      </c>
      <c r="C46" s="31">
        <v>594.75</v>
      </c>
      <c r="D46" s="38">
        <v>592.44999999999993</v>
      </c>
      <c r="E46" s="38">
        <v>580.09999999999991</v>
      </c>
      <c r="F46" s="38">
        <v>565.44999999999993</v>
      </c>
      <c r="G46" s="38">
        <v>553.09999999999991</v>
      </c>
      <c r="H46" s="38">
        <v>607.09999999999991</v>
      </c>
      <c r="I46" s="38">
        <v>619.45000000000005</v>
      </c>
      <c r="J46" s="38">
        <v>634.09999999999991</v>
      </c>
      <c r="K46" s="31">
        <v>604.79999999999995</v>
      </c>
      <c r="L46" s="31">
        <v>577.79999999999995</v>
      </c>
      <c r="M46" s="31">
        <v>5.47018</v>
      </c>
      <c r="N46" s="1"/>
      <c r="O46" s="1"/>
    </row>
    <row r="47" spans="1:15" ht="12.75" customHeight="1">
      <c r="A47" s="33">
        <v>37</v>
      </c>
      <c r="B47" s="58" t="s">
        <v>58</v>
      </c>
      <c r="C47" s="31">
        <v>188.1</v>
      </c>
      <c r="D47" s="38">
        <v>188.53333333333333</v>
      </c>
      <c r="E47" s="38">
        <v>187.16666666666666</v>
      </c>
      <c r="F47" s="38">
        <v>186.23333333333332</v>
      </c>
      <c r="G47" s="38">
        <v>184.86666666666665</v>
      </c>
      <c r="H47" s="38">
        <v>189.46666666666667</v>
      </c>
      <c r="I47" s="38">
        <v>190.83333333333334</v>
      </c>
      <c r="J47" s="38">
        <v>191.76666666666668</v>
      </c>
      <c r="K47" s="31">
        <v>189.9</v>
      </c>
      <c r="L47" s="31">
        <v>187.6</v>
      </c>
      <c r="M47" s="31">
        <v>167.70194000000001</v>
      </c>
      <c r="N47" s="1"/>
      <c r="O47" s="1"/>
    </row>
    <row r="48" spans="1:15" ht="12.75" customHeight="1">
      <c r="A48" s="33">
        <v>38</v>
      </c>
      <c r="B48" s="58" t="s">
        <v>60</v>
      </c>
      <c r="C48" s="31">
        <v>3285.7</v>
      </c>
      <c r="D48" s="38">
        <v>3276.5833333333335</v>
      </c>
      <c r="E48" s="38">
        <v>3264.166666666667</v>
      </c>
      <c r="F48" s="38">
        <v>3242.6333333333337</v>
      </c>
      <c r="G48" s="38">
        <v>3230.2166666666672</v>
      </c>
      <c r="H48" s="38">
        <v>3298.1166666666668</v>
      </c>
      <c r="I48" s="38">
        <v>3310.5333333333338</v>
      </c>
      <c r="J48" s="38">
        <v>3332.0666666666666</v>
      </c>
      <c r="K48" s="31">
        <v>3289</v>
      </c>
      <c r="L48" s="31">
        <v>3255.05</v>
      </c>
      <c r="M48" s="31">
        <v>5.3316299999999996</v>
      </c>
      <c r="N48" s="1"/>
      <c r="O48" s="1"/>
    </row>
    <row r="49" spans="1:15" ht="12.75" customHeight="1">
      <c r="A49" s="33">
        <v>39</v>
      </c>
      <c r="B49" s="58" t="s">
        <v>330</v>
      </c>
      <c r="C49" s="31">
        <v>325.2</v>
      </c>
      <c r="D49" s="38">
        <v>327.41666666666669</v>
      </c>
      <c r="E49" s="38">
        <v>322.03333333333336</v>
      </c>
      <c r="F49" s="38">
        <v>318.86666666666667</v>
      </c>
      <c r="G49" s="38">
        <v>313.48333333333335</v>
      </c>
      <c r="H49" s="38">
        <v>330.58333333333337</v>
      </c>
      <c r="I49" s="38">
        <v>335.9666666666667</v>
      </c>
      <c r="J49" s="38">
        <v>339.13333333333338</v>
      </c>
      <c r="K49" s="31">
        <v>332.8</v>
      </c>
      <c r="L49" s="31">
        <v>324.25</v>
      </c>
      <c r="M49" s="31">
        <v>4.8587400000000001</v>
      </c>
      <c r="N49" s="1"/>
      <c r="O49" s="1"/>
    </row>
    <row r="50" spans="1:15" ht="12.75" customHeight="1">
      <c r="A50" s="33">
        <v>40</v>
      </c>
      <c r="B50" s="58" t="s">
        <v>61</v>
      </c>
      <c r="C50" s="31">
        <v>1962.4</v>
      </c>
      <c r="D50" s="38">
        <v>1976.1333333333332</v>
      </c>
      <c r="E50" s="38">
        <v>1942.2666666666664</v>
      </c>
      <c r="F50" s="38">
        <v>1922.1333333333332</v>
      </c>
      <c r="G50" s="38">
        <v>1888.2666666666664</v>
      </c>
      <c r="H50" s="38">
        <v>1996.2666666666664</v>
      </c>
      <c r="I50" s="38">
        <v>2030.1333333333332</v>
      </c>
      <c r="J50" s="38">
        <v>2050.2666666666664</v>
      </c>
      <c r="K50" s="31">
        <v>2010</v>
      </c>
      <c r="L50" s="31">
        <v>1956</v>
      </c>
      <c r="M50" s="31">
        <v>12.60238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7198.85</v>
      </c>
      <c r="D51" s="38">
        <v>7111.1500000000005</v>
      </c>
      <c r="E51" s="38">
        <v>7002.3000000000011</v>
      </c>
      <c r="F51" s="38">
        <v>6805.7500000000009</v>
      </c>
      <c r="G51" s="38">
        <v>6696.9000000000015</v>
      </c>
      <c r="H51" s="38">
        <v>7307.7000000000007</v>
      </c>
      <c r="I51" s="38">
        <v>7416.5500000000011</v>
      </c>
      <c r="J51" s="38">
        <v>7613.1</v>
      </c>
      <c r="K51" s="31">
        <v>7220</v>
      </c>
      <c r="L51" s="31">
        <v>6914.6</v>
      </c>
      <c r="M51" s="31">
        <v>1.1789499999999999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731.45</v>
      </c>
      <c r="D52" s="38">
        <v>733.81666666666661</v>
      </c>
      <c r="E52" s="38">
        <v>727.63333333333321</v>
      </c>
      <c r="F52" s="38">
        <v>723.81666666666661</v>
      </c>
      <c r="G52" s="38">
        <v>717.63333333333321</v>
      </c>
      <c r="H52" s="38">
        <v>737.63333333333321</v>
      </c>
      <c r="I52" s="38">
        <v>743.81666666666661</v>
      </c>
      <c r="J52" s="38">
        <v>747.63333333333321</v>
      </c>
      <c r="K52" s="31">
        <v>740</v>
      </c>
      <c r="L52" s="31">
        <v>730</v>
      </c>
      <c r="M52" s="31">
        <v>4.5315099999999999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828.8</v>
      </c>
      <c r="D53" s="38">
        <v>832.48333333333323</v>
      </c>
      <c r="E53" s="38">
        <v>822.46666666666647</v>
      </c>
      <c r="F53" s="38">
        <v>816.13333333333321</v>
      </c>
      <c r="G53" s="38">
        <v>806.11666666666645</v>
      </c>
      <c r="H53" s="38">
        <v>838.81666666666649</v>
      </c>
      <c r="I53" s="38">
        <v>848.83333333333314</v>
      </c>
      <c r="J53" s="38">
        <v>855.16666666666652</v>
      </c>
      <c r="K53" s="31">
        <v>842.5</v>
      </c>
      <c r="L53" s="31">
        <v>826.15</v>
      </c>
      <c r="M53" s="31">
        <v>14.906040000000001</v>
      </c>
      <c r="N53" s="1"/>
      <c r="O53" s="1"/>
    </row>
    <row r="54" spans="1:15" ht="12.75" customHeight="1">
      <c r="A54" s="33">
        <v>44</v>
      </c>
      <c r="B54" s="58" t="s">
        <v>331</v>
      </c>
      <c r="C54" s="31">
        <v>428.65</v>
      </c>
      <c r="D54" s="38">
        <v>426.0333333333333</v>
      </c>
      <c r="E54" s="38">
        <v>418.11666666666662</v>
      </c>
      <c r="F54" s="38">
        <v>407.58333333333331</v>
      </c>
      <c r="G54" s="38">
        <v>399.66666666666663</v>
      </c>
      <c r="H54" s="38">
        <v>436.56666666666661</v>
      </c>
      <c r="I54" s="38">
        <v>444.48333333333335</v>
      </c>
      <c r="J54" s="38">
        <v>455.01666666666659</v>
      </c>
      <c r="K54" s="31">
        <v>433.95</v>
      </c>
      <c r="L54" s="31">
        <v>415.5</v>
      </c>
      <c r="M54" s="31">
        <v>4.6898600000000004</v>
      </c>
      <c r="N54" s="1"/>
      <c r="O54" s="1"/>
    </row>
    <row r="55" spans="1:15" ht="12.75" customHeight="1">
      <c r="A55" s="33">
        <v>45</v>
      </c>
      <c r="B55" s="58" t="s">
        <v>269</v>
      </c>
      <c r="C55" s="31">
        <v>3664.35</v>
      </c>
      <c r="D55" s="38">
        <v>3651.4500000000003</v>
      </c>
      <c r="E55" s="38">
        <v>3627.9000000000005</v>
      </c>
      <c r="F55" s="38">
        <v>3591.4500000000003</v>
      </c>
      <c r="G55" s="38">
        <v>3567.9000000000005</v>
      </c>
      <c r="H55" s="38">
        <v>3687.9000000000005</v>
      </c>
      <c r="I55" s="38">
        <v>3711.4500000000007</v>
      </c>
      <c r="J55" s="38">
        <v>3747.9000000000005</v>
      </c>
      <c r="K55" s="31">
        <v>3675</v>
      </c>
      <c r="L55" s="31">
        <v>3615</v>
      </c>
      <c r="M55" s="31">
        <v>6.1552800000000003</v>
      </c>
      <c r="N55" s="1"/>
      <c r="O55" s="1"/>
    </row>
    <row r="56" spans="1:15" ht="12" customHeight="1">
      <c r="A56" s="33">
        <v>46</v>
      </c>
      <c r="B56" s="58" t="s">
        <v>66</v>
      </c>
      <c r="C56" s="31">
        <v>980.7</v>
      </c>
      <c r="D56" s="38">
        <v>983.06666666666661</v>
      </c>
      <c r="E56" s="38">
        <v>975.13333333333321</v>
      </c>
      <c r="F56" s="38">
        <v>969.56666666666661</v>
      </c>
      <c r="G56" s="38">
        <v>961.63333333333321</v>
      </c>
      <c r="H56" s="38">
        <v>988.63333333333321</v>
      </c>
      <c r="I56" s="38">
        <v>996.56666666666661</v>
      </c>
      <c r="J56" s="38">
        <v>1002.1333333333332</v>
      </c>
      <c r="K56" s="31">
        <v>991</v>
      </c>
      <c r="L56" s="31">
        <v>977.5</v>
      </c>
      <c r="M56" s="31">
        <v>81.141409999999993</v>
      </c>
      <c r="N56" s="1"/>
      <c r="O56" s="1"/>
    </row>
    <row r="57" spans="1:15" ht="12.75" customHeight="1">
      <c r="A57" s="33">
        <v>47</v>
      </c>
      <c r="B57" s="58" t="s">
        <v>67</v>
      </c>
      <c r="C57" s="31">
        <v>4664.55</v>
      </c>
      <c r="D57" s="38">
        <v>4646.8666666666659</v>
      </c>
      <c r="E57" s="38">
        <v>4622.7333333333318</v>
      </c>
      <c r="F57" s="38">
        <v>4580.9166666666661</v>
      </c>
      <c r="G57" s="38">
        <v>4556.7833333333319</v>
      </c>
      <c r="H57" s="38">
        <v>4688.6833333333316</v>
      </c>
      <c r="I57" s="38">
        <v>4712.8166666666648</v>
      </c>
      <c r="J57" s="38">
        <v>4754.6333333333314</v>
      </c>
      <c r="K57" s="31">
        <v>4671</v>
      </c>
      <c r="L57" s="31">
        <v>4605.05</v>
      </c>
      <c r="M57" s="31">
        <v>3.2094100000000001</v>
      </c>
      <c r="N57" s="1"/>
      <c r="O57" s="1"/>
    </row>
    <row r="58" spans="1:15" ht="12.75" customHeight="1">
      <c r="A58" s="33">
        <v>48</v>
      </c>
      <c r="B58" s="58" t="s">
        <v>70</v>
      </c>
      <c r="C58" s="31">
        <v>7293.35</v>
      </c>
      <c r="D58" s="38">
        <v>7280.0999999999995</v>
      </c>
      <c r="E58" s="38">
        <v>7249.2499999999991</v>
      </c>
      <c r="F58" s="38">
        <v>7205.15</v>
      </c>
      <c r="G58" s="38">
        <v>7174.2999999999993</v>
      </c>
      <c r="H58" s="38">
        <v>7324.1999999999989</v>
      </c>
      <c r="I58" s="38">
        <v>7355.0499999999993</v>
      </c>
      <c r="J58" s="38">
        <v>7399.1499999999987</v>
      </c>
      <c r="K58" s="31">
        <v>7310.95</v>
      </c>
      <c r="L58" s="31">
        <v>7236</v>
      </c>
      <c r="M58" s="31">
        <v>14.18305</v>
      </c>
      <c r="N58" s="1"/>
      <c r="O58" s="1"/>
    </row>
    <row r="59" spans="1:15" ht="12.75" customHeight="1">
      <c r="A59" s="33">
        <v>49</v>
      </c>
      <c r="B59" s="58" t="s">
        <v>69</v>
      </c>
      <c r="C59" s="31">
        <v>1503.45</v>
      </c>
      <c r="D59" s="38">
        <v>1504.8999999999999</v>
      </c>
      <c r="E59" s="38">
        <v>1495.7999999999997</v>
      </c>
      <c r="F59" s="38">
        <v>1488.1499999999999</v>
      </c>
      <c r="G59" s="38">
        <v>1479.0499999999997</v>
      </c>
      <c r="H59" s="38">
        <v>1512.5499999999997</v>
      </c>
      <c r="I59" s="38">
        <v>1521.6499999999996</v>
      </c>
      <c r="J59" s="38">
        <v>1529.2999999999997</v>
      </c>
      <c r="K59" s="31">
        <v>1514</v>
      </c>
      <c r="L59" s="31">
        <v>1497.25</v>
      </c>
      <c r="M59" s="31">
        <v>13.770009999999999</v>
      </c>
      <c r="N59" s="1"/>
      <c r="O59" s="1"/>
    </row>
    <row r="60" spans="1:15" ht="12.75" customHeight="1">
      <c r="A60" s="33">
        <v>50</v>
      </c>
      <c r="B60" s="58" t="s">
        <v>270</v>
      </c>
      <c r="C60" s="31">
        <v>7369.95</v>
      </c>
      <c r="D60" s="38">
        <v>7355.333333333333</v>
      </c>
      <c r="E60" s="38">
        <v>7310.6666666666661</v>
      </c>
      <c r="F60" s="38">
        <v>7251.3833333333332</v>
      </c>
      <c r="G60" s="38">
        <v>7206.7166666666662</v>
      </c>
      <c r="H60" s="38">
        <v>7414.6166666666659</v>
      </c>
      <c r="I60" s="38">
        <v>7459.2833333333319</v>
      </c>
      <c r="J60" s="38">
        <v>7518.5666666666657</v>
      </c>
      <c r="K60" s="31">
        <v>7400</v>
      </c>
      <c r="L60" s="31">
        <v>7296.05</v>
      </c>
      <c r="M60" s="31">
        <v>0.12812000000000001</v>
      </c>
      <c r="N60" s="1"/>
      <c r="O60" s="1"/>
    </row>
    <row r="61" spans="1:15" ht="12.75" customHeight="1">
      <c r="A61" s="33">
        <v>51</v>
      </c>
      <c r="B61" s="58" t="s">
        <v>335</v>
      </c>
      <c r="C61" s="31">
        <v>2291.4</v>
      </c>
      <c r="D61" s="38">
        <v>2253.7333333333331</v>
      </c>
      <c r="E61" s="38">
        <v>2183.7166666666662</v>
      </c>
      <c r="F61" s="38">
        <v>2076.0333333333333</v>
      </c>
      <c r="G61" s="38">
        <v>2006.0166666666664</v>
      </c>
      <c r="H61" s="38">
        <v>2361.4166666666661</v>
      </c>
      <c r="I61" s="38">
        <v>2431.4333333333334</v>
      </c>
      <c r="J61" s="38">
        <v>2539.1166666666659</v>
      </c>
      <c r="K61" s="31">
        <v>2323.75</v>
      </c>
      <c r="L61" s="31">
        <v>2146.0500000000002</v>
      </c>
      <c r="M61" s="31">
        <v>4.0737699999999997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2363.3000000000002</v>
      </c>
      <c r="D62" s="38">
        <v>2367.5</v>
      </c>
      <c r="E62" s="38">
        <v>2351.4</v>
      </c>
      <c r="F62" s="38">
        <v>2339.5</v>
      </c>
      <c r="G62" s="38">
        <v>2323.4</v>
      </c>
      <c r="H62" s="38">
        <v>2379.4</v>
      </c>
      <c r="I62" s="38">
        <v>2395.5000000000005</v>
      </c>
      <c r="J62" s="38">
        <v>2407.4</v>
      </c>
      <c r="K62" s="31">
        <v>2383.6</v>
      </c>
      <c r="L62" s="31">
        <v>2355.6</v>
      </c>
      <c r="M62" s="31">
        <v>0.52529000000000003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388.4</v>
      </c>
      <c r="D63" s="38">
        <v>390.58333333333331</v>
      </c>
      <c r="E63" s="38">
        <v>384.71666666666664</v>
      </c>
      <c r="F63" s="38">
        <v>381.0333333333333</v>
      </c>
      <c r="G63" s="38">
        <v>375.16666666666663</v>
      </c>
      <c r="H63" s="38">
        <v>394.26666666666665</v>
      </c>
      <c r="I63" s="38">
        <v>400.13333333333333</v>
      </c>
      <c r="J63" s="38">
        <v>403.81666666666666</v>
      </c>
      <c r="K63" s="31">
        <v>396.45</v>
      </c>
      <c r="L63" s="31">
        <v>386.9</v>
      </c>
      <c r="M63" s="31">
        <v>13.676030000000001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235.8</v>
      </c>
      <c r="D64" s="38">
        <v>235.56666666666669</v>
      </c>
      <c r="E64" s="38">
        <v>234.43333333333339</v>
      </c>
      <c r="F64" s="38">
        <v>233.06666666666669</v>
      </c>
      <c r="G64" s="38">
        <v>231.93333333333339</v>
      </c>
      <c r="H64" s="38">
        <v>236.93333333333339</v>
      </c>
      <c r="I64" s="38">
        <v>238.06666666666666</v>
      </c>
      <c r="J64" s="38">
        <v>239.43333333333339</v>
      </c>
      <c r="K64" s="31">
        <v>236.7</v>
      </c>
      <c r="L64" s="31">
        <v>234.2</v>
      </c>
      <c r="M64" s="31">
        <v>40.017189999999999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191.15</v>
      </c>
      <c r="D65" s="38">
        <v>190.65</v>
      </c>
      <c r="E65" s="38">
        <v>189.70000000000002</v>
      </c>
      <c r="F65" s="38">
        <v>188.25</v>
      </c>
      <c r="G65" s="38">
        <v>187.3</v>
      </c>
      <c r="H65" s="38">
        <v>192.10000000000002</v>
      </c>
      <c r="I65" s="38">
        <v>193.05</v>
      </c>
      <c r="J65" s="38">
        <v>194.50000000000003</v>
      </c>
      <c r="K65" s="31">
        <v>191.6</v>
      </c>
      <c r="L65" s="31">
        <v>189.2</v>
      </c>
      <c r="M65" s="31">
        <v>75.388379999999998</v>
      </c>
      <c r="N65" s="1"/>
      <c r="O65" s="1"/>
    </row>
    <row r="66" spans="1:15" ht="12.75" customHeight="1">
      <c r="A66" s="33">
        <v>56</v>
      </c>
      <c r="B66" s="58" t="s">
        <v>271</v>
      </c>
      <c r="C66" s="31">
        <v>86.35</v>
      </c>
      <c r="D66" s="38">
        <v>86.666666666666671</v>
      </c>
      <c r="E66" s="38">
        <v>85.733333333333348</v>
      </c>
      <c r="F66" s="38">
        <v>85.116666666666674</v>
      </c>
      <c r="G66" s="38">
        <v>84.183333333333351</v>
      </c>
      <c r="H66" s="38">
        <v>87.283333333333346</v>
      </c>
      <c r="I66" s="38">
        <v>88.216666666666654</v>
      </c>
      <c r="J66" s="38">
        <v>88.833333333333343</v>
      </c>
      <c r="K66" s="31">
        <v>87.6</v>
      </c>
      <c r="L66" s="31">
        <v>86.05</v>
      </c>
      <c r="M66" s="31">
        <v>72.582279999999997</v>
      </c>
      <c r="N66" s="1"/>
      <c r="O66" s="1"/>
    </row>
    <row r="67" spans="1:15" ht="12.75" customHeight="1">
      <c r="A67" s="33">
        <v>57</v>
      </c>
      <c r="B67" s="58" t="s">
        <v>336</v>
      </c>
      <c r="C67" s="31">
        <v>39.1</v>
      </c>
      <c r="D67" s="38">
        <v>39.233333333333341</v>
      </c>
      <c r="E67" s="38">
        <v>38.76666666666668</v>
      </c>
      <c r="F67" s="38">
        <v>38.433333333333337</v>
      </c>
      <c r="G67" s="38">
        <v>37.966666666666676</v>
      </c>
      <c r="H67" s="38">
        <v>39.566666666666684</v>
      </c>
      <c r="I67" s="38">
        <v>40.033333333333339</v>
      </c>
      <c r="J67" s="38">
        <v>40.366666666666688</v>
      </c>
      <c r="K67" s="31">
        <v>39.700000000000003</v>
      </c>
      <c r="L67" s="31">
        <v>38.9</v>
      </c>
      <c r="M67" s="31">
        <v>177.58767</v>
      </c>
      <c r="N67" s="1"/>
      <c r="O67" s="1"/>
    </row>
    <row r="68" spans="1:15" ht="12.75" customHeight="1">
      <c r="A68" s="33">
        <v>58</v>
      </c>
      <c r="B68" s="58" t="s">
        <v>332</v>
      </c>
      <c r="C68" s="31">
        <v>2570.35</v>
      </c>
      <c r="D68" s="38">
        <v>2559.7666666666669</v>
      </c>
      <c r="E68" s="38">
        <v>2521.5333333333338</v>
      </c>
      <c r="F68" s="38">
        <v>2472.7166666666667</v>
      </c>
      <c r="G68" s="38">
        <v>2434.4833333333336</v>
      </c>
      <c r="H68" s="38">
        <v>2608.5833333333339</v>
      </c>
      <c r="I68" s="38">
        <v>2646.8166666666666</v>
      </c>
      <c r="J68" s="38">
        <v>2695.6333333333341</v>
      </c>
      <c r="K68" s="31">
        <v>2598</v>
      </c>
      <c r="L68" s="31">
        <v>2510.9499999999998</v>
      </c>
      <c r="M68" s="31">
        <v>0.16713</v>
      </c>
      <c r="N68" s="1"/>
      <c r="O68" s="1"/>
    </row>
    <row r="69" spans="1:15" ht="12.75" customHeight="1">
      <c r="A69" s="33">
        <v>59</v>
      </c>
      <c r="B69" s="58" t="s">
        <v>75</v>
      </c>
      <c r="C69" s="31">
        <v>1690.45</v>
      </c>
      <c r="D69" s="38">
        <v>1695.8666666666668</v>
      </c>
      <c r="E69" s="38">
        <v>1679.7333333333336</v>
      </c>
      <c r="F69" s="38">
        <v>1669.0166666666669</v>
      </c>
      <c r="G69" s="38">
        <v>1652.8833333333337</v>
      </c>
      <c r="H69" s="38">
        <v>1706.5833333333335</v>
      </c>
      <c r="I69" s="38">
        <v>1722.7166666666667</v>
      </c>
      <c r="J69" s="38">
        <v>1733.4333333333334</v>
      </c>
      <c r="K69" s="31">
        <v>1712</v>
      </c>
      <c r="L69" s="31">
        <v>1685.15</v>
      </c>
      <c r="M69" s="31">
        <v>2.4971700000000001</v>
      </c>
      <c r="N69" s="1"/>
      <c r="O69" s="1"/>
    </row>
    <row r="70" spans="1:15" ht="12.75" customHeight="1">
      <c r="A70" s="33">
        <v>60</v>
      </c>
      <c r="B70" s="58" t="s">
        <v>337</v>
      </c>
      <c r="C70" s="31">
        <v>4744.7</v>
      </c>
      <c r="D70" s="38">
        <v>4726.916666666667</v>
      </c>
      <c r="E70" s="38">
        <v>4688.8333333333339</v>
      </c>
      <c r="F70" s="38">
        <v>4632.9666666666672</v>
      </c>
      <c r="G70" s="38">
        <v>4594.8833333333341</v>
      </c>
      <c r="H70" s="38">
        <v>4782.7833333333338</v>
      </c>
      <c r="I70" s="38">
        <v>4820.8666666666677</v>
      </c>
      <c r="J70" s="38">
        <v>4876.7333333333336</v>
      </c>
      <c r="K70" s="31">
        <v>4765</v>
      </c>
      <c r="L70" s="31">
        <v>4671.05</v>
      </c>
      <c r="M70" s="31">
        <v>0.29249000000000003</v>
      </c>
      <c r="N70" s="1"/>
      <c r="O70" s="1"/>
    </row>
    <row r="71" spans="1:15" ht="12.75" customHeight="1">
      <c r="A71" s="33">
        <v>61</v>
      </c>
      <c r="B71" s="58" t="s">
        <v>333</v>
      </c>
      <c r="C71" s="31">
        <v>2461.4</v>
      </c>
      <c r="D71" s="38">
        <v>2366.7999999999997</v>
      </c>
      <c r="E71" s="38">
        <v>2241.5999999999995</v>
      </c>
      <c r="F71" s="38">
        <v>2021.7999999999997</v>
      </c>
      <c r="G71" s="38">
        <v>1896.5999999999995</v>
      </c>
      <c r="H71" s="38">
        <v>2586.5999999999995</v>
      </c>
      <c r="I71" s="38">
        <v>2711.7999999999993</v>
      </c>
      <c r="J71" s="38">
        <v>2931.5999999999995</v>
      </c>
      <c r="K71" s="31">
        <v>2492</v>
      </c>
      <c r="L71" s="31">
        <v>2147</v>
      </c>
      <c r="M71" s="31">
        <v>38.874380000000002</v>
      </c>
      <c r="N71" s="1"/>
      <c r="O71" s="1"/>
    </row>
    <row r="72" spans="1:15" ht="12.75" customHeight="1">
      <c r="A72" s="33">
        <v>62</v>
      </c>
      <c r="B72" s="58" t="s">
        <v>77</v>
      </c>
      <c r="C72" s="31">
        <v>720.45</v>
      </c>
      <c r="D72" s="38">
        <v>717.7833333333333</v>
      </c>
      <c r="E72" s="38">
        <v>710.66666666666663</v>
      </c>
      <c r="F72" s="38">
        <v>700.88333333333333</v>
      </c>
      <c r="G72" s="38">
        <v>693.76666666666665</v>
      </c>
      <c r="H72" s="38">
        <v>727.56666666666661</v>
      </c>
      <c r="I72" s="38">
        <v>734.68333333333339</v>
      </c>
      <c r="J72" s="38">
        <v>744.46666666666658</v>
      </c>
      <c r="K72" s="31">
        <v>724.9</v>
      </c>
      <c r="L72" s="31">
        <v>708</v>
      </c>
      <c r="M72" s="31">
        <v>9.6709999999999994</v>
      </c>
      <c r="N72" s="1"/>
      <c r="O72" s="1"/>
    </row>
    <row r="73" spans="1:15" ht="12.75" customHeight="1">
      <c r="A73" s="33">
        <v>63</v>
      </c>
      <c r="B73" s="58" t="s">
        <v>338</v>
      </c>
      <c r="C73" s="31">
        <v>1121.4000000000001</v>
      </c>
      <c r="D73" s="38">
        <v>1121.1666666666667</v>
      </c>
      <c r="E73" s="38">
        <v>1113.3333333333335</v>
      </c>
      <c r="F73" s="38">
        <v>1105.2666666666667</v>
      </c>
      <c r="G73" s="38">
        <v>1097.4333333333334</v>
      </c>
      <c r="H73" s="38">
        <v>1129.2333333333336</v>
      </c>
      <c r="I73" s="38">
        <v>1137.0666666666671</v>
      </c>
      <c r="J73" s="38">
        <v>1145.1333333333337</v>
      </c>
      <c r="K73" s="31">
        <v>1129</v>
      </c>
      <c r="L73" s="31">
        <v>1113.0999999999999</v>
      </c>
      <c r="M73" s="31">
        <v>2.4662199999999999</v>
      </c>
      <c r="N73" s="1"/>
      <c r="O73" s="1"/>
    </row>
    <row r="74" spans="1:15" ht="12.75" customHeight="1">
      <c r="A74" s="33">
        <v>64</v>
      </c>
      <c r="B74" s="58" t="s">
        <v>76</v>
      </c>
      <c r="C74" s="31">
        <v>134.55000000000001</v>
      </c>
      <c r="D74" s="38">
        <v>134.83333333333334</v>
      </c>
      <c r="E74" s="38">
        <v>133.81666666666669</v>
      </c>
      <c r="F74" s="38">
        <v>133.08333333333334</v>
      </c>
      <c r="G74" s="38">
        <v>132.06666666666669</v>
      </c>
      <c r="H74" s="38">
        <v>135.56666666666669</v>
      </c>
      <c r="I74" s="38">
        <v>136.58333333333334</v>
      </c>
      <c r="J74" s="38">
        <v>137.31666666666669</v>
      </c>
      <c r="K74" s="31">
        <v>135.85</v>
      </c>
      <c r="L74" s="31">
        <v>134.1</v>
      </c>
      <c r="M74" s="31">
        <v>111.184</v>
      </c>
      <c r="N74" s="1"/>
      <c r="O74" s="1"/>
    </row>
    <row r="75" spans="1:15" ht="12.75" customHeight="1">
      <c r="A75" s="33">
        <v>65</v>
      </c>
      <c r="B75" s="58" t="s">
        <v>78</v>
      </c>
      <c r="C75" s="31">
        <v>1070.0999999999999</v>
      </c>
      <c r="D75" s="38">
        <v>1066.0333333333333</v>
      </c>
      <c r="E75" s="38">
        <v>1056.0666666666666</v>
      </c>
      <c r="F75" s="38">
        <v>1042.0333333333333</v>
      </c>
      <c r="G75" s="38">
        <v>1032.0666666666666</v>
      </c>
      <c r="H75" s="38">
        <v>1080.0666666666666</v>
      </c>
      <c r="I75" s="38">
        <v>1090.0333333333333</v>
      </c>
      <c r="J75" s="38">
        <v>1104.0666666666666</v>
      </c>
      <c r="K75" s="31">
        <v>1076</v>
      </c>
      <c r="L75" s="31">
        <v>1052</v>
      </c>
      <c r="M75" s="31">
        <v>17.515000000000001</v>
      </c>
      <c r="N75" s="1"/>
      <c r="O75" s="1"/>
    </row>
    <row r="76" spans="1:15" ht="12.75" customHeight="1">
      <c r="A76" s="33">
        <v>66</v>
      </c>
      <c r="B76" s="58" t="s">
        <v>81</v>
      </c>
      <c r="C76" s="31">
        <v>114.65</v>
      </c>
      <c r="D76" s="38">
        <v>113.10000000000001</v>
      </c>
      <c r="E76" s="38">
        <v>110.60000000000002</v>
      </c>
      <c r="F76" s="38">
        <v>106.55000000000001</v>
      </c>
      <c r="G76" s="38">
        <v>104.05000000000003</v>
      </c>
      <c r="H76" s="38">
        <v>117.15000000000002</v>
      </c>
      <c r="I76" s="38">
        <v>119.64999999999999</v>
      </c>
      <c r="J76" s="38">
        <v>123.70000000000002</v>
      </c>
      <c r="K76" s="31">
        <v>115.6</v>
      </c>
      <c r="L76" s="31">
        <v>109.05</v>
      </c>
      <c r="M76" s="31">
        <v>659.79985999999997</v>
      </c>
      <c r="N76" s="1"/>
      <c r="O76" s="1"/>
    </row>
    <row r="77" spans="1:15" ht="12.75" customHeight="1">
      <c r="A77" s="33">
        <v>67</v>
      </c>
      <c r="B77" s="58" t="s">
        <v>85</v>
      </c>
      <c r="C77" s="31">
        <v>356.8</v>
      </c>
      <c r="D77" s="38">
        <v>356.73333333333335</v>
      </c>
      <c r="E77" s="38">
        <v>354.86666666666667</v>
      </c>
      <c r="F77" s="38">
        <v>352.93333333333334</v>
      </c>
      <c r="G77" s="38">
        <v>351.06666666666666</v>
      </c>
      <c r="H77" s="38">
        <v>358.66666666666669</v>
      </c>
      <c r="I77" s="38">
        <v>360.53333333333336</v>
      </c>
      <c r="J77" s="38">
        <v>362.4666666666667</v>
      </c>
      <c r="K77" s="31">
        <v>358.6</v>
      </c>
      <c r="L77" s="31">
        <v>354.8</v>
      </c>
      <c r="M77" s="31">
        <v>31.268689999999999</v>
      </c>
      <c r="N77" s="1"/>
      <c r="O77" s="1"/>
    </row>
    <row r="78" spans="1:15" ht="12.75" customHeight="1">
      <c r="A78" s="33">
        <v>68</v>
      </c>
      <c r="B78" s="58" t="s">
        <v>80</v>
      </c>
      <c r="C78" s="31">
        <v>855.2</v>
      </c>
      <c r="D78" s="38">
        <v>857.9</v>
      </c>
      <c r="E78" s="38">
        <v>845.8</v>
      </c>
      <c r="F78" s="38">
        <v>836.4</v>
      </c>
      <c r="G78" s="38">
        <v>824.3</v>
      </c>
      <c r="H78" s="38">
        <v>867.3</v>
      </c>
      <c r="I78" s="38">
        <v>879.40000000000009</v>
      </c>
      <c r="J78" s="38">
        <v>888.8</v>
      </c>
      <c r="K78" s="31">
        <v>870</v>
      </c>
      <c r="L78" s="31">
        <v>848.5</v>
      </c>
      <c r="M78" s="31">
        <v>140.64286000000001</v>
      </c>
      <c r="N78" s="1"/>
      <c r="O78" s="1"/>
    </row>
    <row r="79" spans="1:15" ht="12.75" customHeight="1">
      <c r="A79" s="33">
        <v>69</v>
      </c>
      <c r="B79" s="58" t="s">
        <v>855</v>
      </c>
      <c r="C79" s="31">
        <v>480.55</v>
      </c>
      <c r="D79" s="38">
        <v>482.41666666666669</v>
      </c>
      <c r="E79" s="38">
        <v>476.43333333333339</v>
      </c>
      <c r="F79" s="38">
        <v>472.31666666666672</v>
      </c>
      <c r="G79" s="38">
        <v>466.33333333333343</v>
      </c>
      <c r="H79" s="38">
        <v>486.53333333333336</v>
      </c>
      <c r="I79" s="38">
        <v>492.51666666666659</v>
      </c>
      <c r="J79" s="38">
        <v>496.63333333333333</v>
      </c>
      <c r="K79" s="31">
        <v>488.4</v>
      </c>
      <c r="L79" s="31">
        <v>478.3</v>
      </c>
      <c r="M79" s="31">
        <v>1.23136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259.14999999999998</v>
      </c>
      <c r="D80" s="38">
        <v>259.2833333333333</v>
      </c>
      <c r="E80" s="38">
        <v>257.41666666666663</v>
      </c>
      <c r="F80" s="38">
        <v>255.68333333333334</v>
      </c>
      <c r="G80" s="38">
        <v>253.81666666666666</v>
      </c>
      <c r="H80" s="38">
        <v>261.01666666666659</v>
      </c>
      <c r="I80" s="38">
        <v>262.88333333333327</v>
      </c>
      <c r="J80" s="38">
        <v>264.61666666666656</v>
      </c>
      <c r="K80" s="31">
        <v>261.14999999999998</v>
      </c>
      <c r="L80" s="31">
        <v>257.55</v>
      </c>
      <c r="M80" s="31">
        <v>15.35249</v>
      </c>
      <c r="N80" s="1"/>
      <c r="O80" s="1"/>
    </row>
    <row r="81" spans="1:15" ht="12.75" customHeight="1">
      <c r="A81" s="33">
        <v>71</v>
      </c>
      <c r="B81" s="58" t="s">
        <v>339</v>
      </c>
      <c r="C81" s="31">
        <v>1128.25</v>
      </c>
      <c r="D81" s="38">
        <v>1127.4833333333333</v>
      </c>
      <c r="E81" s="38">
        <v>1117.9666666666667</v>
      </c>
      <c r="F81" s="38">
        <v>1107.6833333333334</v>
      </c>
      <c r="G81" s="38">
        <v>1098.1666666666667</v>
      </c>
      <c r="H81" s="38">
        <v>1137.7666666666667</v>
      </c>
      <c r="I81" s="38">
        <v>1147.2833333333335</v>
      </c>
      <c r="J81" s="38">
        <v>1157.5666666666666</v>
      </c>
      <c r="K81" s="31">
        <v>1137</v>
      </c>
      <c r="L81" s="31">
        <v>1117.2</v>
      </c>
      <c r="M81" s="31">
        <v>0.48091</v>
      </c>
      <c r="N81" s="1"/>
      <c r="O81" s="1"/>
    </row>
    <row r="82" spans="1:15" ht="12.75" customHeight="1">
      <c r="A82" s="33">
        <v>72</v>
      </c>
      <c r="B82" s="58" t="s">
        <v>88</v>
      </c>
      <c r="C82" s="31">
        <v>493.7</v>
      </c>
      <c r="D82" s="38">
        <v>492.75</v>
      </c>
      <c r="E82" s="38">
        <v>487.2</v>
      </c>
      <c r="F82" s="38">
        <v>480.7</v>
      </c>
      <c r="G82" s="38">
        <v>475.15</v>
      </c>
      <c r="H82" s="38">
        <v>499.25</v>
      </c>
      <c r="I82" s="38">
        <v>504.79999999999995</v>
      </c>
      <c r="J82" s="38">
        <v>511.3</v>
      </c>
      <c r="K82" s="31">
        <v>498.3</v>
      </c>
      <c r="L82" s="31">
        <v>486.25</v>
      </c>
      <c r="M82" s="31">
        <v>28.485019999999999</v>
      </c>
      <c r="N82" s="1"/>
      <c r="O82" s="1"/>
    </row>
    <row r="83" spans="1:15" ht="12.75" customHeight="1">
      <c r="A83" s="33">
        <v>73</v>
      </c>
      <c r="B83" s="58" t="s">
        <v>856</v>
      </c>
      <c r="C83" s="31">
        <v>282.3</v>
      </c>
      <c r="D83" s="38">
        <v>286.06666666666666</v>
      </c>
      <c r="E83" s="38">
        <v>277.13333333333333</v>
      </c>
      <c r="F83" s="38">
        <v>271.96666666666664</v>
      </c>
      <c r="G83" s="38">
        <v>263.0333333333333</v>
      </c>
      <c r="H83" s="38">
        <v>291.23333333333335</v>
      </c>
      <c r="I83" s="38">
        <v>300.16666666666663</v>
      </c>
      <c r="J83" s="38">
        <v>305.33333333333337</v>
      </c>
      <c r="K83" s="31">
        <v>295</v>
      </c>
      <c r="L83" s="31">
        <v>280.89999999999998</v>
      </c>
      <c r="M83" s="31">
        <v>41.4392</v>
      </c>
      <c r="N83" s="1"/>
      <c r="O83" s="1"/>
    </row>
    <row r="84" spans="1:15" ht="12.75" customHeight="1">
      <c r="A84" s="33">
        <v>74</v>
      </c>
      <c r="B84" s="58" t="s">
        <v>340</v>
      </c>
      <c r="C84" s="31">
        <v>6267.35</v>
      </c>
      <c r="D84" s="38">
        <v>6289.3499999999995</v>
      </c>
      <c r="E84" s="38">
        <v>6232.9999999999991</v>
      </c>
      <c r="F84" s="38">
        <v>6198.65</v>
      </c>
      <c r="G84" s="38">
        <v>6142.2999999999993</v>
      </c>
      <c r="H84" s="38">
        <v>6323.6999999999989</v>
      </c>
      <c r="I84" s="38">
        <v>6380.0499999999993</v>
      </c>
      <c r="J84" s="38">
        <v>6414.3999999999987</v>
      </c>
      <c r="K84" s="31">
        <v>6345.7</v>
      </c>
      <c r="L84" s="31">
        <v>6255</v>
      </c>
      <c r="M84" s="31">
        <v>0.19073999999999999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735.25</v>
      </c>
      <c r="D85" s="38">
        <v>733.18333333333339</v>
      </c>
      <c r="E85" s="38">
        <v>729.06666666666683</v>
      </c>
      <c r="F85" s="38">
        <v>722.88333333333344</v>
      </c>
      <c r="G85" s="38">
        <v>718.76666666666688</v>
      </c>
      <c r="H85" s="38">
        <v>739.36666666666679</v>
      </c>
      <c r="I85" s="38">
        <v>743.48333333333335</v>
      </c>
      <c r="J85" s="38">
        <v>749.66666666666674</v>
      </c>
      <c r="K85" s="31">
        <v>737.3</v>
      </c>
      <c r="L85" s="31">
        <v>727</v>
      </c>
      <c r="M85" s="31">
        <v>0.72094999999999998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978.25</v>
      </c>
      <c r="D86" s="38">
        <v>984.15</v>
      </c>
      <c r="E86" s="38">
        <v>970.3</v>
      </c>
      <c r="F86" s="38">
        <v>962.35</v>
      </c>
      <c r="G86" s="38">
        <v>948.5</v>
      </c>
      <c r="H86" s="38">
        <v>992.09999999999991</v>
      </c>
      <c r="I86" s="38">
        <v>1005.95</v>
      </c>
      <c r="J86" s="38">
        <v>1013.8999999999999</v>
      </c>
      <c r="K86" s="31">
        <v>998</v>
      </c>
      <c r="L86" s="31">
        <v>976.2</v>
      </c>
      <c r="M86" s="31">
        <v>0.35954999999999998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429.8</v>
      </c>
      <c r="D87" s="38">
        <v>430.5333333333333</v>
      </c>
      <c r="E87" s="38">
        <v>426.06666666666661</v>
      </c>
      <c r="F87" s="38">
        <v>422.33333333333331</v>
      </c>
      <c r="G87" s="38">
        <v>417.86666666666662</v>
      </c>
      <c r="H87" s="38">
        <v>434.26666666666659</v>
      </c>
      <c r="I87" s="38">
        <v>438.73333333333329</v>
      </c>
      <c r="J87" s="38">
        <v>442.46666666666658</v>
      </c>
      <c r="K87" s="31">
        <v>435</v>
      </c>
      <c r="L87" s="31">
        <v>426.8</v>
      </c>
      <c r="M87" s="31">
        <v>3.0061</v>
      </c>
      <c r="N87" s="1"/>
      <c r="O87" s="1"/>
    </row>
    <row r="88" spans="1:15" ht="12.75" customHeight="1">
      <c r="A88" s="33">
        <v>78</v>
      </c>
      <c r="B88" s="58" t="s">
        <v>83</v>
      </c>
      <c r="C88" s="31">
        <v>18628.75</v>
      </c>
      <c r="D88" s="38">
        <v>18590.416666666668</v>
      </c>
      <c r="E88" s="38">
        <v>18510.383333333335</v>
      </c>
      <c r="F88" s="38">
        <v>18392.016666666666</v>
      </c>
      <c r="G88" s="38">
        <v>18311.983333333334</v>
      </c>
      <c r="H88" s="38">
        <v>18708.783333333336</v>
      </c>
      <c r="I88" s="38">
        <v>18788.816666666669</v>
      </c>
      <c r="J88" s="38">
        <v>18907.183333333338</v>
      </c>
      <c r="K88" s="31">
        <v>18670.45</v>
      </c>
      <c r="L88" s="31">
        <v>18472.05</v>
      </c>
      <c r="M88" s="31">
        <v>0.26258999999999999</v>
      </c>
      <c r="N88" s="1"/>
      <c r="O88" s="1"/>
    </row>
    <row r="89" spans="1:15" ht="12.75" customHeight="1">
      <c r="A89" s="33">
        <v>79</v>
      </c>
      <c r="B89" s="58" t="s">
        <v>344</v>
      </c>
      <c r="C89" s="31">
        <v>596.5</v>
      </c>
      <c r="D89" s="38">
        <v>591.5</v>
      </c>
      <c r="E89" s="38">
        <v>585</v>
      </c>
      <c r="F89" s="38">
        <v>573.5</v>
      </c>
      <c r="G89" s="38">
        <v>567</v>
      </c>
      <c r="H89" s="38">
        <v>603</v>
      </c>
      <c r="I89" s="38">
        <v>609.5</v>
      </c>
      <c r="J89" s="38">
        <v>621</v>
      </c>
      <c r="K89" s="31">
        <v>598</v>
      </c>
      <c r="L89" s="31">
        <v>580</v>
      </c>
      <c r="M89" s="31">
        <v>4.9600200000000001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18.850000000000001</v>
      </c>
      <c r="D90" s="38">
        <v>18.850000000000001</v>
      </c>
      <c r="E90" s="38">
        <v>18.850000000000001</v>
      </c>
      <c r="F90" s="38">
        <v>18.850000000000001</v>
      </c>
      <c r="G90" s="38">
        <v>18.850000000000001</v>
      </c>
      <c r="H90" s="38">
        <v>18.850000000000001</v>
      </c>
      <c r="I90" s="38">
        <v>18.850000000000001</v>
      </c>
      <c r="J90" s="38">
        <v>18.850000000000001</v>
      </c>
      <c r="K90" s="31">
        <v>18.850000000000001</v>
      </c>
      <c r="L90" s="31">
        <v>18.850000000000001</v>
      </c>
      <c r="M90" s="31">
        <v>17.208559999999999</v>
      </c>
      <c r="N90" s="1"/>
      <c r="O90" s="1"/>
    </row>
    <row r="91" spans="1:15" ht="12.75" customHeight="1">
      <c r="A91" s="33">
        <v>81</v>
      </c>
      <c r="B91" s="58" t="s">
        <v>86</v>
      </c>
      <c r="C91" s="31">
        <v>4530.75</v>
      </c>
      <c r="D91" s="38">
        <v>4518.95</v>
      </c>
      <c r="E91" s="38">
        <v>4497.8999999999996</v>
      </c>
      <c r="F91" s="38">
        <v>4465.05</v>
      </c>
      <c r="G91" s="38">
        <v>4444</v>
      </c>
      <c r="H91" s="38">
        <v>4551.7999999999993</v>
      </c>
      <c r="I91" s="38">
        <v>4572.8500000000004</v>
      </c>
      <c r="J91" s="38">
        <v>4605.6999999999989</v>
      </c>
      <c r="K91" s="31">
        <v>4540</v>
      </c>
      <c r="L91" s="31">
        <v>4486.1000000000004</v>
      </c>
      <c r="M91" s="31">
        <v>3.4025699999999999</v>
      </c>
      <c r="N91" s="1"/>
      <c r="O91" s="1"/>
    </row>
    <row r="92" spans="1:15" ht="12.75" customHeight="1">
      <c r="A92" s="33">
        <v>82</v>
      </c>
      <c r="B92" s="58" t="s">
        <v>334</v>
      </c>
      <c r="C92" s="31">
        <v>909.95</v>
      </c>
      <c r="D92" s="38">
        <v>908.18333333333339</v>
      </c>
      <c r="E92" s="38">
        <v>903.86666666666679</v>
      </c>
      <c r="F92" s="38">
        <v>897.78333333333342</v>
      </c>
      <c r="G92" s="38">
        <v>893.46666666666681</v>
      </c>
      <c r="H92" s="38">
        <v>914.26666666666677</v>
      </c>
      <c r="I92" s="38">
        <v>918.58333333333337</v>
      </c>
      <c r="J92" s="38">
        <v>924.66666666666674</v>
      </c>
      <c r="K92" s="31">
        <v>912.5</v>
      </c>
      <c r="L92" s="31">
        <v>902.1</v>
      </c>
      <c r="M92" s="31">
        <v>6.8248699999999998</v>
      </c>
      <c r="N92" s="1"/>
      <c r="O92" s="1"/>
    </row>
    <row r="93" spans="1:15" ht="12.75" customHeight="1">
      <c r="A93" s="33">
        <v>83</v>
      </c>
      <c r="B93" s="58" t="s">
        <v>346</v>
      </c>
      <c r="C93" s="31">
        <v>1742.4</v>
      </c>
      <c r="D93" s="38">
        <v>1752.8</v>
      </c>
      <c r="E93" s="38">
        <v>1715.75</v>
      </c>
      <c r="F93" s="38">
        <v>1689.1000000000001</v>
      </c>
      <c r="G93" s="38">
        <v>1652.0500000000002</v>
      </c>
      <c r="H93" s="38">
        <v>1779.4499999999998</v>
      </c>
      <c r="I93" s="38">
        <v>1816.4999999999995</v>
      </c>
      <c r="J93" s="38">
        <v>1843.1499999999996</v>
      </c>
      <c r="K93" s="31">
        <v>1789.85</v>
      </c>
      <c r="L93" s="31">
        <v>1726.15</v>
      </c>
      <c r="M93" s="31">
        <v>1.2989200000000001</v>
      </c>
      <c r="N93" s="1"/>
      <c r="O93" s="1"/>
    </row>
    <row r="94" spans="1:15" ht="12.75" customHeight="1">
      <c r="A94" s="33">
        <v>84</v>
      </c>
      <c r="B94" s="58" t="s">
        <v>352</v>
      </c>
      <c r="C94" s="31">
        <v>302.25</v>
      </c>
      <c r="D94" s="38">
        <v>302.8</v>
      </c>
      <c r="E94" s="38">
        <v>300.5</v>
      </c>
      <c r="F94" s="38">
        <v>298.75</v>
      </c>
      <c r="G94" s="38">
        <v>296.45</v>
      </c>
      <c r="H94" s="38">
        <v>304.55</v>
      </c>
      <c r="I94" s="38">
        <v>306.85000000000008</v>
      </c>
      <c r="J94" s="38">
        <v>308.60000000000002</v>
      </c>
      <c r="K94" s="31">
        <v>305.10000000000002</v>
      </c>
      <c r="L94" s="31">
        <v>301.05</v>
      </c>
      <c r="M94" s="31">
        <v>5.3059000000000003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749.2</v>
      </c>
      <c r="D95" s="38">
        <v>747.18333333333339</v>
      </c>
      <c r="E95" s="38">
        <v>743.71666666666681</v>
      </c>
      <c r="F95" s="38">
        <v>738.23333333333346</v>
      </c>
      <c r="G95" s="38">
        <v>734.76666666666688</v>
      </c>
      <c r="H95" s="38">
        <v>752.66666666666674</v>
      </c>
      <c r="I95" s="38">
        <v>756.13333333333344</v>
      </c>
      <c r="J95" s="38">
        <v>761.61666666666667</v>
      </c>
      <c r="K95" s="31">
        <v>750.65</v>
      </c>
      <c r="L95" s="31">
        <v>741.7</v>
      </c>
      <c r="M95" s="31">
        <v>4.9461000000000004</v>
      </c>
      <c r="N95" s="1"/>
      <c r="O95" s="1"/>
    </row>
    <row r="96" spans="1:15" ht="12.75" customHeight="1">
      <c r="A96" s="33">
        <v>86</v>
      </c>
      <c r="B96" s="58" t="s">
        <v>89</v>
      </c>
      <c r="C96" s="31">
        <v>326.60000000000002</v>
      </c>
      <c r="D96" s="38">
        <v>327.15000000000003</v>
      </c>
      <c r="E96" s="38">
        <v>324.95000000000005</v>
      </c>
      <c r="F96" s="38">
        <v>323.3</v>
      </c>
      <c r="G96" s="38">
        <v>321.10000000000002</v>
      </c>
      <c r="H96" s="38">
        <v>328.80000000000007</v>
      </c>
      <c r="I96" s="38">
        <v>331</v>
      </c>
      <c r="J96" s="38">
        <v>332.65000000000009</v>
      </c>
      <c r="K96" s="31">
        <v>329.35</v>
      </c>
      <c r="L96" s="31">
        <v>325.5</v>
      </c>
      <c r="M96" s="31">
        <v>31.52872</v>
      </c>
      <c r="N96" s="1"/>
      <c r="O96" s="1"/>
    </row>
    <row r="97" spans="1:15" ht="12.75" customHeight="1">
      <c r="A97" s="33">
        <v>87</v>
      </c>
      <c r="B97" s="58" t="s">
        <v>353</v>
      </c>
      <c r="C97" s="31">
        <v>802.2</v>
      </c>
      <c r="D97" s="38">
        <v>800.93333333333339</v>
      </c>
      <c r="E97" s="38">
        <v>792.46666666666681</v>
      </c>
      <c r="F97" s="38">
        <v>782.73333333333346</v>
      </c>
      <c r="G97" s="38">
        <v>774.26666666666688</v>
      </c>
      <c r="H97" s="38">
        <v>810.66666666666674</v>
      </c>
      <c r="I97" s="38">
        <v>819.13333333333344</v>
      </c>
      <c r="J97" s="38">
        <v>828.86666666666667</v>
      </c>
      <c r="K97" s="31">
        <v>809.4</v>
      </c>
      <c r="L97" s="31">
        <v>791.2</v>
      </c>
      <c r="M97" s="31">
        <v>1.6581300000000001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1136.1500000000001</v>
      </c>
      <c r="D98" s="38">
        <v>1136.8166666666666</v>
      </c>
      <c r="E98" s="38">
        <v>1130.3333333333333</v>
      </c>
      <c r="F98" s="38">
        <v>1124.5166666666667</v>
      </c>
      <c r="G98" s="38">
        <v>1118.0333333333333</v>
      </c>
      <c r="H98" s="38">
        <v>1142.6333333333332</v>
      </c>
      <c r="I98" s="38">
        <v>1149.1166666666668</v>
      </c>
      <c r="J98" s="38">
        <v>1154.9333333333332</v>
      </c>
      <c r="K98" s="31">
        <v>1143.3</v>
      </c>
      <c r="L98" s="31">
        <v>1131</v>
      </c>
      <c r="M98" s="31">
        <v>0.59504999999999997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143.15</v>
      </c>
      <c r="D99" s="38">
        <v>143.53333333333333</v>
      </c>
      <c r="E99" s="38">
        <v>142.06666666666666</v>
      </c>
      <c r="F99" s="38">
        <v>140.98333333333332</v>
      </c>
      <c r="G99" s="38">
        <v>139.51666666666665</v>
      </c>
      <c r="H99" s="38">
        <v>144.61666666666667</v>
      </c>
      <c r="I99" s="38">
        <v>146.08333333333331</v>
      </c>
      <c r="J99" s="38">
        <v>147.16666666666669</v>
      </c>
      <c r="K99" s="31">
        <v>145</v>
      </c>
      <c r="L99" s="31">
        <v>142.44999999999999</v>
      </c>
      <c r="M99" s="31">
        <v>10.08873</v>
      </c>
      <c r="N99" s="1"/>
      <c r="O99" s="1"/>
    </row>
    <row r="100" spans="1:15" ht="12.75" customHeight="1">
      <c r="A100" s="33">
        <v>90</v>
      </c>
      <c r="B100" s="58" t="s">
        <v>347</v>
      </c>
      <c r="C100" s="31">
        <v>611.29999999999995</v>
      </c>
      <c r="D100" s="38">
        <v>607.0333333333333</v>
      </c>
      <c r="E100" s="38">
        <v>598.16666666666663</v>
      </c>
      <c r="F100" s="38">
        <v>585.0333333333333</v>
      </c>
      <c r="G100" s="38">
        <v>576.16666666666663</v>
      </c>
      <c r="H100" s="38">
        <v>620.16666666666663</v>
      </c>
      <c r="I100" s="38">
        <v>629.03333333333342</v>
      </c>
      <c r="J100" s="38">
        <v>642.16666666666663</v>
      </c>
      <c r="K100" s="31">
        <v>615.9</v>
      </c>
      <c r="L100" s="31">
        <v>593.9</v>
      </c>
      <c r="M100" s="31">
        <v>1.4174899999999999</v>
      </c>
      <c r="N100" s="1"/>
      <c r="O100" s="1"/>
    </row>
    <row r="101" spans="1:15" ht="12.75" customHeight="1">
      <c r="A101" s="33">
        <v>91</v>
      </c>
      <c r="B101" s="58" t="s">
        <v>356</v>
      </c>
      <c r="C101" s="31">
        <v>2246.0500000000002</v>
      </c>
      <c r="D101" s="38">
        <v>2257.5166666666669</v>
      </c>
      <c r="E101" s="38">
        <v>2227.5333333333338</v>
      </c>
      <c r="F101" s="38">
        <v>2209.0166666666669</v>
      </c>
      <c r="G101" s="38">
        <v>2179.0333333333338</v>
      </c>
      <c r="H101" s="38">
        <v>2276.0333333333338</v>
      </c>
      <c r="I101" s="38">
        <v>2306.0166666666664</v>
      </c>
      <c r="J101" s="38">
        <v>2324.5333333333338</v>
      </c>
      <c r="K101" s="31">
        <v>2287.5</v>
      </c>
      <c r="L101" s="31">
        <v>2239</v>
      </c>
      <c r="M101" s="31">
        <v>2.7229700000000001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35.1</v>
      </c>
      <c r="D102" s="38">
        <v>35.383333333333333</v>
      </c>
      <c r="E102" s="38">
        <v>34.716666666666669</v>
      </c>
      <c r="F102" s="38">
        <v>34.333333333333336</v>
      </c>
      <c r="G102" s="38">
        <v>33.666666666666671</v>
      </c>
      <c r="H102" s="38">
        <v>35.766666666666666</v>
      </c>
      <c r="I102" s="38">
        <v>36.433333333333337</v>
      </c>
      <c r="J102" s="38">
        <v>36.816666666666663</v>
      </c>
      <c r="K102" s="31">
        <v>36.049999999999997</v>
      </c>
      <c r="L102" s="31">
        <v>35</v>
      </c>
      <c r="M102" s="31">
        <v>83.640510000000006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1129.5999999999999</v>
      </c>
      <c r="D103" s="38">
        <v>1132.1666666666667</v>
      </c>
      <c r="E103" s="38">
        <v>1124.4333333333334</v>
      </c>
      <c r="F103" s="38">
        <v>1119.2666666666667</v>
      </c>
      <c r="G103" s="38">
        <v>1111.5333333333333</v>
      </c>
      <c r="H103" s="38">
        <v>1137.3333333333335</v>
      </c>
      <c r="I103" s="38">
        <v>1145.0666666666666</v>
      </c>
      <c r="J103" s="38">
        <v>1150.2333333333336</v>
      </c>
      <c r="K103" s="31">
        <v>1139.9000000000001</v>
      </c>
      <c r="L103" s="31">
        <v>1127</v>
      </c>
      <c r="M103" s="31">
        <v>2.9940500000000001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685</v>
      </c>
      <c r="D104" s="38">
        <v>684.23333333333323</v>
      </c>
      <c r="E104" s="38">
        <v>679.46666666666647</v>
      </c>
      <c r="F104" s="38">
        <v>673.93333333333328</v>
      </c>
      <c r="G104" s="38">
        <v>669.16666666666652</v>
      </c>
      <c r="H104" s="38">
        <v>689.76666666666642</v>
      </c>
      <c r="I104" s="38">
        <v>694.53333333333308</v>
      </c>
      <c r="J104" s="38">
        <v>700.06666666666638</v>
      </c>
      <c r="K104" s="31">
        <v>689</v>
      </c>
      <c r="L104" s="31">
        <v>678.7</v>
      </c>
      <c r="M104" s="31">
        <v>2.1133899999999999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1029.9000000000001</v>
      </c>
      <c r="D105" s="38">
        <v>1023.9833333333332</v>
      </c>
      <c r="E105" s="38">
        <v>1016.9666666666665</v>
      </c>
      <c r="F105" s="38">
        <v>1004.0333333333332</v>
      </c>
      <c r="G105" s="38">
        <v>997.01666666666642</v>
      </c>
      <c r="H105" s="38">
        <v>1036.9166666666665</v>
      </c>
      <c r="I105" s="38">
        <v>1043.9333333333332</v>
      </c>
      <c r="J105" s="38">
        <v>1056.8666666666666</v>
      </c>
      <c r="K105" s="31">
        <v>1031</v>
      </c>
      <c r="L105" s="31">
        <v>1011.05</v>
      </c>
      <c r="M105" s="31">
        <v>1.56803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9242.9</v>
      </c>
      <c r="D106" s="38">
        <v>9269.5666666666657</v>
      </c>
      <c r="E106" s="38">
        <v>9179.3333333333321</v>
      </c>
      <c r="F106" s="38">
        <v>9115.7666666666664</v>
      </c>
      <c r="G106" s="38">
        <v>9025.5333333333328</v>
      </c>
      <c r="H106" s="38">
        <v>9333.1333333333314</v>
      </c>
      <c r="I106" s="38">
        <v>9423.366666666665</v>
      </c>
      <c r="J106" s="38">
        <v>9486.9333333333307</v>
      </c>
      <c r="K106" s="31">
        <v>9359.7999999999993</v>
      </c>
      <c r="L106" s="31">
        <v>9206</v>
      </c>
      <c r="M106" s="31">
        <v>0.21632000000000001</v>
      </c>
      <c r="N106" s="1"/>
      <c r="O106" s="1"/>
    </row>
    <row r="107" spans="1:15" ht="12.75" customHeight="1">
      <c r="A107" s="33">
        <v>97</v>
      </c>
      <c r="B107" s="58" t="s">
        <v>348</v>
      </c>
      <c r="C107" s="31">
        <v>83.1</v>
      </c>
      <c r="D107" s="38">
        <v>82.816666666666677</v>
      </c>
      <c r="E107" s="38">
        <v>82.183333333333351</v>
      </c>
      <c r="F107" s="38">
        <v>81.26666666666668</v>
      </c>
      <c r="G107" s="38">
        <v>80.633333333333354</v>
      </c>
      <c r="H107" s="38">
        <v>83.733333333333348</v>
      </c>
      <c r="I107" s="38">
        <v>84.366666666666674</v>
      </c>
      <c r="J107" s="38">
        <v>85.283333333333346</v>
      </c>
      <c r="K107" s="31">
        <v>83.45</v>
      </c>
      <c r="L107" s="31">
        <v>81.900000000000006</v>
      </c>
      <c r="M107" s="31">
        <v>44.90372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406.8</v>
      </c>
      <c r="D108" s="38">
        <v>408.18333333333339</v>
      </c>
      <c r="E108" s="38">
        <v>403.71666666666681</v>
      </c>
      <c r="F108" s="38">
        <v>400.63333333333344</v>
      </c>
      <c r="G108" s="38">
        <v>396.16666666666686</v>
      </c>
      <c r="H108" s="38">
        <v>411.26666666666677</v>
      </c>
      <c r="I108" s="38">
        <v>415.73333333333335</v>
      </c>
      <c r="J108" s="38">
        <v>418.81666666666672</v>
      </c>
      <c r="K108" s="31">
        <v>412.65</v>
      </c>
      <c r="L108" s="31">
        <v>405.1</v>
      </c>
      <c r="M108" s="31">
        <v>10.685079999999999</v>
      </c>
      <c r="N108" s="1"/>
      <c r="O108" s="1"/>
    </row>
    <row r="109" spans="1:15" ht="12.75" customHeight="1">
      <c r="A109" s="33">
        <v>99</v>
      </c>
      <c r="B109" s="58" t="s">
        <v>362</v>
      </c>
      <c r="C109" s="31">
        <v>523.65</v>
      </c>
      <c r="D109" s="38">
        <v>524.51666666666654</v>
      </c>
      <c r="E109" s="38">
        <v>520.73333333333312</v>
      </c>
      <c r="F109" s="38">
        <v>517.81666666666661</v>
      </c>
      <c r="G109" s="38">
        <v>514.03333333333319</v>
      </c>
      <c r="H109" s="38">
        <v>527.43333333333305</v>
      </c>
      <c r="I109" s="38">
        <v>531.21666666666658</v>
      </c>
      <c r="J109" s="38">
        <v>534.13333333333298</v>
      </c>
      <c r="K109" s="31">
        <v>528.29999999999995</v>
      </c>
      <c r="L109" s="31">
        <v>521.6</v>
      </c>
      <c r="M109" s="31">
        <v>0.51854999999999996</v>
      </c>
      <c r="N109" s="1"/>
      <c r="O109" s="1"/>
    </row>
    <row r="110" spans="1:15" ht="12.75" customHeight="1">
      <c r="A110" s="33">
        <v>100</v>
      </c>
      <c r="B110" s="58" t="s">
        <v>91</v>
      </c>
      <c r="C110" s="31">
        <v>278.95</v>
      </c>
      <c r="D110" s="38">
        <v>277.91666666666669</v>
      </c>
      <c r="E110" s="38">
        <v>275.38333333333338</v>
      </c>
      <c r="F110" s="38">
        <v>271.81666666666672</v>
      </c>
      <c r="G110" s="38">
        <v>269.28333333333342</v>
      </c>
      <c r="H110" s="38">
        <v>281.48333333333335</v>
      </c>
      <c r="I110" s="38">
        <v>284.01666666666665</v>
      </c>
      <c r="J110" s="38">
        <v>287.58333333333331</v>
      </c>
      <c r="K110" s="31">
        <v>280.45</v>
      </c>
      <c r="L110" s="31">
        <v>274.35000000000002</v>
      </c>
      <c r="M110" s="31">
        <v>23.904620000000001</v>
      </c>
      <c r="N110" s="1"/>
      <c r="O110" s="1"/>
    </row>
    <row r="111" spans="1:15" ht="12.75" customHeight="1">
      <c r="A111" s="33">
        <v>101</v>
      </c>
      <c r="B111" s="58" t="s">
        <v>363</v>
      </c>
      <c r="C111" s="31">
        <v>526.4</v>
      </c>
      <c r="D111" s="38">
        <v>526.70000000000005</v>
      </c>
      <c r="E111" s="38">
        <v>514.40000000000009</v>
      </c>
      <c r="F111" s="38">
        <v>502.40000000000009</v>
      </c>
      <c r="G111" s="38">
        <v>490.10000000000014</v>
      </c>
      <c r="H111" s="38">
        <v>538.70000000000005</v>
      </c>
      <c r="I111" s="38">
        <v>551</v>
      </c>
      <c r="J111" s="38">
        <v>563</v>
      </c>
      <c r="K111" s="31">
        <v>539</v>
      </c>
      <c r="L111" s="31">
        <v>514.70000000000005</v>
      </c>
      <c r="M111" s="31">
        <v>5.7344999999999997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963.25</v>
      </c>
      <c r="D112" s="38">
        <v>956.06666666666661</v>
      </c>
      <c r="E112" s="38">
        <v>939.68333333333317</v>
      </c>
      <c r="F112" s="38">
        <v>916.11666666666656</v>
      </c>
      <c r="G112" s="38">
        <v>899.73333333333312</v>
      </c>
      <c r="H112" s="38">
        <v>979.63333333333321</v>
      </c>
      <c r="I112" s="38">
        <v>996.01666666666665</v>
      </c>
      <c r="J112" s="38">
        <v>1019.5833333333333</v>
      </c>
      <c r="K112" s="31">
        <v>972.45</v>
      </c>
      <c r="L112" s="31">
        <v>932.5</v>
      </c>
      <c r="M112" s="31">
        <v>3.5793300000000001</v>
      </c>
      <c r="N112" s="1"/>
      <c r="O112" s="1"/>
    </row>
    <row r="113" spans="1:15" ht="12.75" customHeight="1">
      <c r="A113" s="33">
        <v>103</v>
      </c>
      <c r="B113" s="58" t="s">
        <v>92</v>
      </c>
      <c r="C113" s="31">
        <v>1099.05</v>
      </c>
      <c r="D113" s="38">
        <v>1093.2166666666667</v>
      </c>
      <c r="E113" s="38">
        <v>1083.4333333333334</v>
      </c>
      <c r="F113" s="38">
        <v>1067.8166666666666</v>
      </c>
      <c r="G113" s="38">
        <v>1058.0333333333333</v>
      </c>
      <c r="H113" s="38">
        <v>1108.8333333333335</v>
      </c>
      <c r="I113" s="38">
        <v>1118.6166666666668</v>
      </c>
      <c r="J113" s="38">
        <v>1134.2333333333336</v>
      </c>
      <c r="K113" s="31">
        <v>1103</v>
      </c>
      <c r="L113" s="31">
        <v>1077.5999999999999</v>
      </c>
      <c r="M113" s="31">
        <v>20.518239999999999</v>
      </c>
      <c r="N113" s="1"/>
      <c r="O113" s="1"/>
    </row>
    <row r="114" spans="1:15" ht="12.75" customHeight="1">
      <c r="A114" s="33">
        <v>104</v>
      </c>
      <c r="B114" s="58" t="s">
        <v>851</v>
      </c>
      <c r="C114" s="31">
        <v>506.75</v>
      </c>
      <c r="D114" s="38">
        <v>506.93333333333334</v>
      </c>
      <c r="E114" s="38">
        <v>501.86666666666667</v>
      </c>
      <c r="F114" s="38">
        <v>496.98333333333335</v>
      </c>
      <c r="G114" s="38">
        <v>491.91666666666669</v>
      </c>
      <c r="H114" s="38">
        <v>511.81666666666666</v>
      </c>
      <c r="I114" s="38">
        <v>516.88333333333344</v>
      </c>
      <c r="J114" s="38">
        <v>521.76666666666665</v>
      </c>
      <c r="K114" s="31">
        <v>512</v>
      </c>
      <c r="L114" s="31">
        <v>502.05</v>
      </c>
      <c r="M114" s="31">
        <v>2.4388999999999998</v>
      </c>
      <c r="N114" s="1"/>
      <c r="O114" s="1"/>
    </row>
    <row r="115" spans="1:15" ht="12.75" customHeight="1">
      <c r="A115" s="33">
        <v>105</v>
      </c>
      <c r="B115" s="58" t="s">
        <v>93</v>
      </c>
      <c r="C115" s="31">
        <v>1229.75</v>
      </c>
      <c r="D115" s="38">
        <v>1234.2333333333333</v>
      </c>
      <c r="E115" s="38">
        <v>1222.8166666666666</v>
      </c>
      <c r="F115" s="38">
        <v>1215.8833333333332</v>
      </c>
      <c r="G115" s="38">
        <v>1204.4666666666665</v>
      </c>
      <c r="H115" s="38">
        <v>1241.1666666666667</v>
      </c>
      <c r="I115" s="38">
        <v>1252.5833333333333</v>
      </c>
      <c r="J115" s="38">
        <v>1259.5166666666669</v>
      </c>
      <c r="K115" s="31">
        <v>1245.6500000000001</v>
      </c>
      <c r="L115" s="31">
        <v>1227.3</v>
      </c>
      <c r="M115" s="31">
        <v>12.090870000000001</v>
      </c>
      <c r="N115" s="1"/>
      <c r="O115" s="1"/>
    </row>
    <row r="116" spans="1:15" ht="12.75" customHeight="1">
      <c r="A116" s="33">
        <v>106</v>
      </c>
      <c r="B116" s="58" t="s">
        <v>100</v>
      </c>
      <c r="C116" s="31">
        <v>124.85</v>
      </c>
      <c r="D116" s="38">
        <v>124.93333333333334</v>
      </c>
      <c r="E116" s="38">
        <v>124.41666666666667</v>
      </c>
      <c r="F116" s="38">
        <v>123.98333333333333</v>
      </c>
      <c r="G116" s="38">
        <v>123.46666666666667</v>
      </c>
      <c r="H116" s="38">
        <v>125.36666666666667</v>
      </c>
      <c r="I116" s="38">
        <v>125.88333333333333</v>
      </c>
      <c r="J116" s="38">
        <v>126.31666666666668</v>
      </c>
      <c r="K116" s="31">
        <v>125.45</v>
      </c>
      <c r="L116" s="31">
        <v>124.5</v>
      </c>
      <c r="M116" s="31">
        <v>19.65729</v>
      </c>
      <c r="N116" s="1"/>
      <c r="O116" s="1"/>
    </row>
    <row r="117" spans="1:15" ht="12.75" customHeight="1">
      <c r="A117" s="33">
        <v>107</v>
      </c>
      <c r="B117" s="58" t="s">
        <v>272</v>
      </c>
      <c r="C117" s="31">
        <v>1402.45</v>
      </c>
      <c r="D117" s="38">
        <v>1412.9333333333334</v>
      </c>
      <c r="E117" s="38">
        <v>1386.9166666666667</v>
      </c>
      <c r="F117" s="38">
        <v>1371.3833333333334</v>
      </c>
      <c r="G117" s="38">
        <v>1345.3666666666668</v>
      </c>
      <c r="H117" s="38">
        <v>1428.4666666666667</v>
      </c>
      <c r="I117" s="38">
        <v>1454.4833333333331</v>
      </c>
      <c r="J117" s="38">
        <v>1470.0166666666667</v>
      </c>
      <c r="K117" s="31">
        <v>1438.95</v>
      </c>
      <c r="L117" s="31">
        <v>1397.4</v>
      </c>
      <c r="M117" s="31">
        <v>2.2291400000000001</v>
      </c>
      <c r="N117" s="1"/>
      <c r="O117" s="1"/>
    </row>
    <row r="118" spans="1:15" ht="12.75" customHeight="1">
      <c r="A118" s="33">
        <v>108</v>
      </c>
      <c r="B118" s="58" t="s">
        <v>94</v>
      </c>
      <c r="C118" s="31">
        <v>229.95</v>
      </c>
      <c r="D118" s="38">
        <v>229.70000000000002</v>
      </c>
      <c r="E118" s="38">
        <v>229.00000000000003</v>
      </c>
      <c r="F118" s="38">
        <v>228.05</v>
      </c>
      <c r="G118" s="38">
        <v>227.35000000000002</v>
      </c>
      <c r="H118" s="38">
        <v>230.65000000000003</v>
      </c>
      <c r="I118" s="38">
        <v>231.35000000000002</v>
      </c>
      <c r="J118" s="38">
        <v>232.30000000000004</v>
      </c>
      <c r="K118" s="31">
        <v>230.4</v>
      </c>
      <c r="L118" s="31">
        <v>228.75</v>
      </c>
      <c r="M118" s="31">
        <v>31.125599999999999</v>
      </c>
      <c r="N118" s="1"/>
      <c r="O118" s="1"/>
    </row>
    <row r="119" spans="1:15" ht="12.75" customHeight="1">
      <c r="A119" s="33">
        <v>109</v>
      </c>
      <c r="B119" s="58" t="s">
        <v>365</v>
      </c>
      <c r="C119" s="31">
        <v>845.3</v>
      </c>
      <c r="D119" s="38">
        <v>847.5</v>
      </c>
      <c r="E119" s="38">
        <v>839.3</v>
      </c>
      <c r="F119" s="38">
        <v>833.3</v>
      </c>
      <c r="G119" s="38">
        <v>825.09999999999991</v>
      </c>
      <c r="H119" s="38">
        <v>853.5</v>
      </c>
      <c r="I119" s="38">
        <v>861.7</v>
      </c>
      <c r="J119" s="38">
        <v>867.7</v>
      </c>
      <c r="K119" s="31">
        <v>855.7</v>
      </c>
      <c r="L119" s="31">
        <v>841.5</v>
      </c>
      <c r="M119" s="31">
        <v>8.0415600000000005</v>
      </c>
      <c r="N119" s="1"/>
      <c r="O119" s="1"/>
    </row>
    <row r="120" spans="1:15" ht="12.75" customHeight="1">
      <c r="A120" s="33">
        <v>110</v>
      </c>
      <c r="B120" s="58" t="s">
        <v>95</v>
      </c>
      <c r="C120" s="31">
        <v>5225.6000000000004</v>
      </c>
      <c r="D120" s="38">
        <v>5195.7</v>
      </c>
      <c r="E120" s="38">
        <v>5118.0499999999993</v>
      </c>
      <c r="F120" s="38">
        <v>5010.4999999999991</v>
      </c>
      <c r="G120" s="38">
        <v>4932.8499999999985</v>
      </c>
      <c r="H120" s="38">
        <v>5303.25</v>
      </c>
      <c r="I120" s="38">
        <v>5380.9</v>
      </c>
      <c r="J120" s="38">
        <v>5488.4500000000007</v>
      </c>
      <c r="K120" s="31">
        <v>5273.35</v>
      </c>
      <c r="L120" s="31">
        <v>5088.1499999999996</v>
      </c>
      <c r="M120" s="31">
        <v>10.18566</v>
      </c>
      <c r="N120" s="1"/>
      <c r="O120" s="1"/>
    </row>
    <row r="121" spans="1:15" ht="12.75" customHeight="1">
      <c r="A121" s="33">
        <v>111</v>
      </c>
      <c r="B121" s="58" t="s">
        <v>96</v>
      </c>
      <c r="C121" s="31">
        <v>1958.75</v>
      </c>
      <c r="D121" s="38">
        <v>1956.9166666666667</v>
      </c>
      <c r="E121" s="38">
        <v>1943.8333333333335</v>
      </c>
      <c r="F121" s="38">
        <v>1928.9166666666667</v>
      </c>
      <c r="G121" s="38">
        <v>1915.8333333333335</v>
      </c>
      <c r="H121" s="38">
        <v>1971.8333333333335</v>
      </c>
      <c r="I121" s="38">
        <v>1984.916666666667</v>
      </c>
      <c r="J121" s="38">
        <v>1999.8333333333335</v>
      </c>
      <c r="K121" s="31">
        <v>1970</v>
      </c>
      <c r="L121" s="31">
        <v>1942</v>
      </c>
      <c r="M121" s="31">
        <v>6.4418699999999998</v>
      </c>
      <c r="N121" s="1"/>
      <c r="O121" s="1"/>
    </row>
    <row r="122" spans="1:15" ht="12.75" customHeight="1">
      <c r="A122" s="33">
        <v>112</v>
      </c>
      <c r="B122" s="58" t="s">
        <v>366</v>
      </c>
      <c r="C122" s="31">
        <v>2368.0500000000002</v>
      </c>
      <c r="D122" s="38">
        <v>2383.1333333333332</v>
      </c>
      <c r="E122" s="38">
        <v>2346.2666666666664</v>
      </c>
      <c r="F122" s="38">
        <v>2324.4833333333331</v>
      </c>
      <c r="G122" s="38">
        <v>2287.6166666666663</v>
      </c>
      <c r="H122" s="38">
        <v>2404.9166666666665</v>
      </c>
      <c r="I122" s="38">
        <v>2441.7833333333333</v>
      </c>
      <c r="J122" s="38">
        <v>2463.5666666666666</v>
      </c>
      <c r="K122" s="31">
        <v>2420</v>
      </c>
      <c r="L122" s="31">
        <v>2361.35</v>
      </c>
      <c r="M122" s="31">
        <v>0.71292</v>
      </c>
      <c r="N122" s="1"/>
      <c r="O122" s="1"/>
    </row>
    <row r="123" spans="1:15" ht="12.75" customHeight="1">
      <c r="A123" s="33">
        <v>113</v>
      </c>
      <c r="B123" s="58" t="s">
        <v>97</v>
      </c>
      <c r="C123" s="31">
        <v>669.95</v>
      </c>
      <c r="D123" s="38">
        <v>666.65</v>
      </c>
      <c r="E123" s="38">
        <v>661.84999999999991</v>
      </c>
      <c r="F123" s="38">
        <v>653.74999999999989</v>
      </c>
      <c r="G123" s="38">
        <v>648.94999999999982</v>
      </c>
      <c r="H123" s="38">
        <v>674.75</v>
      </c>
      <c r="I123" s="38">
        <v>679.55</v>
      </c>
      <c r="J123" s="38">
        <v>687.65000000000009</v>
      </c>
      <c r="K123" s="31">
        <v>671.45</v>
      </c>
      <c r="L123" s="31">
        <v>658.55</v>
      </c>
      <c r="M123" s="31">
        <v>4.3353400000000004</v>
      </c>
      <c r="N123" s="1"/>
      <c r="O123" s="1"/>
    </row>
    <row r="124" spans="1:15" ht="12.75" customHeight="1">
      <c r="A124" s="33">
        <v>114</v>
      </c>
      <c r="B124" s="58" t="s">
        <v>98</v>
      </c>
      <c r="C124" s="31">
        <v>1083.7</v>
      </c>
      <c r="D124" s="38">
        <v>1086.5166666666667</v>
      </c>
      <c r="E124" s="38">
        <v>1075.9833333333333</v>
      </c>
      <c r="F124" s="38">
        <v>1068.2666666666667</v>
      </c>
      <c r="G124" s="38">
        <v>1057.7333333333333</v>
      </c>
      <c r="H124" s="38">
        <v>1094.2333333333333</v>
      </c>
      <c r="I124" s="38">
        <v>1104.7666666666667</v>
      </c>
      <c r="J124" s="38">
        <v>1112.4833333333333</v>
      </c>
      <c r="K124" s="31">
        <v>1097.05</v>
      </c>
      <c r="L124" s="31">
        <v>1078.8</v>
      </c>
      <c r="M124" s="31">
        <v>2.4692500000000002</v>
      </c>
      <c r="N124" s="1"/>
      <c r="O124" s="1"/>
    </row>
    <row r="125" spans="1:15" ht="12.75" customHeight="1">
      <c r="A125" s="33">
        <v>115</v>
      </c>
      <c r="B125" s="58" t="s">
        <v>857</v>
      </c>
      <c r="C125" s="31">
        <v>4844.2</v>
      </c>
      <c r="D125" s="38">
        <v>4850.7333333333336</v>
      </c>
      <c r="E125" s="38">
        <v>4814.9666666666672</v>
      </c>
      <c r="F125" s="38">
        <v>4785.7333333333336</v>
      </c>
      <c r="G125" s="38">
        <v>4749.9666666666672</v>
      </c>
      <c r="H125" s="38">
        <v>4879.9666666666672</v>
      </c>
      <c r="I125" s="38">
        <v>4915.7333333333336</v>
      </c>
      <c r="J125" s="38">
        <v>4944.9666666666672</v>
      </c>
      <c r="K125" s="31">
        <v>4886.5</v>
      </c>
      <c r="L125" s="31">
        <v>4821.5</v>
      </c>
      <c r="M125" s="31">
        <v>0.15820999999999999</v>
      </c>
      <c r="N125" s="1"/>
      <c r="O125" s="1"/>
    </row>
    <row r="126" spans="1:15" ht="12.75" customHeight="1">
      <c r="A126" s="33">
        <v>116</v>
      </c>
      <c r="B126" s="58" t="s">
        <v>367</v>
      </c>
      <c r="C126" s="31">
        <v>1393.1</v>
      </c>
      <c r="D126" s="38">
        <v>1401.5166666666667</v>
      </c>
      <c r="E126" s="38">
        <v>1380.0333333333333</v>
      </c>
      <c r="F126" s="38">
        <v>1366.9666666666667</v>
      </c>
      <c r="G126" s="38">
        <v>1345.4833333333333</v>
      </c>
      <c r="H126" s="38">
        <v>1414.5833333333333</v>
      </c>
      <c r="I126" s="38">
        <v>1436.0666666666664</v>
      </c>
      <c r="J126" s="38">
        <v>1449.1333333333332</v>
      </c>
      <c r="K126" s="31">
        <v>1423</v>
      </c>
      <c r="L126" s="31">
        <v>1388.45</v>
      </c>
      <c r="M126" s="31">
        <v>0.50968000000000002</v>
      </c>
      <c r="N126" s="1"/>
      <c r="O126" s="1"/>
    </row>
    <row r="127" spans="1:15" ht="12.75" customHeight="1">
      <c r="A127" s="33">
        <v>117</v>
      </c>
      <c r="B127" s="58" t="s">
        <v>350</v>
      </c>
      <c r="C127" s="31">
        <v>3876.2</v>
      </c>
      <c r="D127" s="38">
        <v>3874.7333333333336</v>
      </c>
      <c r="E127" s="38">
        <v>3845.4666666666672</v>
      </c>
      <c r="F127" s="38">
        <v>3814.7333333333336</v>
      </c>
      <c r="G127" s="38">
        <v>3785.4666666666672</v>
      </c>
      <c r="H127" s="38">
        <v>3905.4666666666672</v>
      </c>
      <c r="I127" s="38">
        <v>3934.7333333333336</v>
      </c>
      <c r="J127" s="38">
        <v>3965.4666666666672</v>
      </c>
      <c r="K127" s="31">
        <v>3904</v>
      </c>
      <c r="L127" s="31">
        <v>3844</v>
      </c>
      <c r="M127" s="31">
        <v>0.11199000000000001</v>
      </c>
      <c r="N127" s="1"/>
      <c r="O127" s="1"/>
    </row>
    <row r="128" spans="1:15" ht="12.75" customHeight="1">
      <c r="A128" s="33">
        <v>118</v>
      </c>
      <c r="B128" s="58" t="s">
        <v>99</v>
      </c>
      <c r="C128" s="31">
        <v>302.35000000000002</v>
      </c>
      <c r="D128" s="38">
        <v>302.33333333333331</v>
      </c>
      <c r="E128" s="38">
        <v>299.56666666666661</v>
      </c>
      <c r="F128" s="38">
        <v>296.7833333333333</v>
      </c>
      <c r="G128" s="38">
        <v>294.01666666666659</v>
      </c>
      <c r="H128" s="38">
        <v>305.11666666666662</v>
      </c>
      <c r="I128" s="38">
        <v>307.88333333333338</v>
      </c>
      <c r="J128" s="38">
        <v>310.66666666666663</v>
      </c>
      <c r="K128" s="31">
        <v>305.10000000000002</v>
      </c>
      <c r="L128" s="31">
        <v>299.55</v>
      </c>
      <c r="M128" s="31">
        <v>21.26</v>
      </c>
      <c r="N128" s="1"/>
      <c r="O128" s="1"/>
    </row>
    <row r="129" spans="1:15" ht="12.75" customHeight="1">
      <c r="A129" s="33">
        <v>119</v>
      </c>
      <c r="B129" s="58" t="s">
        <v>351</v>
      </c>
      <c r="C129" s="31">
        <v>328.2</v>
      </c>
      <c r="D129" s="38">
        <v>329.40000000000003</v>
      </c>
      <c r="E129" s="38">
        <v>322.80000000000007</v>
      </c>
      <c r="F129" s="38">
        <v>317.40000000000003</v>
      </c>
      <c r="G129" s="38">
        <v>310.80000000000007</v>
      </c>
      <c r="H129" s="38">
        <v>334.80000000000007</v>
      </c>
      <c r="I129" s="38">
        <v>341.40000000000009</v>
      </c>
      <c r="J129" s="38">
        <v>346.80000000000007</v>
      </c>
      <c r="K129" s="31">
        <v>336</v>
      </c>
      <c r="L129" s="31">
        <v>324</v>
      </c>
      <c r="M129" s="31">
        <v>3.8617300000000001</v>
      </c>
      <c r="N129" s="1"/>
      <c r="O129" s="1"/>
    </row>
    <row r="130" spans="1:15" ht="12.75" customHeight="1">
      <c r="A130" s="33">
        <v>120</v>
      </c>
      <c r="B130" s="58" t="s">
        <v>101</v>
      </c>
      <c r="C130" s="31">
        <v>1730.05</v>
      </c>
      <c r="D130" s="38">
        <v>1727.75</v>
      </c>
      <c r="E130" s="38">
        <v>1717.5</v>
      </c>
      <c r="F130" s="38">
        <v>1704.95</v>
      </c>
      <c r="G130" s="38">
        <v>1694.7</v>
      </c>
      <c r="H130" s="38">
        <v>1740.3</v>
      </c>
      <c r="I130" s="38">
        <v>1750.55</v>
      </c>
      <c r="J130" s="38">
        <v>1763.1</v>
      </c>
      <c r="K130" s="31">
        <v>1738</v>
      </c>
      <c r="L130" s="31">
        <v>1715.2</v>
      </c>
      <c r="M130" s="31">
        <v>11.44087</v>
      </c>
      <c r="N130" s="1"/>
      <c r="O130" s="1"/>
    </row>
    <row r="131" spans="1:15" ht="12.75" customHeight="1">
      <c r="A131" s="33">
        <v>121</v>
      </c>
      <c r="B131" s="58" t="s">
        <v>368</v>
      </c>
      <c r="C131" s="31">
        <v>1603.15</v>
      </c>
      <c r="D131" s="38">
        <v>1594.8000000000002</v>
      </c>
      <c r="E131" s="38">
        <v>1579.6500000000003</v>
      </c>
      <c r="F131" s="38">
        <v>1556.15</v>
      </c>
      <c r="G131" s="38">
        <v>1541.0000000000002</v>
      </c>
      <c r="H131" s="38">
        <v>1618.3000000000004</v>
      </c>
      <c r="I131" s="38">
        <v>1633.45</v>
      </c>
      <c r="J131" s="38">
        <v>1656.9500000000005</v>
      </c>
      <c r="K131" s="31">
        <v>1609.95</v>
      </c>
      <c r="L131" s="31">
        <v>1571.3</v>
      </c>
      <c r="M131" s="31">
        <v>1.9635199999999999</v>
      </c>
      <c r="N131" s="1"/>
      <c r="O131" s="1"/>
    </row>
    <row r="132" spans="1:15" ht="12.75" customHeight="1">
      <c r="A132" s="33">
        <v>122</v>
      </c>
      <c r="B132" s="58" t="s">
        <v>102</v>
      </c>
      <c r="C132" s="31">
        <v>550.15</v>
      </c>
      <c r="D132" s="38">
        <v>550.05000000000007</v>
      </c>
      <c r="E132" s="38">
        <v>546.20000000000016</v>
      </c>
      <c r="F132" s="38">
        <v>542.25000000000011</v>
      </c>
      <c r="G132" s="38">
        <v>538.4000000000002</v>
      </c>
      <c r="H132" s="38">
        <v>554.00000000000011</v>
      </c>
      <c r="I132" s="38">
        <v>557.85</v>
      </c>
      <c r="J132" s="38">
        <v>561.80000000000007</v>
      </c>
      <c r="K132" s="31">
        <v>553.9</v>
      </c>
      <c r="L132" s="31">
        <v>546.1</v>
      </c>
      <c r="M132" s="31">
        <v>26.428660000000001</v>
      </c>
      <c r="N132" s="1"/>
      <c r="O132" s="1"/>
    </row>
    <row r="133" spans="1:15" ht="12.75" customHeight="1">
      <c r="A133" s="33">
        <v>123</v>
      </c>
      <c r="B133" s="58" t="s">
        <v>103</v>
      </c>
      <c r="C133" s="31">
        <v>2055.15</v>
      </c>
      <c r="D133" s="38">
        <v>2048.3833333333337</v>
      </c>
      <c r="E133" s="38">
        <v>2037.2166666666672</v>
      </c>
      <c r="F133" s="38">
        <v>2019.2833333333335</v>
      </c>
      <c r="G133" s="38">
        <v>2008.116666666667</v>
      </c>
      <c r="H133" s="38">
        <v>2066.3166666666675</v>
      </c>
      <c r="I133" s="38">
        <v>2077.4833333333345</v>
      </c>
      <c r="J133" s="38">
        <v>2095.4166666666674</v>
      </c>
      <c r="K133" s="31">
        <v>2059.5500000000002</v>
      </c>
      <c r="L133" s="31">
        <v>2030.45</v>
      </c>
      <c r="M133" s="31">
        <v>1.9264600000000001</v>
      </c>
      <c r="N133" s="1"/>
      <c r="O133" s="1"/>
    </row>
    <row r="134" spans="1:15" ht="12.75" customHeight="1">
      <c r="A134" s="33">
        <v>124</v>
      </c>
      <c r="B134" s="58" t="s">
        <v>858</v>
      </c>
      <c r="C134" s="31">
        <v>2318.6</v>
      </c>
      <c r="D134" s="38">
        <v>2323.4166666666665</v>
      </c>
      <c r="E134" s="38">
        <v>2285.1833333333329</v>
      </c>
      <c r="F134" s="38">
        <v>2251.7666666666664</v>
      </c>
      <c r="G134" s="38">
        <v>2213.5333333333328</v>
      </c>
      <c r="H134" s="38">
        <v>2356.833333333333</v>
      </c>
      <c r="I134" s="38">
        <v>2395.0666666666666</v>
      </c>
      <c r="J134" s="38">
        <v>2428.4833333333331</v>
      </c>
      <c r="K134" s="31">
        <v>2361.65</v>
      </c>
      <c r="L134" s="31">
        <v>2290</v>
      </c>
      <c r="M134" s="31">
        <v>1.1198900000000001</v>
      </c>
      <c r="N134" s="1"/>
      <c r="O134" s="1"/>
    </row>
    <row r="135" spans="1:15" ht="12.75" customHeight="1">
      <c r="A135" s="33">
        <v>125</v>
      </c>
      <c r="B135" s="58" t="s">
        <v>369</v>
      </c>
      <c r="C135" s="31">
        <v>915.7</v>
      </c>
      <c r="D135" s="38">
        <v>914.80000000000007</v>
      </c>
      <c r="E135" s="38">
        <v>899.60000000000014</v>
      </c>
      <c r="F135" s="38">
        <v>883.50000000000011</v>
      </c>
      <c r="G135" s="38">
        <v>868.30000000000018</v>
      </c>
      <c r="H135" s="38">
        <v>930.90000000000009</v>
      </c>
      <c r="I135" s="38">
        <v>946.10000000000014</v>
      </c>
      <c r="J135" s="38">
        <v>962.2</v>
      </c>
      <c r="K135" s="31">
        <v>930</v>
      </c>
      <c r="L135" s="31">
        <v>898.7</v>
      </c>
      <c r="M135" s="31">
        <v>1.2930600000000001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584.25</v>
      </c>
      <c r="D136" s="38">
        <v>576.01666666666665</v>
      </c>
      <c r="E136" s="38">
        <v>563.23333333333335</v>
      </c>
      <c r="F136" s="38">
        <v>542.2166666666667</v>
      </c>
      <c r="G136" s="38">
        <v>529.43333333333339</v>
      </c>
      <c r="H136" s="38">
        <v>597.0333333333333</v>
      </c>
      <c r="I136" s="38">
        <v>609.81666666666661</v>
      </c>
      <c r="J136" s="38">
        <v>630.83333333333326</v>
      </c>
      <c r="K136" s="31">
        <v>588.79999999999995</v>
      </c>
      <c r="L136" s="31">
        <v>555</v>
      </c>
      <c r="M136" s="31">
        <v>13.58745</v>
      </c>
      <c r="N136" s="1"/>
      <c r="O136" s="1"/>
    </row>
    <row r="137" spans="1:15" ht="12.75" customHeight="1">
      <c r="A137" s="33">
        <v>127</v>
      </c>
      <c r="B137" s="58" t="s">
        <v>104</v>
      </c>
      <c r="C137" s="31">
        <v>2170.1999999999998</v>
      </c>
      <c r="D137" s="38">
        <v>2132.0666666666671</v>
      </c>
      <c r="E137" s="38">
        <v>2079.733333333334</v>
      </c>
      <c r="F137" s="38">
        <v>1989.2666666666669</v>
      </c>
      <c r="G137" s="38">
        <v>1936.9333333333338</v>
      </c>
      <c r="H137" s="38">
        <v>2222.5333333333342</v>
      </c>
      <c r="I137" s="38">
        <v>2274.8666666666672</v>
      </c>
      <c r="J137" s="38">
        <v>2365.3333333333344</v>
      </c>
      <c r="K137" s="31">
        <v>2184.4</v>
      </c>
      <c r="L137" s="31">
        <v>2041.6</v>
      </c>
      <c r="M137" s="31">
        <v>29.952069999999999</v>
      </c>
      <c r="N137" s="1"/>
      <c r="O137" s="1"/>
    </row>
    <row r="138" spans="1:15" ht="12.75" customHeight="1">
      <c r="A138" s="33">
        <v>128</v>
      </c>
      <c r="B138" s="58" t="s">
        <v>273</v>
      </c>
      <c r="C138" s="31">
        <v>419.85</v>
      </c>
      <c r="D138" s="38">
        <v>420.01666666666665</v>
      </c>
      <c r="E138" s="38">
        <v>414.08333333333331</v>
      </c>
      <c r="F138" s="38">
        <v>408.31666666666666</v>
      </c>
      <c r="G138" s="38">
        <v>402.38333333333333</v>
      </c>
      <c r="H138" s="38">
        <v>425.7833333333333</v>
      </c>
      <c r="I138" s="38">
        <v>431.7166666666667</v>
      </c>
      <c r="J138" s="38">
        <v>437.48333333333329</v>
      </c>
      <c r="K138" s="31">
        <v>425.95</v>
      </c>
      <c r="L138" s="31">
        <v>414.25</v>
      </c>
      <c r="M138" s="31">
        <v>5.8751899999999999</v>
      </c>
      <c r="N138" s="1"/>
      <c r="O138" s="1"/>
    </row>
    <row r="139" spans="1:15" ht="12.75" customHeight="1">
      <c r="A139" s="33">
        <v>129</v>
      </c>
      <c r="B139" s="58" t="s">
        <v>105</v>
      </c>
      <c r="C139" s="31">
        <v>180.4</v>
      </c>
      <c r="D139" s="38">
        <v>180.63333333333333</v>
      </c>
      <c r="E139" s="38">
        <v>177.26666666666665</v>
      </c>
      <c r="F139" s="38">
        <v>174.13333333333333</v>
      </c>
      <c r="G139" s="38">
        <v>170.76666666666665</v>
      </c>
      <c r="H139" s="38">
        <v>183.76666666666665</v>
      </c>
      <c r="I139" s="38">
        <v>187.13333333333333</v>
      </c>
      <c r="J139" s="38">
        <v>190.26666666666665</v>
      </c>
      <c r="K139" s="31">
        <v>184</v>
      </c>
      <c r="L139" s="31">
        <v>177.5</v>
      </c>
      <c r="M139" s="31">
        <v>46.987020000000001</v>
      </c>
      <c r="N139" s="1"/>
      <c r="O139" s="1"/>
    </row>
    <row r="140" spans="1:15" ht="12.75" customHeight="1">
      <c r="A140" s="33">
        <v>130</v>
      </c>
      <c r="B140" s="58" t="s">
        <v>371</v>
      </c>
      <c r="C140" s="31">
        <v>191.2</v>
      </c>
      <c r="D140" s="38">
        <v>192.04999999999998</v>
      </c>
      <c r="E140" s="38">
        <v>189.29999999999995</v>
      </c>
      <c r="F140" s="38">
        <v>187.39999999999998</v>
      </c>
      <c r="G140" s="38">
        <v>184.64999999999995</v>
      </c>
      <c r="H140" s="38">
        <v>193.94999999999996</v>
      </c>
      <c r="I140" s="38">
        <v>196.70000000000002</v>
      </c>
      <c r="J140" s="38">
        <v>198.59999999999997</v>
      </c>
      <c r="K140" s="31">
        <v>194.8</v>
      </c>
      <c r="L140" s="31">
        <v>190.15</v>
      </c>
      <c r="M140" s="31">
        <v>4.4914500000000004</v>
      </c>
      <c r="N140" s="1"/>
      <c r="O140" s="1"/>
    </row>
    <row r="141" spans="1:15" ht="12.75" customHeight="1">
      <c r="A141" s="33">
        <v>131</v>
      </c>
      <c r="B141" s="58" t="s">
        <v>106</v>
      </c>
      <c r="C141" s="31">
        <v>3657.1</v>
      </c>
      <c r="D141" s="38">
        <v>3651.9833333333336</v>
      </c>
      <c r="E141" s="38">
        <v>3630.166666666667</v>
      </c>
      <c r="F141" s="38">
        <v>3603.2333333333336</v>
      </c>
      <c r="G141" s="38">
        <v>3581.416666666667</v>
      </c>
      <c r="H141" s="38">
        <v>3678.916666666667</v>
      </c>
      <c r="I141" s="38">
        <v>3700.7333333333336</v>
      </c>
      <c r="J141" s="38">
        <v>3727.666666666667</v>
      </c>
      <c r="K141" s="31">
        <v>3673.8</v>
      </c>
      <c r="L141" s="31">
        <v>3625.05</v>
      </c>
      <c r="M141" s="31">
        <v>2.3955199999999999</v>
      </c>
      <c r="N141" s="1"/>
      <c r="O141" s="1"/>
    </row>
    <row r="142" spans="1:15" ht="12.75" customHeight="1">
      <c r="A142" s="33">
        <v>132</v>
      </c>
      <c r="B142" s="58" t="s">
        <v>107</v>
      </c>
      <c r="C142" s="31">
        <v>4917.05</v>
      </c>
      <c r="D142" s="38">
        <v>4926.5666666666666</v>
      </c>
      <c r="E142" s="38">
        <v>4881.5333333333328</v>
      </c>
      <c r="F142" s="38">
        <v>4846.0166666666664</v>
      </c>
      <c r="G142" s="38">
        <v>4800.9833333333327</v>
      </c>
      <c r="H142" s="38">
        <v>4962.083333333333</v>
      </c>
      <c r="I142" s="38">
        <v>5007.1166666666677</v>
      </c>
      <c r="J142" s="38">
        <v>5042.6333333333332</v>
      </c>
      <c r="K142" s="31">
        <v>4971.6000000000004</v>
      </c>
      <c r="L142" s="31">
        <v>4891.05</v>
      </c>
      <c r="M142" s="31">
        <v>2.76227</v>
      </c>
      <c r="N142" s="1"/>
      <c r="O142" s="1"/>
    </row>
    <row r="143" spans="1:15" ht="12.75" customHeight="1">
      <c r="A143" s="33">
        <v>133</v>
      </c>
      <c r="B143" s="58" t="s">
        <v>109</v>
      </c>
      <c r="C143" s="31">
        <v>494</v>
      </c>
      <c r="D143" s="38">
        <v>491.59999999999997</v>
      </c>
      <c r="E143" s="38">
        <v>485.39999999999992</v>
      </c>
      <c r="F143" s="38">
        <v>476.79999999999995</v>
      </c>
      <c r="G143" s="38">
        <v>470.59999999999991</v>
      </c>
      <c r="H143" s="38">
        <v>500.19999999999993</v>
      </c>
      <c r="I143" s="38">
        <v>506.4</v>
      </c>
      <c r="J143" s="38">
        <v>515</v>
      </c>
      <c r="K143" s="31">
        <v>497.8</v>
      </c>
      <c r="L143" s="31">
        <v>483</v>
      </c>
      <c r="M143" s="31">
        <v>59.178190000000001</v>
      </c>
      <c r="N143" s="1"/>
      <c r="O143" s="1"/>
    </row>
    <row r="144" spans="1:15" ht="12.75" customHeight="1">
      <c r="A144" s="33">
        <v>134</v>
      </c>
      <c r="B144" s="58" t="s">
        <v>164</v>
      </c>
      <c r="C144" s="31">
        <v>2171.4499999999998</v>
      </c>
      <c r="D144" s="38">
        <v>2179.4</v>
      </c>
      <c r="E144" s="38">
        <v>2158.8500000000004</v>
      </c>
      <c r="F144" s="38">
        <v>2146.2500000000005</v>
      </c>
      <c r="G144" s="38">
        <v>2125.7000000000007</v>
      </c>
      <c r="H144" s="38">
        <v>2192</v>
      </c>
      <c r="I144" s="38">
        <v>2212.5500000000002</v>
      </c>
      <c r="J144" s="38">
        <v>2225.1499999999996</v>
      </c>
      <c r="K144" s="31">
        <v>2199.9499999999998</v>
      </c>
      <c r="L144" s="31">
        <v>2166.8000000000002</v>
      </c>
      <c r="M144" s="31">
        <v>0.68805000000000005</v>
      </c>
      <c r="N144" s="1"/>
      <c r="O144" s="1"/>
    </row>
    <row r="145" spans="1:15" ht="12.75" customHeight="1">
      <c r="A145" s="33">
        <v>135</v>
      </c>
      <c r="B145" s="58" t="s">
        <v>110</v>
      </c>
      <c r="C145" s="31">
        <v>5723.8</v>
      </c>
      <c r="D145" s="38">
        <v>5741.7666666666664</v>
      </c>
      <c r="E145" s="38">
        <v>5697.0333333333328</v>
      </c>
      <c r="F145" s="38">
        <v>5670.2666666666664</v>
      </c>
      <c r="G145" s="38">
        <v>5625.5333333333328</v>
      </c>
      <c r="H145" s="38">
        <v>5768.5333333333328</v>
      </c>
      <c r="I145" s="38">
        <v>5813.2666666666664</v>
      </c>
      <c r="J145" s="38">
        <v>5840.0333333333328</v>
      </c>
      <c r="K145" s="31">
        <v>5786.5</v>
      </c>
      <c r="L145" s="31">
        <v>5715</v>
      </c>
      <c r="M145" s="31">
        <v>6.5161699999999998</v>
      </c>
      <c r="N145" s="1"/>
      <c r="O145" s="1"/>
    </row>
    <row r="146" spans="1:15" ht="12.75" customHeight="1">
      <c r="A146" s="33">
        <v>136</v>
      </c>
      <c r="B146" s="58" t="s">
        <v>372</v>
      </c>
      <c r="C146" s="31">
        <v>473.8</v>
      </c>
      <c r="D146" s="38">
        <v>475.59999999999997</v>
      </c>
      <c r="E146" s="38">
        <v>471.39999999999992</v>
      </c>
      <c r="F146" s="38">
        <v>468.99999999999994</v>
      </c>
      <c r="G146" s="38">
        <v>464.7999999999999</v>
      </c>
      <c r="H146" s="38">
        <v>477.99999999999994</v>
      </c>
      <c r="I146" s="38">
        <v>482.2</v>
      </c>
      <c r="J146" s="38">
        <v>484.59999999999997</v>
      </c>
      <c r="K146" s="31">
        <v>479.8</v>
      </c>
      <c r="L146" s="31">
        <v>473.2</v>
      </c>
      <c r="M146" s="31">
        <v>2.0214799999999999</v>
      </c>
      <c r="N146" s="1"/>
      <c r="O146" s="1"/>
    </row>
    <row r="147" spans="1:15" ht="12.75" customHeight="1">
      <c r="A147" s="33">
        <v>137</v>
      </c>
      <c r="B147" s="58" t="s">
        <v>375</v>
      </c>
      <c r="C147" s="31">
        <v>40.299999999999997</v>
      </c>
      <c r="D147" s="38">
        <v>40.233333333333327</v>
      </c>
      <c r="E147" s="38">
        <v>40.066666666666656</v>
      </c>
      <c r="F147" s="38">
        <v>39.833333333333329</v>
      </c>
      <c r="G147" s="38">
        <v>39.666666666666657</v>
      </c>
      <c r="H147" s="38">
        <v>40.466666666666654</v>
      </c>
      <c r="I147" s="38">
        <v>40.633333333333326</v>
      </c>
      <c r="J147" s="38">
        <v>40.866666666666653</v>
      </c>
      <c r="K147" s="31">
        <v>40.4</v>
      </c>
      <c r="L147" s="31">
        <v>40</v>
      </c>
      <c r="M147" s="31">
        <v>108.7364</v>
      </c>
      <c r="N147" s="1"/>
      <c r="O147" s="1"/>
    </row>
    <row r="148" spans="1:15" ht="12.75" customHeight="1">
      <c r="A148" s="33">
        <v>138</v>
      </c>
      <c r="B148" s="58" t="s">
        <v>563</v>
      </c>
      <c r="C148" s="31">
        <v>1631.45</v>
      </c>
      <c r="D148" s="38">
        <v>1624.3</v>
      </c>
      <c r="E148" s="38">
        <v>1613.25</v>
      </c>
      <c r="F148" s="38">
        <v>1595.05</v>
      </c>
      <c r="G148" s="38">
        <v>1584</v>
      </c>
      <c r="H148" s="38">
        <v>1642.5</v>
      </c>
      <c r="I148" s="38">
        <v>1653.5499999999997</v>
      </c>
      <c r="J148" s="38">
        <v>1671.75</v>
      </c>
      <c r="K148" s="31">
        <v>1635.35</v>
      </c>
      <c r="L148" s="31">
        <v>1606.1</v>
      </c>
      <c r="M148" s="31">
        <v>0.72785999999999995</v>
      </c>
      <c r="N148" s="1"/>
      <c r="O148" s="1"/>
    </row>
    <row r="149" spans="1:15" ht="12.75" customHeight="1">
      <c r="A149" s="33">
        <v>139</v>
      </c>
      <c r="B149" s="58" t="s">
        <v>111</v>
      </c>
      <c r="C149" s="31">
        <v>3355.35</v>
      </c>
      <c r="D149" s="38">
        <v>3357.9333333333329</v>
      </c>
      <c r="E149" s="38">
        <v>3345.8666666666659</v>
      </c>
      <c r="F149" s="38">
        <v>3336.3833333333328</v>
      </c>
      <c r="G149" s="38">
        <v>3324.3166666666657</v>
      </c>
      <c r="H149" s="38">
        <v>3367.4166666666661</v>
      </c>
      <c r="I149" s="38">
        <v>3379.4833333333327</v>
      </c>
      <c r="J149" s="38">
        <v>3388.9666666666662</v>
      </c>
      <c r="K149" s="31">
        <v>3370</v>
      </c>
      <c r="L149" s="31">
        <v>3348.45</v>
      </c>
      <c r="M149" s="31">
        <v>2.71577</v>
      </c>
      <c r="N149" s="1"/>
      <c r="O149" s="1"/>
    </row>
    <row r="150" spans="1:15" ht="12.75" customHeight="1">
      <c r="A150" s="33">
        <v>140</v>
      </c>
      <c r="B150" s="58" t="s">
        <v>373</v>
      </c>
      <c r="C150" s="31">
        <v>232.5</v>
      </c>
      <c r="D150" s="38">
        <v>232.56666666666669</v>
      </c>
      <c r="E150" s="38">
        <v>230.23333333333338</v>
      </c>
      <c r="F150" s="38">
        <v>227.9666666666667</v>
      </c>
      <c r="G150" s="38">
        <v>225.63333333333338</v>
      </c>
      <c r="H150" s="38">
        <v>234.83333333333337</v>
      </c>
      <c r="I150" s="38">
        <v>237.16666666666669</v>
      </c>
      <c r="J150" s="38">
        <v>239.43333333333337</v>
      </c>
      <c r="K150" s="31">
        <v>234.9</v>
      </c>
      <c r="L150" s="31">
        <v>230.3</v>
      </c>
      <c r="M150" s="31">
        <v>6.36477</v>
      </c>
      <c r="N150" s="1"/>
      <c r="O150" s="1"/>
    </row>
    <row r="151" spans="1:15" ht="12.75" customHeight="1">
      <c r="A151" s="33">
        <v>141</v>
      </c>
      <c r="B151" s="58" t="s">
        <v>376</v>
      </c>
      <c r="C151" s="31">
        <v>469.95</v>
      </c>
      <c r="D151" s="38">
        <v>468.60000000000008</v>
      </c>
      <c r="E151" s="38">
        <v>465.70000000000016</v>
      </c>
      <c r="F151" s="38">
        <v>461.4500000000001</v>
      </c>
      <c r="G151" s="38">
        <v>458.55000000000018</v>
      </c>
      <c r="H151" s="38">
        <v>472.85000000000014</v>
      </c>
      <c r="I151" s="38">
        <v>475.75000000000011</v>
      </c>
      <c r="J151" s="38">
        <v>480.00000000000011</v>
      </c>
      <c r="K151" s="31">
        <v>471.5</v>
      </c>
      <c r="L151" s="31">
        <v>464.35</v>
      </c>
      <c r="M151" s="31">
        <v>1.6949000000000001</v>
      </c>
      <c r="N151" s="1"/>
      <c r="O151" s="1"/>
    </row>
    <row r="152" spans="1:15" ht="12.75" customHeight="1">
      <c r="A152" s="33">
        <v>142</v>
      </c>
      <c r="B152" s="58" t="s">
        <v>274</v>
      </c>
      <c r="C152" s="31">
        <v>518.9</v>
      </c>
      <c r="D152" s="38">
        <v>523.65</v>
      </c>
      <c r="E152" s="38">
        <v>507.75</v>
      </c>
      <c r="F152" s="38">
        <v>496.6</v>
      </c>
      <c r="G152" s="38">
        <v>480.70000000000005</v>
      </c>
      <c r="H152" s="38">
        <v>534.79999999999995</v>
      </c>
      <c r="I152" s="38">
        <v>550.69999999999982</v>
      </c>
      <c r="J152" s="38">
        <v>561.84999999999991</v>
      </c>
      <c r="K152" s="31">
        <v>539.54999999999995</v>
      </c>
      <c r="L152" s="31">
        <v>512.5</v>
      </c>
      <c r="M152" s="31">
        <v>5.8201299999999998</v>
      </c>
      <c r="N152" s="1"/>
      <c r="O152" s="1"/>
    </row>
    <row r="153" spans="1:15" ht="12.75" customHeight="1">
      <c r="A153" s="33">
        <v>143</v>
      </c>
      <c r="B153" s="58" t="s">
        <v>377</v>
      </c>
      <c r="C153" s="31">
        <v>1624.9</v>
      </c>
      <c r="D153" s="38">
        <v>1624.3166666666668</v>
      </c>
      <c r="E153" s="38">
        <v>1613.6833333333336</v>
      </c>
      <c r="F153" s="38">
        <v>1602.4666666666667</v>
      </c>
      <c r="G153" s="38">
        <v>1591.8333333333335</v>
      </c>
      <c r="H153" s="38">
        <v>1635.5333333333338</v>
      </c>
      <c r="I153" s="38">
        <v>1646.166666666667</v>
      </c>
      <c r="J153" s="38">
        <v>1657.3833333333339</v>
      </c>
      <c r="K153" s="31">
        <v>1634.95</v>
      </c>
      <c r="L153" s="31">
        <v>1613.1</v>
      </c>
      <c r="M153" s="31">
        <v>0.20660000000000001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156.19999999999999</v>
      </c>
      <c r="D154" s="38">
        <v>156.96666666666667</v>
      </c>
      <c r="E154" s="38">
        <v>153.93333333333334</v>
      </c>
      <c r="F154" s="38">
        <v>151.66666666666666</v>
      </c>
      <c r="G154" s="38">
        <v>148.63333333333333</v>
      </c>
      <c r="H154" s="38">
        <v>159.23333333333335</v>
      </c>
      <c r="I154" s="38">
        <v>162.26666666666671</v>
      </c>
      <c r="J154" s="38">
        <v>164.53333333333336</v>
      </c>
      <c r="K154" s="31">
        <v>160</v>
      </c>
      <c r="L154" s="31">
        <v>154.69999999999999</v>
      </c>
      <c r="M154" s="31">
        <v>28.879169999999998</v>
      </c>
      <c r="N154" s="1"/>
      <c r="O154" s="1"/>
    </row>
    <row r="155" spans="1:15" ht="12.75" customHeight="1">
      <c r="A155" s="33">
        <v>145</v>
      </c>
      <c r="B155" s="58" t="s">
        <v>374</v>
      </c>
      <c r="C155" s="31">
        <v>197.5</v>
      </c>
      <c r="D155" s="38">
        <v>199.13333333333333</v>
      </c>
      <c r="E155" s="38">
        <v>194.26666666666665</v>
      </c>
      <c r="F155" s="38">
        <v>191.03333333333333</v>
      </c>
      <c r="G155" s="38">
        <v>186.16666666666666</v>
      </c>
      <c r="H155" s="38">
        <v>202.36666666666665</v>
      </c>
      <c r="I155" s="38">
        <v>207.23333333333332</v>
      </c>
      <c r="J155" s="38">
        <v>210.46666666666664</v>
      </c>
      <c r="K155" s="31">
        <v>204</v>
      </c>
      <c r="L155" s="31">
        <v>195.9</v>
      </c>
      <c r="M155" s="31">
        <v>7.95235</v>
      </c>
      <c r="N155" s="1"/>
      <c r="O155" s="1"/>
    </row>
    <row r="156" spans="1:15" ht="12.75" customHeight="1">
      <c r="A156" s="33">
        <v>146</v>
      </c>
      <c r="B156" s="58" t="s">
        <v>379</v>
      </c>
      <c r="C156" s="31">
        <v>86.85</v>
      </c>
      <c r="D156" s="38">
        <v>85.7</v>
      </c>
      <c r="E156" s="38">
        <v>84.15</v>
      </c>
      <c r="F156" s="38">
        <v>81.45</v>
      </c>
      <c r="G156" s="38">
        <v>79.900000000000006</v>
      </c>
      <c r="H156" s="38">
        <v>88.4</v>
      </c>
      <c r="I156" s="38">
        <v>89.949999999999989</v>
      </c>
      <c r="J156" s="38">
        <v>92.65</v>
      </c>
      <c r="K156" s="31">
        <v>87.25</v>
      </c>
      <c r="L156" s="31">
        <v>83</v>
      </c>
      <c r="M156" s="31">
        <v>94.770759999999996</v>
      </c>
      <c r="N156" s="1"/>
      <c r="O156" s="1"/>
    </row>
    <row r="157" spans="1:15" ht="12.75" customHeight="1">
      <c r="A157" s="33">
        <v>147</v>
      </c>
      <c r="B157" s="58" t="s">
        <v>859</v>
      </c>
      <c r="C157" s="31">
        <v>806.35</v>
      </c>
      <c r="D157" s="38">
        <v>810.6</v>
      </c>
      <c r="E157" s="38">
        <v>791.2</v>
      </c>
      <c r="F157" s="38">
        <v>776.05000000000007</v>
      </c>
      <c r="G157" s="38">
        <v>756.65000000000009</v>
      </c>
      <c r="H157" s="38">
        <v>825.75</v>
      </c>
      <c r="I157" s="38">
        <v>845.14999999999986</v>
      </c>
      <c r="J157" s="38">
        <v>860.3</v>
      </c>
      <c r="K157" s="31">
        <v>830</v>
      </c>
      <c r="L157" s="31">
        <v>795.45</v>
      </c>
      <c r="M157" s="31">
        <v>0.31596999999999997</v>
      </c>
      <c r="N157" s="1"/>
      <c r="O157" s="1"/>
    </row>
    <row r="158" spans="1:15" ht="12.75" customHeight="1">
      <c r="A158" s="33">
        <v>148</v>
      </c>
      <c r="B158" s="58" t="s">
        <v>112</v>
      </c>
      <c r="C158" s="31">
        <v>3045.4</v>
      </c>
      <c r="D158" s="38">
        <v>3036.2999999999997</v>
      </c>
      <c r="E158" s="38">
        <v>3016.5999999999995</v>
      </c>
      <c r="F158" s="38">
        <v>2987.7999999999997</v>
      </c>
      <c r="G158" s="38">
        <v>2968.0999999999995</v>
      </c>
      <c r="H158" s="38">
        <v>3065.0999999999995</v>
      </c>
      <c r="I158" s="38">
        <v>3084.7999999999993</v>
      </c>
      <c r="J158" s="38">
        <v>3113.5999999999995</v>
      </c>
      <c r="K158" s="31">
        <v>3056</v>
      </c>
      <c r="L158" s="31">
        <v>3007.5</v>
      </c>
      <c r="M158" s="31">
        <v>2.4834800000000001</v>
      </c>
      <c r="N158" s="1"/>
      <c r="O158" s="1"/>
    </row>
    <row r="159" spans="1:15" ht="12.75" customHeight="1">
      <c r="A159" s="33">
        <v>149</v>
      </c>
      <c r="B159" s="58" t="s">
        <v>113</v>
      </c>
      <c r="C159" s="31">
        <v>260.39999999999998</v>
      </c>
      <c r="D159" s="38">
        <v>260.7833333333333</v>
      </c>
      <c r="E159" s="38">
        <v>259.06666666666661</v>
      </c>
      <c r="F159" s="38">
        <v>257.73333333333329</v>
      </c>
      <c r="G159" s="38">
        <v>256.01666666666659</v>
      </c>
      <c r="H159" s="38">
        <v>262.11666666666662</v>
      </c>
      <c r="I159" s="38">
        <v>263.83333333333331</v>
      </c>
      <c r="J159" s="38">
        <v>265.16666666666663</v>
      </c>
      <c r="K159" s="31">
        <v>262.5</v>
      </c>
      <c r="L159" s="31">
        <v>259.45</v>
      </c>
      <c r="M159" s="31">
        <v>17.640609999999999</v>
      </c>
      <c r="N159" s="1"/>
      <c r="O159" s="1"/>
    </row>
    <row r="160" spans="1:15" ht="12.75" customHeight="1">
      <c r="A160" s="33">
        <v>150</v>
      </c>
      <c r="B160" s="58" t="s">
        <v>380</v>
      </c>
      <c r="C160" s="31">
        <v>377.5</v>
      </c>
      <c r="D160" s="38">
        <v>377.84999999999997</v>
      </c>
      <c r="E160" s="38">
        <v>373.79999999999995</v>
      </c>
      <c r="F160" s="38">
        <v>370.09999999999997</v>
      </c>
      <c r="G160" s="38">
        <v>366.04999999999995</v>
      </c>
      <c r="H160" s="38">
        <v>381.54999999999995</v>
      </c>
      <c r="I160" s="38">
        <v>385.6</v>
      </c>
      <c r="J160" s="38">
        <v>389.29999999999995</v>
      </c>
      <c r="K160" s="31">
        <v>381.9</v>
      </c>
      <c r="L160" s="31">
        <v>374.15</v>
      </c>
      <c r="M160" s="31">
        <v>2.0299800000000001</v>
      </c>
      <c r="N160" s="1"/>
      <c r="O160" s="1"/>
    </row>
    <row r="161" spans="1:15" ht="12.75" customHeight="1">
      <c r="A161" s="33">
        <v>151</v>
      </c>
      <c r="B161" s="58" t="s">
        <v>114</v>
      </c>
      <c r="C161" s="31">
        <v>144.44999999999999</v>
      </c>
      <c r="D161" s="38">
        <v>144.96666666666667</v>
      </c>
      <c r="E161" s="38">
        <v>143.48333333333335</v>
      </c>
      <c r="F161" s="38">
        <v>142.51666666666668</v>
      </c>
      <c r="G161" s="38">
        <v>141.03333333333336</v>
      </c>
      <c r="H161" s="38">
        <v>145.93333333333334</v>
      </c>
      <c r="I161" s="38">
        <v>147.41666666666663</v>
      </c>
      <c r="J161" s="38">
        <v>148.38333333333333</v>
      </c>
      <c r="K161" s="31">
        <v>146.44999999999999</v>
      </c>
      <c r="L161" s="31">
        <v>144</v>
      </c>
      <c r="M161" s="31">
        <v>172.76351</v>
      </c>
      <c r="N161" s="1"/>
      <c r="O161" s="1"/>
    </row>
    <row r="162" spans="1:15" ht="12.75" customHeight="1">
      <c r="A162" s="33">
        <v>152</v>
      </c>
      <c r="B162" s="58" t="s">
        <v>381</v>
      </c>
      <c r="C162" s="31">
        <v>463</v>
      </c>
      <c r="D162" s="38">
        <v>461.81666666666666</v>
      </c>
      <c r="E162" s="38">
        <v>453.48333333333335</v>
      </c>
      <c r="F162" s="38">
        <v>443.9666666666667</v>
      </c>
      <c r="G162" s="38">
        <v>435.63333333333338</v>
      </c>
      <c r="H162" s="38">
        <v>471.33333333333331</v>
      </c>
      <c r="I162" s="38">
        <v>479.66666666666669</v>
      </c>
      <c r="J162" s="38">
        <v>489.18333333333328</v>
      </c>
      <c r="K162" s="31">
        <v>470.15</v>
      </c>
      <c r="L162" s="31">
        <v>452.3</v>
      </c>
      <c r="M162" s="31">
        <v>8.1742100000000004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4811.95</v>
      </c>
      <c r="D163" s="38">
        <v>4794.166666666667</v>
      </c>
      <c r="E163" s="38">
        <v>4760.3333333333339</v>
      </c>
      <c r="F163" s="38">
        <v>4708.7166666666672</v>
      </c>
      <c r="G163" s="38">
        <v>4674.8833333333341</v>
      </c>
      <c r="H163" s="38">
        <v>4845.7833333333338</v>
      </c>
      <c r="I163" s="38">
        <v>4879.6166666666677</v>
      </c>
      <c r="J163" s="38">
        <v>4931.2333333333336</v>
      </c>
      <c r="K163" s="31">
        <v>4828</v>
      </c>
      <c r="L163" s="31">
        <v>4742.55</v>
      </c>
      <c r="M163" s="31">
        <v>0.67869000000000002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1067.1500000000001</v>
      </c>
      <c r="D164" s="38">
        <v>1068.2166666666669</v>
      </c>
      <c r="E164" s="38">
        <v>1059.4833333333338</v>
      </c>
      <c r="F164" s="38">
        <v>1051.8166666666668</v>
      </c>
      <c r="G164" s="38">
        <v>1043.0833333333337</v>
      </c>
      <c r="H164" s="38">
        <v>1075.8833333333339</v>
      </c>
      <c r="I164" s="38">
        <v>1084.616666666667</v>
      </c>
      <c r="J164" s="38">
        <v>1092.283333333334</v>
      </c>
      <c r="K164" s="31">
        <v>1076.95</v>
      </c>
      <c r="L164" s="31">
        <v>1060.55</v>
      </c>
      <c r="M164" s="31">
        <v>1.46163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235.95</v>
      </c>
      <c r="D165" s="38">
        <v>233</v>
      </c>
      <c r="E165" s="38">
        <v>224.8</v>
      </c>
      <c r="F165" s="38">
        <v>213.65</v>
      </c>
      <c r="G165" s="38">
        <v>205.45000000000002</v>
      </c>
      <c r="H165" s="38">
        <v>244.15</v>
      </c>
      <c r="I165" s="38">
        <v>252.35</v>
      </c>
      <c r="J165" s="38">
        <v>263.5</v>
      </c>
      <c r="K165" s="31">
        <v>241.2</v>
      </c>
      <c r="L165" s="31">
        <v>221.85</v>
      </c>
      <c r="M165" s="31">
        <v>107.96894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161.30000000000001</v>
      </c>
      <c r="D166" s="38">
        <v>162.61666666666667</v>
      </c>
      <c r="E166" s="38">
        <v>159.28333333333336</v>
      </c>
      <c r="F166" s="38">
        <v>157.26666666666668</v>
      </c>
      <c r="G166" s="38">
        <v>153.93333333333337</v>
      </c>
      <c r="H166" s="38">
        <v>164.63333333333335</v>
      </c>
      <c r="I166" s="38">
        <v>167.96666666666667</v>
      </c>
      <c r="J166" s="38">
        <v>169.98333333333335</v>
      </c>
      <c r="K166" s="31">
        <v>165.95</v>
      </c>
      <c r="L166" s="31">
        <v>160.6</v>
      </c>
      <c r="M166" s="31">
        <v>19.783529999999999</v>
      </c>
      <c r="N166" s="1"/>
      <c r="O166" s="1"/>
    </row>
    <row r="167" spans="1:15" ht="12.75" customHeight="1">
      <c r="A167" s="33">
        <v>157</v>
      </c>
      <c r="B167" s="58" t="s">
        <v>860</v>
      </c>
      <c r="C167" s="31">
        <v>754.15</v>
      </c>
      <c r="D167" s="38">
        <v>753.05000000000007</v>
      </c>
      <c r="E167" s="38">
        <v>744.10000000000014</v>
      </c>
      <c r="F167" s="38">
        <v>734.05000000000007</v>
      </c>
      <c r="G167" s="38">
        <v>725.10000000000014</v>
      </c>
      <c r="H167" s="38">
        <v>763.10000000000014</v>
      </c>
      <c r="I167" s="38">
        <v>772.05000000000018</v>
      </c>
      <c r="J167" s="38">
        <v>782.10000000000014</v>
      </c>
      <c r="K167" s="31">
        <v>762</v>
      </c>
      <c r="L167" s="31">
        <v>743</v>
      </c>
      <c r="M167" s="31">
        <v>1.9696199999999999</v>
      </c>
      <c r="N167" s="1"/>
      <c r="O167" s="1"/>
    </row>
    <row r="168" spans="1:15" ht="12.75" customHeight="1">
      <c r="A168" s="33">
        <v>158</v>
      </c>
      <c r="B168" s="58" t="s">
        <v>276</v>
      </c>
      <c r="C168" s="31">
        <v>334.5</v>
      </c>
      <c r="D168" s="38">
        <v>333.56666666666666</v>
      </c>
      <c r="E168" s="38">
        <v>331.43333333333334</v>
      </c>
      <c r="F168" s="38">
        <v>328.36666666666667</v>
      </c>
      <c r="G168" s="38">
        <v>326.23333333333335</v>
      </c>
      <c r="H168" s="38">
        <v>336.63333333333333</v>
      </c>
      <c r="I168" s="38">
        <v>338.76666666666665</v>
      </c>
      <c r="J168" s="38">
        <v>341.83333333333331</v>
      </c>
      <c r="K168" s="31">
        <v>335.7</v>
      </c>
      <c r="L168" s="31">
        <v>330.5</v>
      </c>
      <c r="M168" s="31">
        <v>21.168530000000001</v>
      </c>
      <c r="N168" s="1"/>
      <c r="O168" s="1"/>
    </row>
    <row r="169" spans="1:15" ht="12.75" customHeight="1">
      <c r="A169" s="33">
        <v>159</v>
      </c>
      <c r="B169" s="58" t="s">
        <v>275</v>
      </c>
      <c r="C169" s="31">
        <v>133.4</v>
      </c>
      <c r="D169" s="38">
        <v>133.79999999999998</v>
      </c>
      <c r="E169" s="38">
        <v>132.09999999999997</v>
      </c>
      <c r="F169" s="38">
        <v>130.79999999999998</v>
      </c>
      <c r="G169" s="38">
        <v>129.09999999999997</v>
      </c>
      <c r="H169" s="38">
        <v>135.09999999999997</v>
      </c>
      <c r="I169" s="38">
        <v>136.79999999999995</v>
      </c>
      <c r="J169" s="38">
        <v>138.09999999999997</v>
      </c>
      <c r="K169" s="31">
        <v>135.5</v>
      </c>
      <c r="L169" s="31">
        <v>132.5</v>
      </c>
      <c r="M169" s="31">
        <v>40.514499999999998</v>
      </c>
      <c r="N169" s="1"/>
      <c r="O169" s="1"/>
    </row>
    <row r="170" spans="1:15" ht="12.75" customHeight="1">
      <c r="A170" s="33">
        <v>160</v>
      </c>
      <c r="B170" s="58" t="s">
        <v>386</v>
      </c>
      <c r="C170" s="31">
        <v>1286.1500000000001</v>
      </c>
      <c r="D170" s="38">
        <v>1281.3500000000001</v>
      </c>
      <c r="E170" s="38">
        <v>1266.8000000000002</v>
      </c>
      <c r="F170" s="38">
        <v>1247.45</v>
      </c>
      <c r="G170" s="38">
        <v>1232.9000000000001</v>
      </c>
      <c r="H170" s="38">
        <v>1300.7000000000003</v>
      </c>
      <c r="I170" s="38">
        <v>1315.25</v>
      </c>
      <c r="J170" s="38">
        <v>1334.6000000000004</v>
      </c>
      <c r="K170" s="31">
        <v>1295.9000000000001</v>
      </c>
      <c r="L170" s="31">
        <v>1262</v>
      </c>
      <c r="M170" s="31">
        <v>0.22600000000000001</v>
      </c>
      <c r="N170" s="1"/>
      <c r="O170" s="1"/>
    </row>
    <row r="171" spans="1:15" ht="12.75" customHeight="1">
      <c r="A171" s="33">
        <v>161</v>
      </c>
      <c r="B171" s="58" t="s">
        <v>115</v>
      </c>
      <c r="C171" s="31">
        <v>117.2</v>
      </c>
      <c r="D171" s="38">
        <v>117.25</v>
      </c>
      <c r="E171" s="38">
        <v>116.6</v>
      </c>
      <c r="F171" s="38">
        <v>116</v>
      </c>
      <c r="G171" s="38">
        <v>115.35</v>
      </c>
      <c r="H171" s="38">
        <v>117.85</v>
      </c>
      <c r="I171" s="38">
        <v>118.5</v>
      </c>
      <c r="J171" s="38">
        <v>119.1</v>
      </c>
      <c r="K171" s="31">
        <v>117.9</v>
      </c>
      <c r="L171" s="31">
        <v>116.65</v>
      </c>
      <c r="M171" s="31">
        <v>82.572299999999998</v>
      </c>
      <c r="N171" s="1"/>
      <c r="O171" s="1"/>
    </row>
    <row r="172" spans="1:15" ht="12.75" customHeight="1">
      <c r="A172" s="33">
        <v>162</v>
      </c>
      <c r="B172" s="58" t="s">
        <v>388</v>
      </c>
      <c r="C172" s="31">
        <v>2662.05</v>
      </c>
      <c r="D172" s="38">
        <v>2666.3333333333335</v>
      </c>
      <c r="E172" s="38">
        <v>2643.7166666666672</v>
      </c>
      <c r="F172" s="38">
        <v>2625.3833333333337</v>
      </c>
      <c r="G172" s="38">
        <v>2602.7666666666673</v>
      </c>
      <c r="H172" s="38">
        <v>2684.666666666667</v>
      </c>
      <c r="I172" s="38">
        <v>2707.2833333333328</v>
      </c>
      <c r="J172" s="38">
        <v>2725.6166666666668</v>
      </c>
      <c r="K172" s="31">
        <v>2688.95</v>
      </c>
      <c r="L172" s="31">
        <v>2648</v>
      </c>
      <c r="M172" s="31">
        <v>0.30657000000000001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3224.5</v>
      </c>
      <c r="D173" s="38">
        <v>3222.4</v>
      </c>
      <c r="E173" s="38">
        <v>3179</v>
      </c>
      <c r="F173" s="38">
        <v>3133.5</v>
      </c>
      <c r="G173" s="38">
        <v>3090.1</v>
      </c>
      <c r="H173" s="38">
        <v>3267.9</v>
      </c>
      <c r="I173" s="38">
        <v>3311.3000000000006</v>
      </c>
      <c r="J173" s="38">
        <v>3356.8</v>
      </c>
      <c r="K173" s="31">
        <v>3265.8</v>
      </c>
      <c r="L173" s="31">
        <v>3176.9</v>
      </c>
      <c r="M173" s="31">
        <v>7.6380000000000003E-2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219.65</v>
      </c>
      <c r="D174" s="38">
        <v>220.21666666666667</v>
      </c>
      <c r="E174" s="38">
        <v>218.03333333333333</v>
      </c>
      <c r="F174" s="38">
        <v>216.41666666666666</v>
      </c>
      <c r="G174" s="38">
        <v>214.23333333333332</v>
      </c>
      <c r="H174" s="38">
        <v>221.83333333333334</v>
      </c>
      <c r="I174" s="38">
        <v>224.01666666666668</v>
      </c>
      <c r="J174" s="38">
        <v>225.63333333333335</v>
      </c>
      <c r="K174" s="31">
        <v>222.4</v>
      </c>
      <c r="L174" s="31">
        <v>218.6</v>
      </c>
      <c r="M174" s="31">
        <v>6.2126900000000003</v>
      </c>
      <c r="N174" s="1"/>
      <c r="O174" s="1"/>
    </row>
    <row r="175" spans="1:15" ht="12.75" customHeight="1">
      <c r="A175" s="33">
        <v>165</v>
      </c>
      <c r="B175" s="58" t="s">
        <v>277</v>
      </c>
      <c r="C175" s="31">
        <v>1574.15</v>
      </c>
      <c r="D175" s="38">
        <v>1586.4166666666667</v>
      </c>
      <c r="E175" s="38">
        <v>1554.8333333333335</v>
      </c>
      <c r="F175" s="38">
        <v>1535.5166666666667</v>
      </c>
      <c r="G175" s="38">
        <v>1503.9333333333334</v>
      </c>
      <c r="H175" s="38">
        <v>1605.7333333333336</v>
      </c>
      <c r="I175" s="38">
        <v>1637.3166666666671</v>
      </c>
      <c r="J175" s="38">
        <v>1656.6333333333337</v>
      </c>
      <c r="K175" s="31">
        <v>1618</v>
      </c>
      <c r="L175" s="31">
        <v>1567.1</v>
      </c>
      <c r="M175" s="31">
        <v>3.7916799999999999</v>
      </c>
      <c r="N175" s="1"/>
      <c r="O175" s="1"/>
    </row>
    <row r="176" spans="1:15" ht="12.75" customHeight="1">
      <c r="A176" s="33">
        <v>166</v>
      </c>
      <c r="B176" s="58" t="s">
        <v>391</v>
      </c>
      <c r="C176" s="31">
        <v>1413.5</v>
      </c>
      <c r="D176" s="38">
        <v>1418.7333333333333</v>
      </c>
      <c r="E176" s="38">
        <v>1405.7666666666667</v>
      </c>
      <c r="F176" s="38">
        <v>1398.0333333333333</v>
      </c>
      <c r="G176" s="38">
        <v>1385.0666666666666</v>
      </c>
      <c r="H176" s="38">
        <v>1426.4666666666667</v>
      </c>
      <c r="I176" s="38">
        <v>1439.4333333333334</v>
      </c>
      <c r="J176" s="38">
        <v>1447.1666666666667</v>
      </c>
      <c r="K176" s="31">
        <v>1431.7</v>
      </c>
      <c r="L176" s="31">
        <v>1411</v>
      </c>
      <c r="M176" s="31">
        <v>0.27644000000000002</v>
      </c>
      <c r="N176" s="1"/>
      <c r="O176" s="1"/>
    </row>
    <row r="177" spans="1:15" ht="12.75" customHeight="1">
      <c r="A177" s="33">
        <v>167</v>
      </c>
      <c r="B177" s="58" t="s">
        <v>116</v>
      </c>
      <c r="C177" s="31">
        <v>756.55</v>
      </c>
      <c r="D177" s="38">
        <v>761.65</v>
      </c>
      <c r="E177" s="38">
        <v>746.3</v>
      </c>
      <c r="F177" s="38">
        <v>736.05</v>
      </c>
      <c r="G177" s="38">
        <v>720.69999999999993</v>
      </c>
      <c r="H177" s="38">
        <v>771.9</v>
      </c>
      <c r="I177" s="38">
        <v>787.25000000000011</v>
      </c>
      <c r="J177" s="38">
        <v>797.5</v>
      </c>
      <c r="K177" s="31">
        <v>777</v>
      </c>
      <c r="L177" s="31">
        <v>751.4</v>
      </c>
      <c r="M177" s="31">
        <v>8.7825299999999995</v>
      </c>
      <c r="N177" s="1"/>
      <c r="O177" s="1"/>
    </row>
    <row r="178" spans="1:15" ht="12.75" customHeight="1">
      <c r="A178" s="33">
        <v>168</v>
      </c>
      <c r="B178" s="58" t="s">
        <v>866</v>
      </c>
      <c r="C178" s="31">
        <v>698.75</v>
      </c>
      <c r="D178" s="38">
        <v>701.58333333333337</v>
      </c>
      <c r="E178" s="38">
        <v>691.16666666666674</v>
      </c>
      <c r="F178" s="38">
        <v>683.58333333333337</v>
      </c>
      <c r="G178" s="38">
        <v>673.16666666666674</v>
      </c>
      <c r="H178" s="38">
        <v>709.16666666666674</v>
      </c>
      <c r="I178" s="38">
        <v>719.58333333333348</v>
      </c>
      <c r="J178" s="38">
        <v>727.16666666666674</v>
      </c>
      <c r="K178" s="31">
        <v>712</v>
      </c>
      <c r="L178" s="31">
        <v>694</v>
      </c>
      <c r="M178" s="31">
        <v>4.0152700000000001</v>
      </c>
      <c r="N178" s="1"/>
      <c r="O178" s="1"/>
    </row>
    <row r="179" spans="1:15" ht="12.75" customHeight="1">
      <c r="A179" s="33">
        <v>169</v>
      </c>
      <c r="B179" s="58" t="s">
        <v>387</v>
      </c>
      <c r="C179" s="31">
        <v>1544.5</v>
      </c>
      <c r="D179" s="38">
        <v>1544.55</v>
      </c>
      <c r="E179" s="38">
        <v>1532.9499999999998</v>
      </c>
      <c r="F179" s="38">
        <v>1521.3999999999999</v>
      </c>
      <c r="G179" s="38">
        <v>1509.7999999999997</v>
      </c>
      <c r="H179" s="38">
        <v>1556.1</v>
      </c>
      <c r="I179" s="38">
        <v>1567.6999999999998</v>
      </c>
      <c r="J179" s="38">
        <v>1579.25</v>
      </c>
      <c r="K179" s="31">
        <v>1556.15</v>
      </c>
      <c r="L179" s="31">
        <v>1533</v>
      </c>
      <c r="M179" s="31">
        <v>3.1850800000000001</v>
      </c>
      <c r="N179" s="1"/>
      <c r="O179" s="1"/>
    </row>
    <row r="180" spans="1:15" ht="12.75" customHeight="1">
      <c r="A180" s="33">
        <v>170</v>
      </c>
      <c r="B180" s="58" t="s">
        <v>118</v>
      </c>
      <c r="C180" s="31">
        <v>61.05</v>
      </c>
      <c r="D180" s="38">
        <v>61.550000000000004</v>
      </c>
      <c r="E180" s="38">
        <v>60.100000000000009</v>
      </c>
      <c r="F180" s="38">
        <v>59.150000000000006</v>
      </c>
      <c r="G180" s="38">
        <v>57.70000000000001</v>
      </c>
      <c r="H180" s="38">
        <v>62.500000000000007</v>
      </c>
      <c r="I180" s="38">
        <v>63.95000000000001</v>
      </c>
      <c r="J180" s="38">
        <v>64.900000000000006</v>
      </c>
      <c r="K180" s="31">
        <v>63</v>
      </c>
      <c r="L180" s="31">
        <v>60.6</v>
      </c>
      <c r="M180" s="31">
        <v>283.18471</v>
      </c>
      <c r="N180" s="1"/>
      <c r="O180" s="1"/>
    </row>
    <row r="181" spans="1:15" ht="12.75" customHeight="1">
      <c r="A181" s="33">
        <v>171</v>
      </c>
      <c r="B181" s="58" t="s">
        <v>392</v>
      </c>
      <c r="C181" s="31">
        <v>1276.2</v>
      </c>
      <c r="D181" s="38">
        <v>1274.5833333333333</v>
      </c>
      <c r="E181" s="38">
        <v>1266.8166666666666</v>
      </c>
      <c r="F181" s="38">
        <v>1257.4333333333334</v>
      </c>
      <c r="G181" s="38">
        <v>1249.6666666666667</v>
      </c>
      <c r="H181" s="38">
        <v>1283.9666666666665</v>
      </c>
      <c r="I181" s="38">
        <v>1291.7333333333333</v>
      </c>
      <c r="J181" s="38">
        <v>1301.1166666666663</v>
      </c>
      <c r="K181" s="31">
        <v>1282.3499999999999</v>
      </c>
      <c r="L181" s="31">
        <v>1265.2</v>
      </c>
      <c r="M181" s="31">
        <v>0.13136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2166.15</v>
      </c>
      <c r="D182" s="38">
        <v>2152.3000000000002</v>
      </c>
      <c r="E182" s="38">
        <v>2132.6500000000005</v>
      </c>
      <c r="F182" s="38">
        <v>2099.1500000000005</v>
      </c>
      <c r="G182" s="38">
        <v>2079.5000000000009</v>
      </c>
      <c r="H182" s="38">
        <v>2185.8000000000002</v>
      </c>
      <c r="I182" s="38">
        <v>2205.4499999999998</v>
      </c>
      <c r="J182" s="38">
        <v>2238.9499999999998</v>
      </c>
      <c r="K182" s="31">
        <v>2171.9499999999998</v>
      </c>
      <c r="L182" s="31">
        <v>2118.8000000000002</v>
      </c>
      <c r="M182" s="31">
        <v>0.59340000000000004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481</v>
      </c>
      <c r="D183" s="38">
        <v>479.18333333333334</v>
      </c>
      <c r="E183" s="38">
        <v>475.56666666666666</v>
      </c>
      <c r="F183" s="38">
        <v>470.13333333333333</v>
      </c>
      <c r="G183" s="38">
        <v>466.51666666666665</v>
      </c>
      <c r="H183" s="38">
        <v>484.61666666666667</v>
      </c>
      <c r="I183" s="38">
        <v>488.23333333333335</v>
      </c>
      <c r="J183" s="38">
        <v>493.66666666666669</v>
      </c>
      <c r="K183" s="31">
        <v>482.8</v>
      </c>
      <c r="L183" s="31">
        <v>473.75</v>
      </c>
      <c r="M183" s="31">
        <v>0.95254000000000005</v>
      </c>
      <c r="N183" s="1"/>
      <c r="O183" s="1"/>
    </row>
    <row r="184" spans="1:15" ht="12.75" customHeight="1">
      <c r="A184" s="33">
        <v>174</v>
      </c>
      <c r="B184" s="58" t="s">
        <v>120</v>
      </c>
      <c r="C184" s="31">
        <v>1013.35</v>
      </c>
      <c r="D184" s="38">
        <v>1017.6666666666666</v>
      </c>
      <c r="E184" s="38">
        <v>1002.3333333333333</v>
      </c>
      <c r="F184" s="38">
        <v>991.31666666666661</v>
      </c>
      <c r="G184" s="38">
        <v>975.98333333333323</v>
      </c>
      <c r="H184" s="38">
        <v>1028.6833333333334</v>
      </c>
      <c r="I184" s="38">
        <v>1044.0166666666664</v>
      </c>
      <c r="J184" s="38">
        <v>1055.0333333333333</v>
      </c>
      <c r="K184" s="31">
        <v>1033</v>
      </c>
      <c r="L184" s="31">
        <v>1006.65</v>
      </c>
      <c r="M184" s="31">
        <v>6.3550700000000004</v>
      </c>
      <c r="N184" s="1"/>
      <c r="O184" s="1"/>
    </row>
    <row r="185" spans="1:15" ht="12.75" customHeight="1">
      <c r="A185" s="33">
        <v>175</v>
      </c>
      <c r="B185" s="58" t="s">
        <v>395</v>
      </c>
      <c r="C185" s="31">
        <v>523.70000000000005</v>
      </c>
      <c r="D185" s="38">
        <v>526.13333333333333</v>
      </c>
      <c r="E185" s="38">
        <v>517.61666666666667</v>
      </c>
      <c r="F185" s="38">
        <v>511.5333333333333</v>
      </c>
      <c r="G185" s="38">
        <v>503.01666666666665</v>
      </c>
      <c r="H185" s="38">
        <v>532.2166666666667</v>
      </c>
      <c r="I185" s="38">
        <v>540.73333333333335</v>
      </c>
      <c r="J185" s="38">
        <v>546.81666666666672</v>
      </c>
      <c r="K185" s="31">
        <v>534.65</v>
      </c>
      <c r="L185" s="31">
        <v>520.04999999999995</v>
      </c>
      <c r="M185" s="31">
        <v>1.3613999999999999</v>
      </c>
      <c r="N185" s="1"/>
      <c r="O185" s="1"/>
    </row>
    <row r="186" spans="1:15" ht="12.75" customHeight="1">
      <c r="A186" s="33">
        <v>176</v>
      </c>
      <c r="B186" s="58" t="s">
        <v>121</v>
      </c>
      <c r="C186" s="31">
        <v>1644.5</v>
      </c>
      <c r="D186" s="38">
        <v>1641.4333333333334</v>
      </c>
      <c r="E186" s="38">
        <v>1635.2166666666667</v>
      </c>
      <c r="F186" s="38">
        <v>1625.9333333333334</v>
      </c>
      <c r="G186" s="38">
        <v>1619.7166666666667</v>
      </c>
      <c r="H186" s="38">
        <v>1650.7166666666667</v>
      </c>
      <c r="I186" s="38">
        <v>1656.9333333333334</v>
      </c>
      <c r="J186" s="38">
        <v>1666.2166666666667</v>
      </c>
      <c r="K186" s="31">
        <v>1647.65</v>
      </c>
      <c r="L186" s="31">
        <v>1632.15</v>
      </c>
      <c r="M186" s="31">
        <v>6.17075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301.64999999999998</v>
      </c>
      <c r="D187" s="38">
        <v>300.95</v>
      </c>
      <c r="E187" s="38">
        <v>299</v>
      </c>
      <c r="F187" s="38">
        <v>296.35000000000002</v>
      </c>
      <c r="G187" s="38">
        <v>294.40000000000003</v>
      </c>
      <c r="H187" s="38">
        <v>303.59999999999997</v>
      </c>
      <c r="I187" s="38">
        <v>305.5499999999999</v>
      </c>
      <c r="J187" s="38">
        <v>308.19999999999993</v>
      </c>
      <c r="K187" s="31">
        <v>302.89999999999998</v>
      </c>
      <c r="L187" s="31">
        <v>298.3</v>
      </c>
      <c r="M187" s="31">
        <v>12.38077</v>
      </c>
      <c r="N187" s="1"/>
      <c r="O187" s="1"/>
    </row>
    <row r="188" spans="1:15" ht="12.75" customHeight="1">
      <c r="A188" s="33">
        <v>178</v>
      </c>
      <c r="B188" s="58" t="s">
        <v>396</v>
      </c>
      <c r="C188" s="31">
        <v>475.2</v>
      </c>
      <c r="D188" s="38">
        <v>478.16666666666669</v>
      </c>
      <c r="E188" s="38">
        <v>469.03333333333336</v>
      </c>
      <c r="F188" s="38">
        <v>462.86666666666667</v>
      </c>
      <c r="G188" s="38">
        <v>453.73333333333335</v>
      </c>
      <c r="H188" s="38">
        <v>484.33333333333337</v>
      </c>
      <c r="I188" s="38">
        <v>493.4666666666667</v>
      </c>
      <c r="J188" s="38">
        <v>499.63333333333338</v>
      </c>
      <c r="K188" s="31">
        <v>487.3</v>
      </c>
      <c r="L188" s="31">
        <v>472</v>
      </c>
      <c r="M188" s="31">
        <v>13.648960000000001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1801.8</v>
      </c>
      <c r="D189" s="38">
        <v>1795.95</v>
      </c>
      <c r="E189" s="38">
        <v>1784.95</v>
      </c>
      <c r="F189" s="38">
        <v>1768.1</v>
      </c>
      <c r="G189" s="38">
        <v>1757.1</v>
      </c>
      <c r="H189" s="38">
        <v>1812.8000000000002</v>
      </c>
      <c r="I189" s="38">
        <v>1823.8000000000002</v>
      </c>
      <c r="J189" s="38">
        <v>1840.6500000000003</v>
      </c>
      <c r="K189" s="31">
        <v>1806.95</v>
      </c>
      <c r="L189" s="31">
        <v>1779.1</v>
      </c>
      <c r="M189" s="31">
        <v>6.4085099999999997</v>
      </c>
      <c r="N189" s="1"/>
      <c r="O189" s="1"/>
    </row>
    <row r="190" spans="1:15" ht="12.75" customHeight="1">
      <c r="A190" s="33">
        <v>180</v>
      </c>
      <c r="B190" s="58" t="s">
        <v>397</v>
      </c>
      <c r="C190" s="31">
        <v>752.15</v>
      </c>
      <c r="D190" s="38">
        <v>755.68333333333339</v>
      </c>
      <c r="E190" s="38">
        <v>744.46666666666681</v>
      </c>
      <c r="F190" s="38">
        <v>736.78333333333342</v>
      </c>
      <c r="G190" s="38">
        <v>725.56666666666683</v>
      </c>
      <c r="H190" s="38">
        <v>763.36666666666679</v>
      </c>
      <c r="I190" s="38">
        <v>774.58333333333348</v>
      </c>
      <c r="J190" s="38">
        <v>782.26666666666677</v>
      </c>
      <c r="K190" s="31">
        <v>766.9</v>
      </c>
      <c r="L190" s="31">
        <v>748</v>
      </c>
      <c r="M190" s="31">
        <v>2.6937000000000002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364.45</v>
      </c>
      <c r="D191" s="38">
        <v>368.26666666666665</v>
      </c>
      <c r="E191" s="38">
        <v>358.58333333333331</v>
      </c>
      <c r="F191" s="38">
        <v>352.71666666666664</v>
      </c>
      <c r="G191" s="38">
        <v>343.0333333333333</v>
      </c>
      <c r="H191" s="38">
        <v>374.13333333333333</v>
      </c>
      <c r="I191" s="38">
        <v>383.81666666666672</v>
      </c>
      <c r="J191" s="38">
        <v>389.68333333333334</v>
      </c>
      <c r="K191" s="31">
        <v>377.95</v>
      </c>
      <c r="L191" s="31">
        <v>362.4</v>
      </c>
      <c r="M191" s="31">
        <v>4.3199500000000004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2238.4499999999998</v>
      </c>
      <c r="D192" s="38">
        <v>2232.1333333333332</v>
      </c>
      <c r="E192" s="38">
        <v>2206.3166666666666</v>
      </c>
      <c r="F192" s="38">
        <v>2174.1833333333334</v>
      </c>
      <c r="G192" s="38">
        <v>2148.3666666666668</v>
      </c>
      <c r="H192" s="38">
        <v>2264.2666666666664</v>
      </c>
      <c r="I192" s="38">
        <v>2290.083333333333</v>
      </c>
      <c r="J192" s="38">
        <v>2322.2166666666662</v>
      </c>
      <c r="K192" s="31">
        <v>2257.9499999999998</v>
      </c>
      <c r="L192" s="31">
        <v>2200</v>
      </c>
      <c r="M192" s="31">
        <v>0.67239000000000004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691.3</v>
      </c>
      <c r="D193" s="38">
        <v>687.11666666666667</v>
      </c>
      <c r="E193" s="38">
        <v>679.2833333333333</v>
      </c>
      <c r="F193" s="38">
        <v>667.26666666666665</v>
      </c>
      <c r="G193" s="38">
        <v>659.43333333333328</v>
      </c>
      <c r="H193" s="38">
        <v>699.13333333333333</v>
      </c>
      <c r="I193" s="38">
        <v>706.96666666666658</v>
      </c>
      <c r="J193" s="38">
        <v>718.98333333333335</v>
      </c>
      <c r="K193" s="31">
        <v>694.95</v>
      </c>
      <c r="L193" s="31">
        <v>675.1</v>
      </c>
      <c r="M193" s="31">
        <v>5.02264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267.14999999999998</v>
      </c>
      <c r="D194" s="38">
        <v>264.78333333333336</v>
      </c>
      <c r="E194" s="38">
        <v>258.76666666666671</v>
      </c>
      <c r="F194" s="38">
        <v>250.38333333333333</v>
      </c>
      <c r="G194" s="38">
        <v>244.36666666666667</v>
      </c>
      <c r="H194" s="38">
        <v>273.16666666666674</v>
      </c>
      <c r="I194" s="38">
        <v>279.18333333333339</v>
      </c>
      <c r="J194" s="38">
        <v>287.56666666666678</v>
      </c>
      <c r="K194" s="31">
        <v>270.8</v>
      </c>
      <c r="L194" s="31">
        <v>256.39999999999998</v>
      </c>
      <c r="M194" s="31">
        <v>14.374610000000001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3021.55</v>
      </c>
      <c r="D195" s="38">
        <v>2999.5</v>
      </c>
      <c r="E195" s="38">
        <v>2934.2</v>
      </c>
      <c r="F195" s="38">
        <v>2846.85</v>
      </c>
      <c r="G195" s="38">
        <v>2781.5499999999997</v>
      </c>
      <c r="H195" s="38">
        <v>3086.85</v>
      </c>
      <c r="I195" s="38">
        <v>3152.15</v>
      </c>
      <c r="J195" s="38">
        <v>3239.5</v>
      </c>
      <c r="K195" s="31">
        <v>3064.8</v>
      </c>
      <c r="L195" s="31">
        <v>2912.15</v>
      </c>
      <c r="M195" s="31">
        <v>2.9786899999999998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458.85</v>
      </c>
      <c r="D196" s="38">
        <v>457.88333333333338</v>
      </c>
      <c r="E196" s="38">
        <v>455.56666666666678</v>
      </c>
      <c r="F196" s="38">
        <v>452.28333333333342</v>
      </c>
      <c r="G196" s="38">
        <v>449.96666666666681</v>
      </c>
      <c r="H196" s="38">
        <v>461.16666666666674</v>
      </c>
      <c r="I196" s="38">
        <v>463.48333333333335</v>
      </c>
      <c r="J196" s="38">
        <v>466.76666666666671</v>
      </c>
      <c r="K196" s="31">
        <v>460.2</v>
      </c>
      <c r="L196" s="31">
        <v>454.6</v>
      </c>
      <c r="M196" s="31">
        <v>13.482699999999999</v>
      </c>
      <c r="N196" s="1"/>
      <c r="O196" s="1"/>
    </row>
    <row r="197" spans="1:15" ht="12.75" customHeight="1">
      <c r="A197" s="33">
        <v>187</v>
      </c>
      <c r="B197" s="58" t="s">
        <v>119</v>
      </c>
      <c r="C197" s="31">
        <v>603.15</v>
      </c>
      <c r="D197" s="38">
        <v>600.6</v>
      </c>
      <c r="E197" s="38">
        <v>591.80000000000007</v>
      </c>
      <c r="F197" s="38">
        <v>580.45000000000005</v>
      </c>
      <c r="G197" s="38">
        <v>571.65000000000009</v>
      </c>
      <c r="H197" s="38">
        <v>611.95000000000005</v>
      </c>
      <c r="I197" s="38">
        <v>620.75</v>
      </c>
      <c r="J197" s="38">
        <v>632.1</v>
      </c>
      <c r="K197" s="31">
        <v>609.4</v>
      </c>
      <c r="L197" s="31">
        <v>589.25</v>
      </c>
      <c r="M197" s="31">
        <v>23.30095</v>
      </c>
      <c r="N197" s="1"/>
      <c r="O197" s="1"/>
    </row>
    <row r="198" spans="1:15" ht="12.75" customHeight="1">
      <c r="A198" s="33">
        <v>188</v>
      </c>
      <c r="B198" s="58" t="s">
        <v>403</v>
      </c>
      <c r="C198" s="31">
        <v>127.95</v>
      </c>
      <c r="D198" s="38">
        <v>126.48333333333335</v>
      </c>
      <c r="E198" s="38">
        <v>122.06666666666669</v>
      </c>
      <c r="F198" s="38">
        <v>116.18333333333334</v>
      </c>
      <c r="G198" s="38">
        <v>111.76666666666668</v>
      </c>
      <c r="H198" s="38">
        <v>132.3666666666667</v>
      </c>
      <c r="I198" s="38">
        <v>136.78333333333333</v>
      </c>
      <c r="J198" s="38">
        <v>142.66666666666671</v>
      </c>
      <c r="K198" s="31">
        <v>130.9</v>
      </c>
      <c r="L198" s="31">
        <v>120.6</v>
      </c>
      <c r="M198" s="31">
        <v>140.89193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173.4</v>
      </c>
      <c r="D199" s="38">
        <v>173.88333333333333</v>
      </c>
      <c r="E199" s="38">
        <v>171.86666666666665</v>
      </c>
      <c r="F199" s="38">
        <v>170.33333333333331</v>
      </c>
      <c r="G199" s="38">
        <v>168.31666666666663</v>
      </c>
      <c r="H199" s="38">
        <v>175.41666666666666</v>
      </c>
      <c r="I199" s="38">
        <v>177.43333333333331</v>
      </c>
      <c r="J199" s="38">
        <v>178.96666666666667</v>
      </c>
      <c r="K199" s="31">
        <v>175.9</v>
      </c>
      <c r="L199" s="31">
        <v>172.35</v>
      </c>
      <c r="M199" s="31">
        <v>48.971440000000001</v>
      </c>
      <c r="N199" s="1"/>
      <c r="O199" s="1"/>
    </row>
    <row r="200" spans="1:15" ht="12.75" customHeight="1">
      <c r="A200" s="33">
        <v>190</v>
      </c>
      <c r="B200" s="58" t="s">
        <v>278</v>
      </c>
      <c r="C200" s="31">
        <v>273.95</v>
      </c>
      <c r="D200" s="38">
        <v>275.24999999999994</v>
      </c>
      <c r="E200" s="38">
        <v>270.34999999999991</v>
      </c>
      <c r="F200" s="38">
        <v>266.74999999999994</v>
      </c>
      <c r="G200" s="38">
        <v>261.84999999999991</v>
      </c>
      <c r="H200" s="38">
        <v>278.84999999999991</v>
      </c>
      <c r="I200" s="38">
        <v>283.74999999999989</v>
      </c>
      <c r="J200" s="38">
        <v>287.34999999999991</v>
      </c>
      <c r="K200" s="31">
        <v>280.14999999999998</v>
      </c>
      <c r="L200" s="31">
        <v>271.64999999999998</v>
      </c>
      <c r="M200" s="31">
        <v>8.4441900000000008</v>
      </c>
      <c r="N200" s="1"/>
      <c r="O200" s="1"/>
    </row>
    <row r="201" spans="1:15" ht="12.75" customHeight="1">
      <c r="A201" s="33">
        <v>191</v>
      </c>
      <c r="B201" s="58" t="s">
        <v>405</v>
      </c>
      <c r="C201" s="31">
        <v>1759.55</v>
      </c>
      <c r="D201" s="38">
        <v>1760.3</v>
      </c>
      <c r="E201" s="38">
        <v>1743.35</v>
      </c>
      <c r="F201" s="38">
        <v>1727.1499999999999</v>
      </c>
      <c r="G201" s="38">
        <v>1710.1999999999998</v>
      </c>
      <c r="H201" s="38">
        <v>1776.5</v>
      </c>
      <c r="I201" s="38">
        <v>1793.4500000000003</v>
      </c>
      <c r="J201" s="38">
        <v>1809.65</v>
      </c>
      <c r="K201" s="31">
        <v>1777.25</v>
      </c>
      <c r="L201" s="31">
        <v>1744.1</v>
      </c>
      <c r="M201" s="31">
        <v>1.43157</v>
      </c>
      <c r="N201" s="1"/>
      <c r="O201" s="1"/>
    </row>
    <row r="202" spans="1:15" ht="12.75" customHeight="1">
      <c r="A202" s="33">
        <v>192</v>
      </c>
      <c r="B202" s="58" t="s">
        <v>408</v>
      </c>
      <c r="C202" s="31">
        <v>902.35</v>
      </c>
      <c r="D202" s="38">
        <v>903.98333333333323</v>
      </c>
      <c r="E202" s="38">
        <v>899.36666666666645</v>
      </c>
      <c r="F202" s="38">
        <v>896.38333333333321</v>
      </c>
      <c r="G202" s="38">
        <v>891.76666666666642</v>
      </c>
      <c r="H202" s="38">
        <v>906.96666666666647</v>
      </c>
      <c r="I202" s="38">
        <v>911.58333333333326</v>
      </c>
      <c r="J202" s="38">
        <v>914.56666666666649</v>
      </c>
      <c r="K202" s="31">
        <v>908.6</v>
      </c>
      <c r="L202" s="31">
        <v>901</v>
      </c>
      <c r="M202" s="31">
        <v>1.53542</v>
      </c>
      <c r="N202" s="1"/>
      <c r="O202" s="1"/>
    </row>
    <row r="203" spans="1:15" ht="12.75" customHeight="1">
      <c r="A203" s="33">
        <v>193</v>
      </c>
      <c r="B203" s="58" t="s">
        <v>126</v>
      </c>
      <c r="C203" s="31">
        <v>1338.9</v>
      </c>
      <c r="D203" s="38">
        <v>1331</v>
      </c>
      <c r="E203" s="38">
        <v>1319.2</v>
      </c>
      <c r="F203" s="38">
        <v>1299.5</v>
      </c>
      <c r="G203" s="38">
        <v>1287.7</v>
      </c>
      <c r="H203" s="38">
        <v>1350.7</v>
      </c>
      <c r="I203" s="38">
        <v>1362.5000000000002</v>
      </c>
      <c r="J203" s="38">
        <v>1382.2</v>
      </c>
      <c r="K203" s="31">
        <v>1342.8</v>
      </c>
      <c r="L203" s="31">
        <v>1311.3</v>
      </c>
      <c r="M203" s="31">
        <v>7.1802400000000004</v>
      </c>
      <c r="N203" s="1"/>
      <c r="O203" s="1"/>
    </row>
    <row r="204" spans="1:15" ht="12.75" customHeight="1">
      <c r="A204" s="33">
        <v>194</v>
      </c>
      <c r="B204" s="58" t="s">
        <v>127</v>
      </c>
      <c r="C204" s="31">
        <v>1157.55</v>
      </c>
      <c r="D204" s="38">
        <v>1156.3833333333332</v>
      </c>
      <c r="E204" s="38">
        <v>1149.4666666666665</v>
      </c>
      <c r="F204" s="38">
        <v>1141.3833333333332</v>
      </c>
      <c r="G204" s="38">
        <v>1134.4666666666665</v>
      </c>
      <c r="H204" s="38">
        <v>1164.4666666666665</v>
      </c>
      <c r="I204" s="38">
        <v>1171.3833333333334</v>
      </c>
      <c r="J204" s="38">
        <v>1179.4666666666665</v>
      </c>
      <c r="K204" s="31">
        <v>1163.3</v>
      </c>
      <c r="L204" s="31">
        <v>1148.3</v>
      </c>
      <c r="M204" s="31">
        <v>17.94652</v>
      </c>
      <c r="N204" s="1"/>
      <c r="O204" s="1"/>
    </row>
    <row r="205" spans="1:15" ht="12.75" customHeight="1">
      <c r="A205" s="33">
        <v>195</v>
      </c>
      <c r="B205" s="58" t="s">
        <v>128</v>
      </c>
      <c r="C205" s="31">
        <v>2476.5500000000002</v>
      </c>
      <c r="D205" s="38">
        <v>2499.4166666666665</v>
      </c>
      <c r="E205" s="38">
        <v>2447.333333333333</v>
      </c>
      <c r="F205" s="38">
        <v>2418.1166666666663</v>
      </c>
      <c r="G205" s="38">
        <v>2366.0333333333328</v>
      </c>
      <c r="H205" s="38">
        <v>2528.6333333333332</v>
      </c>
      <c r="I205" s="38">
        <v>2580.7166666666662</v>
      </c>
      <c r="J205" s="38">
        <v>2609.9333333333334</v>
      </c>
      <c r="K205" s="31">
        <v>2551.5</v>
      </c>
      <c r="L205" s="31">
        <v>2470.1999999999998</v>
      </c>
      <c r="M205" s="31">
        <v>7.0171200000000002</v>
      </c>
      <c r="N205" s="1"/>
      <c r="O205" s="1"/>
    </row>
    <row r="206" spans="1:15" ht="12.75" customHeight="1">
      <c r="A206" s="33">
        <v>196</v>
      </c>
      <c r="B206" s="58" t="s">
        <v>129</v>
      </c>
      <c r="C206" s="31">
        <v>1590.3</v>
      </c>
      <c r="D206" s="38">
        <v>1588.1333333333332</v>
      </c>
      <c r="E206" s="38">
        <v>1583.6166666666663</v>
      </c>
      <c r="F206" s="38">
        <v>1576.9333333333332</v>
      </c>
      <c r="G206" s="38">
        <v>1572.4166666666663</v>
      </c>
      <c r="H206" s="38">
        <v>1594.8166666666664</v>
      </c>
      <c r="I206" s="38">
        <v>1599.3333333333333</v>
      </c>
      <c r="J206" s="38">
        <v>1606.0166666666664</v>
      </c>
      <c r="K206" s="31">
        <v>1592.65</v>
      </c>
      <c r="L206" s="31">
        <v>1581.45</v>
      </c>
      <c r="M206" s="31">
        <v>177.69466</v>
      </c>
      <c r="N206" s="1"/>
      <c r="O206" s="1"/>
    </row>
    <row r="207" spans="1:15" ht="12.75" customHeight="1">
      <c r="A207" s="33">
        <v>197</v>
      </c>
      <c r="B207" s="58" t="s">
        <v>130</v>
      </c>
      <c r="C207" s="31">
        <v>634.9</v>
      </c>
      <c r="D207" s="38">
        <v>632.31666666666672</v>
      </c>
      <c r="E207" s="38">
        <v>628.63333333333344</v>
      </c>
      <c r="F207" s="38">
        <v>622.36666666666667</v>
      </c>
      <c r="G207" s="38">
        <v>618.68333333333339</v>
      </c>
      <c r="H207" s="38">
        <v>638.58333333333348</v>
      </c>
      <c r="I207" s="38">
        <v>642.26666666666665</v>
      </c>
      <c r="J207" s="38">
        <v>648.53333333333353</v>
      </c>
      <c r="K207" s="31">
        <v>636</v>
      </c>
      <c r="L207" s="31">
        <v>626.04999999999995</v>
      </c>
      <c r="M207" s="31">
        <v>36.560250000000003</v>
      </c>
      <c r="N207" s="1"/>
      <c r="O207" s="1"/>
    </row>
    <row r="208" spans="1:15" ht="12.75" customHeight="1">
      <c r="A208" s="33">
        <v>198</v>
      </c>
      <c r="B208" s="58" t="s">
        <v>131</v>
      </c>
      <c r="C208" s="31">
        <v>2988.15</v>
      </c>
      <c r="D208" s="38">
        <v>2973.0666666666671</v>
      </c>
      <c r="E208" s="38">
        <v>2953.1333333333341</v>
      </c>
      <c r="F208" s="38">
        <v>2918.1166666666672</v>
      </c>
      <c r="G208" s="38">
        <v>2898.1833333333343</v>
      </c>
      <c r="H208" s="38">
        <v>3008.0833333333339</v>
      </c>
      <c r="I208" s="38">
        <v>3028.0166666666673</v>
      </c>
      <c r="J208" s="38">
        <v>3063.0333333333338</v>
      </c>
      <c r="K208" s="31">
        <v>2993</v>
      </c>
      <c r="L208" s="31">
        <v>2938.05</v>
      </c>
      <c r="M208" s="31">
        <v>5.9065300000000001</v>
      </c>
      <c r="N208" s="1"/>
      <c r="O208" s="1"/>
    </row>
    <row r="209" spans="1:15" ht="12.75" customHeight="1">
      <c r="A209" s="33">
        <v>199</v>
      </c>
      <c r="B209" s="58" t="s">
        <v>406</v>
      </c>
      <c r="C209" s="31">
        <v>71.400000000000006</v>
      </c>
      <c r="D209" s="38">
        <v>71.716666666666669</v>
      </c>
      <c r="E209" s="38">
        <v>70.183333333333337</v>
      </c>
      <c r="F209" s="38">
        <v>68.966666666666669</v>
      </c>
      <c r="G209" s="38">
        <v>67.433333333333337</v>
      </c>
      <c r="H209" s="38">
        <v>72.933333333333337</v>
      </c>
      <c r="I209" s="38">
        <v>74.466666666666669</v>
      </c>
      <c r="J209" s="38">
        <v>75.683333333333337</v>
      </c>
      <c r="K209" s="31">
        <v>73.25</v>
      </c>
      <c r="L209" s="31">
        <v>70.5</v>
      </c>
      <c r="M209" s="31">
        <v>151.28265999999999</v>
      </c>
      <c r="N209" s="1"/>
      <c r="O209" s="1"/>
    </row>
    <row r="210" spans="1:15" ht="12.75" customHeight="1">
      <c r="A210" s="33">
        <v>200</v>
      </c>
      <c r="B210" s="58" t="s">
        <v>410</v>
      </c>
      <c r="C210" s="31">
        <v>296.05</v>
      </c>
      <c r="D210" s="38">
        <v>293.33333333333331</v>
      </c>
      <c r="E210" s="38">
        <v>288.71666666666664</v>
      </c>
      <c r="F210" s="38">
        <v>281.38333333333333</v>
      </c>
      <c r="G210" s="38">
        <v>276.76666666666665</v>
      </c>
      <c r="H210" s="38">
        <v>300.66666666666663</v>
      </c>
      <c r="I210" s="38">
        <v>305.2833333333333</v>
      </c>
      <c r="J210" s="38">
        <v>312.61666666666662</v>
      </c>
      <c r="K210" s="31">
        <v>297.95</v>
      </c>
      <c r="L210" s="31">
        <v>286</v>
      </c>
      <c r="M210" s="31">
        <v>5.1986100000000004</v>
      </c>
      <c r="N210" s="1"/>
      <c r="O210" s="1"/>
    </row>
    <row r="211" spans="1:15" ht="12.75" customHeight="1">
      <c r="A211" s="33">
        <v>201</v>
      </c>
      <c r="B211" s="58" t="s">
        <v>133</v>
      </c>
      <c r="C211" s="31">
        <v>456.05</v>
      </c>
      <c r="D211" s="38">
        <v>453.9666666666667</v>
      </c>
      <c r="E211" s="38">
        <v>449.43333333333339</v>
      </c>
      <c r="F211" s="38">
        <v>442.81666666666672</v>
      </c>
      <c r="G211" s="38">
        <v>438.28333333333342</v>
      </c>
      <c r="H211" s="38">
        <v>460.58333333333337</v>
      </c>
      <c r="I211" s="38">
        <v>465.11666666666667</v>
      </c>
      <c r="J211" s="38">
        <v>471.73333333333335</v>
      </c>
      <c r="K211" s="31">
        <v>458.5</v>
      </c>
      <c r="L211" s="31">
        <v>447.35</v>
      </c>
      <c r="M211" s="31">
        <v>60.624079999999999</v>
      </c>
      <c r="N211" s="1"/>
      <c r="O211" s="1"/>
    </row>
    <row r="212" spans="1:15" ht="12.75" customHeight="1">
      <c r="A212" s="33">
        <v>202</v>
      </c>
      <c r="B212" s="58" t="s">
        <v>411</v>
      </c>
      <c r="C212" s="31">
        <v>1010</v>
      </c>
      <c r="D212" s="38">
        <v>1010.3666666666667</v>
      </c>
      <c r="E212" s="38">
        <v>1000.6833333333334</v>
      </c>
      <c r="F212" s="38">
        <v>991.36666666666667</v>
      </c>
      <c r="G212" s="38">
        <v>981.68333333333339</v>
      </c>
      <c r="H212" s="38">
        <v>1019.6833333333334</v>
      </c>
      <c r="I212" s="38">
        <v>1029.3666666666666</v>
      </c>
      <c r="J212" s="38">
        <v>1038.6833333333334</v>
      </c>
      <c r="K212" s="31">
        <v>1020.05</v>
      </c>
      <c r="L212" s="31">
        <v>1001.05</v>
      </c>
      <c r="M212" s="31">
        <v>0.25507000000000002</v>
      </c>
      <c r="N212" s="1"/>
      <c r="O212" s="1"/>
    </row>
    <row r="213" spans="1:15" ht="12.75" customHeight="1">
      <c r="A213" s="33">
        <v>203</v>
      </c>
      <c r="B213" s="58" t="s">
        <v>125</v>
      </c>
      <c r="C213" s="31">
        <v>3897.35</v>
      </c>
      <c r="D213" s="38">
        <v>3900.5</v>
      </c>
      <c r="E213" s="38">
        <v>3872</v>
      </c>
      <c r="F213" s="38">
        <v>3846.65</v>
      </c>
      <c r="G213" s="38">
        <v>3818.15</v>
      </c>
      <c r="H213" s="38">
        <v>3925.85</v>
      </c>
      <c r="I213" s="38">
        <v>3954.35</v>
      </c>
      <c r="J213" s="38">
        <v>3979.7</v>
      </c>
      <c r="K213" s="31">
        <v>3929</v>
      </c>
      <c r="L213" s="31">
        <v>3875.15</v>
      </c>
      <c r="M213" s="31">
        <v>9.6066099999999999</v>
      </c>
      <c r="N213" s="1"/>
      <c r="O213" s="1"/>
    </row>
    <row r="214" spans="1:15" ht="12.75" customHeight="1">
      <c r="A214" s="33">
        <v>204</v>
      </c>
      <c r="B214" s="58" t="s">
        <v>134</v>
      </c>
      <c r="C214" s="31">
        <v>151.75</v>
      </c>
      <c r="D214" s="38">
        <v>150.91666666666666</v>
      </c>
      <c r="E214" s="38">
        <v>149.43333333333331</v>
      </c>
      <c r="F214" s="38">
        <v>147.11666666666665</v>
      </c>
      <c r="G214" s="38">
        <v>145.6333333333333</v>
      </c>
      <c r="H214" s="38">
        <v>153.23333333333332</v>
      </c>
      <c r="I214" s="38">
        <v>154.71666666666667</v>
      </c>
      <c r="J214" s="38">
        <v>157.03333333333333</v>
      </c>
      <c r="K214" s="31">
        <v>152.4</v>
      </c>
      <c r="L214" s="31">
        <v>148.6</v>
      </c>
      <c r="M214" s="31">
        <v>113.63693000000001</v>
      </c>
      <c r="N214" s="1"/>
      <c r="O214" s="1"/>
    </row>
    <row r="215" spans="1:15" ht="12.75" customHeight="1">
      <c r="A215" s="33">
        <v>205</v>
      </c>
      <c r="B215" s="58" t="s">
        <v>135</v>
      </c>
      <c r="C215" s="31">
        <v>263.89999999999998</v>
      </c>
      <c r="D215" s="38">
        <v>264.59999999999997</v>
      </c>
      <c r="E215" s="38">
        <v>262.49999999999994</v>
      </c>
      <c r="F215" s="38">
        <v>261.09999999999997</v>
      </c>
      <c r="G215" s="38">
        <v>258.99999999999994</v>
      </c>
      <c r="H215" s="38">
        <v>265.99999999999994</v>
      </c>
      <c r="I215" s="38">
        <v>268.09999999999997</v>
      </c>
      <c r="J215" s="38">
        <v>269.49999999999994</v>
      </c>
      <c r="K215" s="31">
        <v>266.7</v>
      </c>
      <c r="L215" s="31">
        <v>263.2</v>
      </c>
      <c r="M215" s="31">
        <v>27.178989999999999</v>
      </c>
      <c r="N215" s="1"/>
      <c r="O215" s="1"/>
    </row>
    <row r="216" spans="1:15" ht="12.75" customHeight="1">
      <c r="A216" s="33">
        <v>206</v>
      </c>
      <c r="B216" s="58" t="s">
        <v>136</v>
      </c>
      <c r="C216" s="31">
        <v>2526.15</v>
      </c>
      <c r="D216" s="38">
        <v>2535.7166666666667</v>
      </c>
      <c r="E216" s="38">
        <v>2512.5333333333333</v>
      </c>
      <c r="F216" s="38">
        <v>2498.9166666666665</v>
      </c>
      <c r="G216" s="38">
        <v>2475.7333333333331</v>
      </c>
      <c r="H216" s="38">
        <v>2549.3333333333335</v>
      </c>
      <c r="I216" s="38">
        <v>2572.5166666666669</v>
      </c>
      <c r="J216" s="38">
        <v>2586.1333333333337</v>
      </c>
      <c r="K216" s="31">
        <v>2558.9</v>
      </c>
      <c r="L216" s="31">
        <v>2522.1</v>
      </c>
      <c r="M216" s="31">
        <v>9.5856399999999997</v>
      </c>
      <c r="N216" s="1"/>
      <c r="O216" s="1"/>
    </row>
    <row r="217" spans="1:15" ht="12.75" customHeight="1">
      <c r="A217" s="33">
        <v>207</v>
      </c>
      <c r="B217" s="58" t="s">
        <v>279</v>
      </c>
      <c r="C217" s="31">
        <v>315.39999999999998</v>
      </c>
      <c r="D217" s="38">
        <v>316.01666666666665</v>
      </c>
      <c r="E217" s="38">
        <v>314.18333333333328</v>
      </c>
      <c r="F217" s="38">
        <v>312.96666666666664</v>
      </c>
      <c r="G217" s="38">
        <v>311.13333333333327</v>
      </c>
      <c r="H217" s="38">
        <v>317.23333333333329</v>
      </c>
      <c r="I217" s="38">
        <v>319.06666666666666</v>
      </c>
      <c r="J217" s="38">
        <v>320.2833333333333</v>
      </c>
      <c r="K217" s="31">
        <v>317.85000000000002</v>
      </c>
      <c r="L217" s="31">
        <v>314.8</v>
      </c>
      <c r="M217" s="31">
        <v>2.19232</v>
      </c>
      <c r="N217" s="1"/>
      <c r="O217" s="1"/>
    </row>
    <row r="218" spans="1:15" ht="12.75" customHeight="1">
      <c r="A218" s="33">
        <v>208</v>
      </c>
      <c r="B218" s="58" t="s">
        <v>412</v>
      </c>
      <c r="C218" s="31">
        <v>4546.05</v>
      </c>
      <c r="D218" s="38">
        <v>4579.5</v>
      </c>
      <c r="E218" s="38">
        <v>4492.8</v>
      </c>
      <c r="F218" s="38">
        <v>4439.55</v>
      </c>
      <c r="G218" s="38">
        <v>4352.8500000000004</v>
      </c>
      <c r="H218" s="38">
        <v>4632.75</v>
      </c>
      <c r="I218" s="38">
        <v>4719.4500000000007</v>
      </c>
      <c r="J218" s="38">
        <v>4772.7</v>
      </c>
      <c r="K218" s="31">
        <v>4666.2</v>
      </c>
      <c r="L218" s="31">
        <v>4526.25</v>
      </c>
      <c r="M218" s="31">
        <v>0.20943000000000001</v>
      </c>
      <c r="N218" s="1"/>
      <c r="O218" s="1"/>
    </row>
    <row r="219" spans="1:15" ht="12.75" customHeight="1">
      <c r="A219" s="33">
        <v>209</v>
      </c>
      <c r="B219" s="58" t="s">
        <v>407</v>
      </c>
      <c r="C219" s="31">
        <v>574.6</v>
      </c>
      <c r="D219" s="38">
        <v>573.68333333333328</v>
      </c>
      <c r="E219" s="38">
        <v>571.46666666666658</v>
      </c>
      <c r="F219" s="38">
        <v>568.33333333333326</v>
      </c>
      <c r="G219" s="38">
        <v>566.11666666666656</v>
      </c>
      <c r="H219" s="38">
        <v>576.81666666666661</v>
      </c>
      <c r="I219" s="38">
        <v>579.0333333333333</v>
      </c>
      <c r="J219" s="38">
        <v>582.16666666666663</v>
      </c>
      <c r="K219" s="31">
        <v>575.9</v>
      </c>
      <c r="L219" s="31">
        <v>570.54999999999995</v>
      </c>
      <c r="M219" s="31">
        <v>0.57996999999999999</v>
      </c>
      <c r="N219" s="1"/>
      <c r="O219" s="1"/>
    </row>
    <row r="220" spans="1:15" ht="12.75" customHeight="1">
      <c r="A220" s="33">
        <v>210</v>
      </c>
      <c r="B220" s="58" t="s">
        <v>413</v>
      </c>
      <c r="C220" s="31">
        <v>816.6</v>
      </c>
      <c r="D220" s="38">
        <v>823.54999999999984</v>
      </c>
      <c r="E220" s="38">
        <v>805.09999999999968</v>
      </c>
      <c r="F220" s="38">
        <v>793.5999999999998</v>
      </c>
      <c r="G220" s="38">
        <v>775.14999999999964</v>
      </c>
      <c r="H220" s="38">
        <v>835.04999999999973</v>
      </c>
      <c r="I220" s="38">
        <v>853.49999999999977</v>
      </c>
      <c r="J220" s="38">
        <v>864.99999999999977</v>
      </c>
      <c r="K220" s="31">
        <v>842</v>
      </c>
      <c r="L220" s="31">
        <v>812.05</v>
      </c>
      <c r="M220" s="31">
        <v>1.70079</v>
      </c>
      <c r="N220" s="1"/>
      <c r="O220" s="1"/>
    </row>
    <row r="221" spans="1:15" ht="12.75" customHeight="1">
      <c r="A221" s="33">
        <v>211</v>
      </c>
      <c r="B221" s="58" t="s">
        <v>280</v>
      </c>
      <c r="C221" s="31">
        <v>40428.35</v>
      </c>
      <c r="D221" s="38">
        <v>40415.98333333333</v>
      </c>
      <c r="E221" s="38">
        <v>40220.066666666658</v>
      </c>
      <c r="F221" s="38">
        <v>40011.783333333326</v>
      </c>
      <c r="G221" s="38">
        <v>39815.866666666654</v>
      </c>
      <c r="H221" s="38">
        <v>40624.266666666663</v>
      </c>
      <c r="I221" s="38">
        <v>40820.183333333334</v>
      </c>
      <c r="J221" s="38">
        <v>41028.466666666667</v>
      </c>
      <c r="K221" s="31">
        <v>40611.9</v>
      </c>
      <c r="L221" s="31">
        <v>40207.699999999997</v>
      </c>
      <c r="M221" s="31">
        <v>8.2100000000000003E-3</v>
      </c>
      <c r="N221" s="1"/>
      <c r="O221" s="1"/>
    </row>
    <row r="222" spans="1:15" ht="12.75" customHeight="1">
      <c r="A222" s="33">
        <v>212</v>
      </c>
      <c r="B222" s="58" t="s">
        <v>414</v>
      </c>
      <c r="C222" s="31">
        <v>74.099999999999994</v>
      </c>
      <c r="D222" s="38">
        <v>73.61666666666666</v>
      </c>
      <c r="E222" s="38">
        <v>72.48333333333332</v>
      </c>
      <c r="F222" s="38">
        <v>70.86666666666666</v>
      </c>
      <c r="G222" s="38">
        <v>69.73333333333332</v>
      </c>
      <c r="H222" s="38">
        <v>75.23333333333332</v>
      </c>
      <c r="I222" s="38">
        <v>76.366666666666674</v>
      </c>
      <c r="J222" s="38">
        <v>77.98333333333332</v>
      </c>
      <c r="K222" s="31">
        <v>74.75</v>
      </c>
      <c r="L222" s="31">
        <v>72</v>
      </c>
      <c r="M222" s="31">
        <v>101.86054</v>
      </c>
      <c r="N222" s="1"/>
      <c r="O222" s="1"/>
    </row>
    <row r="223" spans="1:15" ht="12.75" customHeight="1">
      <c r="A223" s="33">
        <v>213</v>
      </c>
      <c r="B223" s="58" t="s">
        <v>138</v>
      </c>
      <c r="C223" s="31">
        <v>967.75</v>
      </c>
      <c r="D223" s="38">
        <v>970.2166666666667</v>
      </c>
      <c r="E223" s="38">
        <v>963.18333333333339</v>
      </c>
      <c r="F223" s="38">
        <v>958.61666666666667</v>
      </c>
      <c r="G223" s="38">
        <v>951.58333333333337</v>
      </c>
      <c r="H223" s="38">
        <v>974.78333333333342</v>
      </c>
      <c r="I223" s="38">
        <v>981.81666666666672</v>
      </c>
      <c r="J223" s="38">
        <v>986.38333333333344</v>
      </c>
      <c r="K223" s="31">
        <v>977.25</v>
      </c>
      <c r="L223" s="31">
        <v>965.65</v>
      </c>
      <c r="M223" s="31">
        <v>132.09913</v>
      </c>
      <c r="N223" s="1"/>
      <c r="O223" s="1"/>
    </row>
    <row r="224" spans="1:15" ht="12.75" customHeight="1">
      <c r="A224" s="33">
        <v>214</v>
      </c>
      <c r="B224" s="58" t="s">
        <v>139</v>
      </c>
      <c r="C224" s="31">
        <v>1321.2</v>
      </c>
      <c r="D224" s="38">
        <v>1324.0333333333335</v>
      </c>
      <c r="E224" s="38">
        <v>1308.166666666667</v>
      </c>
      <c r="F224" s="38">
        <v>1295.1333333333334</v>
      </c>
      <c r="G224" s="38">
        <v>1279.2666666666669</v>
      </c>
      <c r="H224" s="38">
        <v>1337.0666666666671</v>
      </c>
      <c r="I224" s="38">
        <v>1352.9333333333334</v>
      </c>
      <c r="J224" s="38">
        <v>1365.9666666666672</v>
      </c>
      <c r="K224" s="31">
        <v>1339.9</v>
      </c>
      <c r="L224" s="31">
        <v>1311</v>
      </c>
      <c r="M224" s="31">
        <v>3.9661200000000001</v>
      </c>
      <c r="N224" s="1"/>
      <c r="O224" s="1"/>
    </row>
    <row r="225" spans="1:15" ht="12.75" customHeight="1">
      <c r="A225" s="33">
        <v>215</v>
      </c>
      <c r="B225" s="58" t="s">
        <v>140</v>
      </c>
      <c r="C225" s="31">
        <v>558.04999999999995</v>
      </c>
      <c r="D225" s="38">
        <v>554.91666666666663</v>
      </c>
      <c r="E225" s="38">
        <v>549.63333333333321</v>
      </c>
      <c r="F225" s="38">
        <v>541.21666666666658</v>
      </c>
      <c r="G225" s="38">
        <v>535.93333333333317</v>
      </c>
      <c r="H225" s="38">
        <v>563.33333333333326</v>
      </c>
      <c r="I225" s="38">
        <v>568.61666666666679</v>
      </c>
      <c r="J225" s="38">
        <v>577.0333333333333</v>
      </c>
      <c r="K225" s="31">
        <v>560.20000000000005</v>
      </c>
      <c r="L225" s="31">
        <v>546.5</v>
      </c>
      <c r="M225" s="31">
        <v>21.047440000000002</v>
      </c>
      <c r="N225" s="1"/>
      <c r="O225" s="1"/>
    </row>
    <row r="226" spans="1:15" ht="12.75" customHeight="1">
      <c r="A226" s="33">
        <v>216</v>
      </c>
      <c r="B226" s="58" t="s">
        <v>281</v>
      </c>
      <c r="C226" s="31">
        <v>620.4</v>
      </c>
      <c r="D226" s="38">
        <v>622.06666666666661</v>
      </c>
      <c r="E226" s="38">
        <v>617.33333333333326</v>
      </c>
      <c r="F226" s="38">
        <v>614.26666666666665</v>
      </c>
      <c r="G226" s="38">
        <v>609.5333333333333</v>
      </c>
      <c r="H226" s="38">
        <v>625.13333333333321</v>
      </c>
      <c r="I226" s="38">
        <v>629.86666666666656</v>
      </c>
      <c r="J226" s="38">
        <v>632.93333333333317</v>
      </c>
      <c r="K226" s="31">
        <v>626.79999999999995</v>
      </c>
      <c r="L226" s="31">
        <v>619</v>
      </c>
      <c r="M226" s="31">
        <v>0.95484999999999998</v>
      </c>
      <c r="N226" s="1"/>
      <c r="O226" s="1"/>
    </row>
    <row r="227" spans="1:15" ht="12.75" customHeight="1">
      <c r="A227" s="33">
        <v>217</v>
      </c>
      <c r="B227" s="58" t="s">
        <v>415</v>
      </c>
      <c r="C227" s="31">
        <v>59.45</v>
      </c>
      <c r="D227" s="38">
        <v>59.9</v>
      </c>
      <c r="E227" s="38">
        <v>58.8</v>
      </c>
      <c r="F227" s="38">
        <v>58.15</v>
      </c>
      <c r="G227" s="38">
        <v>57.05</v>
      </c>
      <c r="H227" s="38">
        <v>60.55</v>
      </c>
      <c r="I227" s="38">
        <v>61.650000000000006</v>
      </c>
      <c r="J227" s="38">
        <v>62.3</v>
      </c>
      <c r="K227" s="31">
        <v>61</v>
      </c>
      <c r="L227" s="31">
        <v>59.25</v>
      </c>
      <c r="M227" s="31">
        <v>74.427890000000005</v>
      </c>
      <c r="N227" s="1"/>
      <c r="O227" s="1"/>
    </row>
    <row r="228" spans="1:15" ht="12.75" customHeight="1">
      <c r="A228" s="33">
        <v>218</v>
      </c>
      <c r="B228" s="58" t="s">
        <v>143</v>
      </c>
      <c r="C228" s="31">
        <v>90.3</v>
      </c>
      <c r="D228" s="38">
        <v>90.783333333333346</v>
      </c>
      <c r="E228" s="38">
        <v>89.616666666666688</v>
      </c>
      <c r="F228" s="38">
        <v>88.933333333333337</v>
      </c>
      <c r="G228" s="38">
        <v>87.76666666666668</v>
      </c>
      <c r="H228" s="38">
        <v>91.466666666666697</v>
      </c>
      <c r="I228" s="38">
        <v>92.633333333333354</v>
      </c>
      <c r="J228" s="38">
        <v>93.316666666666706</v>
      </c>
      <c r="K228" s="31">
        <v>91.95</v>
      </c>
      <c r="L228" s="31">
        <v>90.1</v>
      </c>
      <c r="M228" s="31">
        <v>314.88790999999998</v>
      </c>
      <c r="N228" s="1"/>
      <c r="O228" s="1"/>
    </row>
    <row r="229" spans="1:15" ht="12.75" customHeight="1">
      <c r="A229" s="33">
        <v>219</v>
      </c>
      <c r="B229" s="58" t="s">
        <v>142</v>
      </c>
      <c r="C229" s="31">
        <v>120.2</v>
      </c>
      <c r="D229" s="38">
        <v>120.59999999999998</v>
      </c>
      <c r="E229" s="38">
        <v>119.44999999999996</v>
      </c>
      <c r="F229" s="38">
        <v>118.69999999999997</v>
      </c>
      <c r="G229" s="38">
        <v>117.54999999999995</v>
      </c>
      <c r="H229" s="38">
        <v>121.34999999999997</v>
      </c>
      <c r="I229" s="38">
        <v>122.49999999999997</v>
      </c>
      <c r="J229" s="38">
        <v>123.24999999999997</v>
      </c>
      <c r="K229" s="31">
        <v>121.75</v>
      </c>
      <c r="L229" s="31">
        <v>119.85</v>
      </c>
      <c r="M229" s="31">
        <v>90.415750000000003</v>
      </c>
      <c r="N229" s="1"/>
      <c r="O229" s="1"/>
    </row>
    <row r="230" spans="1:15" ht="12.75" customHeight="1">
      <c r="A230" s="33">
        <v>220</v>
      </c>
      <c r="B230" s="58" t="s">
        <v>416</v>
      </c>
      <c r="C230" s="31">
        <v>922.55</v>
      </c>
      <c r="D230" s="38">
        <v>928.2166666666667</v>
      </c>
      <c r="E230" s="38">
        <v>913.43333333333339</v>
      </c>
      <c r="F230" s="38">
        <v>904.31666666666672</v>
      </c>
      <c r="G230" s="38">
        <v>889.53333333333342</v>
      </c>
      <c r="H230" s="38">
        <v>937.33333333333337</v>
      </c>
      <c r="I230" s="38">
        <v>952.11666666666667</v>
      </c>
      <c r="J230" s="38">
        <v>961.23333333333335</v>
      </c>
      <c r="K230" s="31">
        <v>943</v>
      </c>
      <c r="L230" s="31">
        <v>919.1</v>
      </c>
      <c r="M230" s="31">
        <v>0.36271999999999999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587.9</v>
      </c>
      <c r="D231" s="38">
        <v>589.36666666666667</v>
      </c>
      <c r="E231" s="38">
        <v>583.73333333333335</v>
      </c>
      <c r="F231" s="38">
        <v>579.56666666666672</v>
      </c>
      <c r="G231" s="38">
        <v>573.93333333333339</v>
      </c>
      <c r="H231" s="38">
        <v>593.5333333333333</v>
      </c>
      <c r="I231" s="38">
        <v>599.16666666666674</v>
      </c>
      <c r="J231" s="38">
        <v>603.33333333333326</v>
      </c>
      <c r="K231" s="31">
        <v>595</v>
      </c>
      <c r="L231" s="31">
        <v>585.20000000000005</v>
      </c>
      <c r="M231" s="31">
        <v>1.2204600000000001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243.35</v>
      </c>
      <c r="D232" s="38">
        <v>242.78333333333333</v>
      </c>
      <c r="E232" s="38">
        <v>239.56666666666666</v>
      </c>
      <c r="F232" s="38">
        <v>235.78333333333333</v>
      </c>
      <c r="G232" s="38">
        <v>232.56666666666666</v>
      </c>
      <c r="H232" s="38">
        <v>246.56666666666666</v>
      </c>
      <c r="I232" s="38">
        <v>249.7833333333333</v>
      </c>
      <c r="J232" s="38">
        <v>253.56666666666666</v>
      </c>
      <c r="K232" s="31">
        <v>246</v>
      </c>
      <c r="L232" s="31">
        <v>239</v>
      </c>
      <c r="M232" s="31">
        <v>66.221980000000002</v>
      </c>
      <c r="N232" s="1"/>
      <c r="O232" s="1"/>
    </row>
    <row r="233" spans="1:15" ht="12.75" customHeight="1">
      <c r="A233" s="33">
        <v>223</v>
      </c>
      <c r="B233" s="58" t="s">
        <v>137</v>
      </c>
      <c r="C233" s="31">
        <v>188.7</v>
      </c>
      <c r="D233" s="38">
        <v>190</v>
      </c>
      <c r="E233" s="38">
        <v>185.85</v>
      </c>
      <c r="F233" s="38">
        <v>183</v>
      </c>
      <c r="G233" s="38">
        <v>178.85</v>
      </c>
      <c r="H233" s="38">
        <v>192.85</v>
      </c>
      <c r="I233" s="38">
        <v>196.99999999999997</v>
      </c>
      <c r="J233" s="38">
        <v>199.85</v>
      </c>
      <c r="K233" s="31">
        <v>194.15</v>
      </c>
      <c r="L233" s="31">
        <v>187.15</v>
      </c>
      <c r="M233" s="31">
        <v>295.68713000000002</v>
      </c>
      <c r="N233" s="1"/>
      <c r="O233" s="1"/>
    </row>
    <row r="234" spans="1:15" ht="12.75" customHeight="1">
      <c r="A234" s="33">
        <v>224</v>
      </c>
      <c r="B234" s="58" t="s">
        <v>420</v>
      </c>
      <c r="C234" s="31">
        <v>78.400000000000006</v>
      </c>
      <c r="D234" s="38">
        <v>77.38333333333334</v>
      </c>
      <c r="E234" s="38">
        <v>75.76666666666668</v>
      </c>
      <c r="F234" s="38">
        <v>73.13333333333334</v>
      </c>
      <c r="G234" s="38">
        <v>71.51666666666668</v>
      </c>
      <c r="H234" s="38">
        <v>80.01666666666668</v>
      </c>
      <c r="I234" s="38">
        <v>81.633333333333326</v>
      </c>
      <c r="J234" s="38">
        <v>84.26666666666668</v>
      </c>
      <c r="K234" s="31">
        <v>79</v>
      </c>
      <c r="L234" s="31">
        <v>74.75</v>
      </c>
      <c r="M234" s="31">
        <v>408.22710000000001</v>
      </c>
      <c r="N234" s="1"/>
      <c r="O234" s="1"/>
    </row>
    <row r="235" spans="1:15" ht="12.75" customHeight="1">
      <c r="A235" s="33">
        <v>225</v>
      </c>
      <c r="B235" s="58" t="s">
        <v>148</v>
      </c>
      <c r="C235" s="31">
        <v>3019.65</v>
      </c>
      <c r="D235" s="38">
        <v>3024</v>
      </c>
      <c r="E235" s="38">
        <v>3004.25</v>
      </c>
      <c r="F235" s="38">
        <v>2988.85</v>
      </c>
      <c r="G235" s="38">
        <v>2969.1</v>
      </c>
      <c r="H235" s="38">
        <v>3039.4</v>
      </c>
      <c r="I235" s="38">
        <v>3059.15</v>
      </c>
      <c r="J235" s="38">
        <v>3074.55</v>
      </c>
      <c r="K235" s="31">
        <v>3043.75</v>
      </c>
      <c r="L235" s="31">
        <v>3008.6</v>
      </c>
      <c r="M235" s="31">
        <v>0.67364000000000002</v>
      </c>
      <c r="N235" s="1"/>
      <c r="O235" s="1"/>
    </row>
    <row r="236" spans="1:15" ht="12.75" customHeight="1">
      <c r="A236" s="33">
        <v>226</v>
      </c>
      <c r="B236" s="58" t="s">
        <v>282</v>
      </c>
      <c r="C236" s="31">
        <v>391.75</v>
      </c>
      <c r="D236" s="38">
        <v>394.25</v>
      </c>
      <c r="E236" s="38">
        <v>385.45</v>
      </c>
      <c r="F236" s="38">
        <v>379.15</v>
      </c>
      <c r="G236" s="38">
        <v>370.34999999999997</v>
      </c>
      <c r="H236" s="38">
        <v>400.55</v>
      </c>
      <c r="I236" s="38">
        <v>409.34999999999997</v>
      </c>
      <c r="J236" s="38">
        <v>415.65000000000003</v>
      </c>
      <c r="K236" s="31">
        <v>403.05</v>
      </c>
      <c r="L236" s="31">
        <v>387.95</v>
      </c>
      <c r="M236" s="31">
        <v>15.441850000000001</v>
      </c>
      <c r="N236" s="1"/>
      <c r="O236" s="1"/>
    </row>
    <row r="237" spans="1:15" ht="12.75" customHeight="1">
      <c r="A237" s="33">
        <v>227</v>
      </c>
      <c r="B237" s="58" t="s">
        <v>144</v>
      </c>
      <c r="C237" s="31">
        <v>125.55</v>
      </c>
      <c r="D237" s="38">
        <v>125.41666666666667</v>
      </c>
      <c r="E237" s="38">
        <v>124.73333333333335</v>
      </c>
      <c r="F237" s="38">
        <v>123.91666666666667</v>
      </c>
      <c r="G237" s="38">
        <v>123.23333333333335</v>
      </c>
      <c r="H237" s="38">
        <v>126.23333333333335</v>
      </c>
      <c r="I237" s="38">
        <v>126.91666666666666</v>
      </c>
      <c r="J237" s="38">
        <v>127.73333333333335</v>
      </c>
      <c r="K237" s="31">
        <v>126.1</v>
      </c>
      <c r="L237" s="31">
        <v>124.6</v>
      </c>
      <c r="M237" s="31">
        <v>42.444339999999997</v>
      </c>
      <c r="N237" s="1"/>
      <c r="O237" s="1"/>
    </row>
    <row r="238" spans="1:15" ht="12.75" customHeight="1">
      <c r="A238" s="33">
        <v>228</v>
      </c>
      <c r="B238" s="58" t="s">
        <v>146</v>
      </c>
      <c r="C238" s="31">
        <v>393.25</v>
      </c>
      <c r="D238" s="38">
        <v>393.93333333333334</v>
      </c>
      <c r="E238" s="38">
        <v>391.61666666666667</v>
      </c>
      <c r="F238" s="38">
        <v>389.98333333333335</v>
      </c>
      <c r="G238" s="38">
        <v>387.66666666666669</v>
      </c>
      <c r="H238" s="38">
        <v>395.56666666666666</v>
      </c>
      <c r="I238" s="38">
        <v>397.88333333333338</v>
      </c>
      <c r="J238" s="38">
        <v>399.51666666666665</v>
      </c>
      <c r="K238" s="31">
        <v>396.25</v>
      </c>
      <c r="L238" s="31">
        <v>392.3</v>
      </c>
      <c r="M238" s="31">
        <v>11.7567</v>
      </c>
      <c r="N238" s="1"/>
      <c r="O238" s="1"/>
    </row>
    <row r="239" spans="1:15" ht="12.75" customHeight="1">
      <c r="A239" s="33">
        <v>229</v>
      </c>
      <c r="B239" s="58" t="s">
        <v>154</v>
      </c>
      <c r="C239" s="31">
        <v>91.9</v>
      </c>
      <c r="D239" s="38">
        <v>91.966666666666654</v>
      </c>
      <c r="E239" s="38">
        <v>91.533333333333303</v>
      </c>
      <c r="F239" s="38">
        <v>91.166666666666643</v>
      </c>
      <c r="G239" s="38">
        <v>90.733333333333292</v>
      </c>
      <c r="H239" s="38">
        <v>92.333333333333314</v>
      </c>
      <c r="I239" s="38">
        <v>92.76666666666668</v>
      </c>
      <c r="J239" s="38">
        <v>93.133333333333326</v>
      </c>
      <c r="K239" s="31">
        <v>92.4</v>
      </c>
      <c r="L239" s="31">
        <v>91.6</v>
      </c>
      <c r="M239" s="31">
        <v>65.100890000000007</v>
      </c>
      <c r="N239" s="1"/>
      <c r="O239" s="1"/>
    </row>
    <row r="240" spans="1:15" ht="12.75" customHeight="1">
      <c r="A240" s="33">
        <v>230</v>
      </c>
      <c r="B240" s="58" t="s">
        <v>421</v>
      </c>
      <c r="C240" s="31">
        <v>30.9</v>
      </c>
      <c r="D240" s="38">
        <v>30.966666666666669</v>
      </c>
      <c r="E240" s="38">
        <v>30.533333333333339</v>
      </c>
      <c r="F240" s="38">
        <v>30.166666666666671</v>
      </c>
      <c r="G240" s="38">
        <v>29.733333333333341</v>
      </c>
      <c r="H240" s="38">
        <v>31.333333333333336</v>
      </c>
      <c r="I240" s="38">
        <v>31.766666666666666</v>
      </c>
      <c r="J240" s="38">
        <v>32.133333333333333</v>
      </c>
      <c r="K240" s="31">
        <v>31.4</v>
      </c>
      <c r="L240" s="31">
        <v>30.6</v>
      </c>
      <c r="M240" s="31">
        <v>144.86840000000001</v>
      </c>
      <c r="N240" s="1"/>
      <c r="O240" s="1"/>
    </row>
    <row r="241" spans="1:15" ht="12.75" customHeight="1">
      <c r="A241" s="33">
        <v>231</v>
      </c>
      <c r="B241" s="58" t="s">
        <v>156</v>
      </c>
      <c r="C241" s="31">
        <v>672.5</v>
      </c>
      <c r="D241" s="38">
        <v>676.58333333333337</v>
      </c>
      <c r="E241" s="38">
        <v>667.16666666666674</v>
      </c>
      <c r="F241" s="38">
        <v>661.83333333333337</v>
      </c>
      <c r="G241" s="38">
        <v>652.41666666666674</v>
      </c>
      <c r="H241" s="38">
        <v>681.91666666666674</v>
      </c>
      <c r="I241" s="38">
        <v>691.33333333333348</v>
      </c>
      <c r="J241" s="38">
        <v>696.66666666666674</v>
      </c>
      <c r="K241" s="31">
        <v>686</v>
      </c>
      <c r="L241" s="31">
        <v>671.25</v>
      </c>
      <c r="M241" s="31">
        <v>29.003920000000001</v>
      </c>
      <c r="N241" s="1"/>
      <c r="O241" s="1"/>
    </row>
    <row r="242" spans="1:15" ht="12.75" customHeight="1">
      <c r="A242" s="33">
        <v>232</v>
      </c>
      <c r="B242" s="58" t="s">
        <v>422</v>
      </c>
      <c r="C242" s="31">
        <v>49.5</v>
      </c>
      <c r="D242" s="38">
        <v>49.766666666666673</v>
      </c>
      <c r="E242" s="38">
        <v>48.683333333333344</v>
      </c>
      <c r="F242" s="38">
        <v>47.866666666666674</v>
      </c>
      <c r="G242" s="38">
        <v>46.783333333333346</v>
      </c>
      <c r="H242" s="38">
        <v>50.583333333333343</v>
      </c>
      <c r="I242" s="38">
        <v>51.666666666666671</v>
      </c>
      <c r="J242" s="38">
        <v>52.483333333333341</v>
      </c>
      <c r="K242" s="31">
        <v>50.85</v>
      </c>
      <c r="L242" s="31">
        <v>48.95</v>
      </c>
      <c r="M242" s="31">
        <v>1073.3196800000001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1553.15</v>
      </c>
      <c r="D243" s="38">
        <v>1541.3999999999999</v>
      </c>
      <c r="E243" s="38">
        <v>1524.7999999999997</v>
      </c>
      <c r="F243" s="38">
        <v>1496.4499999999998</v>
      </c>
      <c r="G243" s="38">
        <v>1479.8499999999997</v>
      </c>
      <c r="H243" s="38">
        <v>1569.7499999999998</v>
      </c>
      <c r="I243" s="38">
        <v>1586.3499999999997</v>
      </c>
      <c r="J243" s="38">
        <v>1614.6999999999998</v>
      </c>
      <c r="K243" s="31">
        <v>1558</v>
      </c>
      <c r="L243" s="31">
        <v>1513.05</v>
      </c>
      <c r="M243" s="31">
        <v>0.93784999999999996</v>
      </c>
      <c r="N243" s="1"/>
      <c r="O243" s="1"/>
    </row>
    <row r="244" spans="1:15" ht="12.75" customHeight="1">
      <c r="A244" s="33">
        <v>234</v>
      </c>
      <c r="B244" s="58" t="s">
        <v>145</v>
      </c>
      <c r="C244" s="31">
        <v>462.65</v>
      </c>
      <c r="D244" s="38">
        <v>457.66666666666669</v>
      </c>
      <c r="E244" s="38">
        <v>450.48333333333335</v>
      </c>
      <c r="F244" s="38">
        <v>438.31666666666666</v>
      </c>
      <c r="G244" s="38">
        <v>431.13333333333333</v>
      </c>
      <c r="H244" s="38">
        <v>469.83333333333337</v>
      </c>
      <c r="I244" s="38">
        <v>477.01666666666665</v>
      </c>
      <c r="J244" s="38">
        <v>489.18333333333339</v>
      </c>
      <c r="K244" s="31">
        <v>464.85</v>
      </c>
      <c r="L244" s="31">
        <v>445.5</v>
      </c>
      <c r="M244" s="31">
        <v>45.389760000000003</v>
      </c>
      <c r="N244" s="1"/>
      <c r="O244" s="1"/>
    </row>
    <row r="245" spans="1:15" ht="12.75" customHeight="1">
      <c r="A245" s="33">
        <v>235</v>
      </c>
      <c r="B245" s="58" t="s">
        <v>151</v>
      </c>
      <c r="C245" s="31">
        <v>174.95</v>
      </c>
      <c r="D245" s="38">
        <v>175.33333333333334</v>
      </c>
      <c r="E245" s="38">
        <v>172.86666666666667</v>
      </c>
      <c r="F245" s="38">
        <v>170.78333333333333</v>
      </c>
      <c r="G245" s="38">
        <v>168.31666666666666</v>
      </c>
      <c r="H245" s="38">
        <v>177.41666666666669</v>
      </c>
      <c r="I245" s="38">
        <v>179.88333333333333</v>
      </c>
      <c r="J245" s="38">
        <v>181.9666666666667</v>
      </c>
      <c r="K245" s="31">
        <v>177.8</v>
      </c>
      <c r="L245" s="31">
        <v>173.25</v>
      </c>
      <c r="M245" s="31">
        <v>115.56507999999999</v>
      </c>
      <c r="N245" s="1"/>
      <c r="O245" s="1"/>
    </row>
    <row r="246" spans="1:15" ht="12.75" customHeight="1">
      <c r="A246" s="33">
        <v>236</v>
      </c>
      <c r="B246" s="58" t="s">
        <v>150</v>
      </c>
      <c r="C246" s="31">
        <v>1400.15</v>
      </c>
      <c r="D246" s="38">
        <v>1402.1000000000001</v>
      </c>
      <c r="E246" s="38">
        <v>1390.5000000000002</v>
      </c>
      <c r="F246" s="38">
        <v>1380.8500000000001</v>
      </c>
      <c r="G246" s="38">
        <v>1369.2500000000002</v>
      </c>
      <c r="H246" s="38">
        <v>1411.7500000000002</v>
      </c>
      <c r="I246" s="38">
        <v>1423.3500000000001</v>
      </c>
      <c r="J246" s="38">
        <v>1433.0000000000002</v>
      </c>
      <c r="K246" s="31">
        <v>1413.7</v>
      </c>
      <c r="L246" s="31">
        <v>1392.45</v>
      </c>
      <c r="M246" s="31">
        <v>18.315650000000002</v>
      </c>
      <c r="N246" s="1"/>
      <c r="O246" s="1"/>
    </row>
    <row r="247" spans="1:15" ht="12.75" customHeight="1">
      <c r="A247" s="33">
        <v>237</v>
      </c>
      <c r="B247" s="58" t="s">
        <v>424</v>
      </c>
      <c r="C247" s="31">
        <v>14.95</v>
      </c>
      <c r="D247" s="38">
        <v>14.683333333333332</v>
      </c>
      <c r="E247" s="38">
        <v>14.366666666666664</v>
      </c>
      <c r="F247" s="38">
        <v>13.783333333333331</v>
      </c>
      <c r="G247" s="38">
        <v>13.466666666666663</v>
      </c>
      <c r="H247" s="38">
        <v>15.266666666666664</v>
      </c>
      <c r="I247" s="38">
        <v>15.58333333333333</v>
      </c>
      <c r="J247" s="38">
        <v>16.166666666666664</v>
      </c>
      <c r="K247" s="31">
        <v>15</v>
      </c>
      <c r="L247" s="31">
        <v>14.1</v>
      </c>
      <c r="M247" s="31">
        <v>424.24963000000002</v>
      </c>
      <c r="N247" s="1"/>
      <c r="O247" s="1"/>
    </row>
    <row r="248" spans="1:15" ht="12.75" customHeight="1">
      <c r="A248" s="33">
        <v>238</v>
      </c>
      <c r="B248" s="58" t="s">
        <v>186</v>
      </c>
      <c r="C248" s="31">
        <v>4261.3500000000004</v>
      </c>
      <c r="D248" s="38">
        <v>4245.45</v>
      </c>
      <c r="E248" s="38">
        <v>4205.8999999999996</v>
      </c>
      <c r="F248" s="38">
        <v>4150.45</v>
      </c>
      <c r="G248" s="38">
        <v>4110.8999999999996</v>
      </c>
      <c r="H248" s="38">
        <v>4300.8999999999996</v>
      </c>
      <c r="I248" s="38">
        <v>4340.4500000000007</v>
      </c>
      <c r="J248" s="38">
        <v>4395.8999999999996</v>
      </c>
      <c r="K248" s="31">
        <v>4285</v>
      </c>
      <c r="L248" s="31">
        <v>4190</v>
      </c>
      <c r="M248" s="31">
        <v>2.5135100000000001</v>
      </c>
      <c r="N248" s="1"/>
      <c r="O248" s="1"/>
    </row>
    <row r="249" spans="1:15" ht="12.75" customHeight="1">
      <c r="A249" s="33">
        <v>239</v>
      </c>
      <c r="B249" s="58" t="s">
        <v>152</v>
      </c>
      <c r="C249" s="31">
        <v>1417.65</v>
      </c>
      <c r="D249" s="38">
        <v>1419.1166666666668</v>
      </c>
      <c r="E249" s="38">
        <v>1413.8333333333335</v>
      </c>
      <c r="F249" s="38">
        <v>1410.0166666666667</v>
      </c>
      <c r="G249" s="38">
        <v>1404.7333333333333</v>
      </c>
      <c r="H249" s="38">
        <v>1422.9333333333336</v>
      </c>
      <c r="I249" s="38">
        <v>1428.2166666666669</v>
      </c>
      <c r="J249" s="38">
        <v>1432.0333333333338</v>
      </c>
      <c r="K249" s="31">
        <v>1424.4</v>
      </c>
      <c r="L249" s="31">
        <v>1415.3</v>
      </c>
      <c r="M249" s="31">
        <v>30.744440000000001</v>
      </c>
      <c r="N249" s="1"/>
      <c r="O249" s="1"/>
    </row>
    <row r="250" spans="1:15" ht="12.75" customHeight="1">
      <c r="A250" s="33">
        <v>240</v>
      </c>
      <c r="B250" s="58" t="s">
        <v>861</v>
      </c>
      <c r="C250" s="31">
        <v>3224.4</v>
      </c>
      <c r="D250" s="38">
        <v>3231.7999999999997</v>
      </c>
      <c r="E250" s="38">
        <v>3198.5999999999995</v>
      </c>
      <c r="F250" s="38">
        <v>3172.7999999999997</v>
      </c>
      <c r="G250" s="38">
        <v>3139.5999999999995</v>
      </c>
      <c r="H250" s="38">
        <v>3257.5999999999995</v>
      </c>
      <c r="I250" s="38">
        <v>3290.7999999999993</v>
      </c>
      <c r="J250" s="38">
        <v>3316.5999999999995</v>
      </c>
      <c r="K250" s="31">
        <v>3265</v>
      </c>
      <c r="L250" s="31">
        <v>3206</v>
      </c>
      <c r="M250" s="31">
        <v>0.17884</v>
      </c>
      <c r="N250" s="1"/>
      <c r="O250" s="1"/>
    </row>
    <row r="251" spans="1:15" ht="12.75" customHeight="1">
      <c r="A251" s="33">
        <v>241</v>
      </c>
      <c r="B251" s="58" t="s">
        <v>153</v>
      </c>
      <c r="C251" s="31">
        <v>693.1</v>
      </c>
      <c r="D251" s="38">
        <v>696.35</v>
      </c>
      <c r="E251" s="38">
        <v>687.75</v>
      </c>
      <c r="F251" s="38">
        <v>682.4</v>
      </c>
      <c r="G251" s="38">
        <v>673.8</v>
      </c>
      <c r="H251" s="38">
        <v>701.7</v>
      </c>
      <c r="I251" s="38">
        <v>710.30000000000018</v>
      </c>
      <c r="J251" s="38">
        <v>715.65000000000009</v>
      </c>
      <c r="K251" s="31">
        <v>704.95</v>
      </c>
      <c r="L251" s="31">
        <v>691</v>
      </c>
      <c r="M251" s="31">
        <v>1.46757</v>
      </c>
      <c r="N251" s="1"/>
      <c r="O251" s="1"/>
    </row>
    <row r="252" spans="1:15" ht="12.75" customHeight="1">
      <c r="A252" s="33">
        <v>242</v>
      </c>
      <c r="B252" s="58" t="s">
        <v>149</v>
      </c>
      <c r="C252" s="31">
        <v>2485.4</v>
      </c>
      <c r="D252" s="38">
        <v>2490.4833333333331</v>
      </c>
      <c r="E252" s="38">
        <v>2470.4666666666662</v>
      </c>
      <c r="F252" s="38">
        <v>2455.5333333333333</v>
      </c>
      <c r="G252" s="38">
        <v>2435.5166666666664</v>
      </c>
      <c r="H252" s="38">
        <v>2505.4166666666661</v>
      </c>
      <c r="I252" s="38">
        <v>2525.4333333333334</v>
      </c>
      <c r="J252" s="38">
        <v>2540.3666666666659</v>
      </c>
      <c r="K252" s="31">
        <v>2510.5</v>
      </c>
      <c r="L252" s="31">
        <v>2475.5500000000002</v>
      </c>
      <c r="M252" s="31">
        <v>6.1571199999999999</v>
      </c>
      <c r="N252" s="1"/>
      <c r="O252" s="1"/>
    </row>
    <row r="253" spans="1:15" ht="12.75" customHeight="1">
      <c r="A253" s="33">
        <v>243</v>
      </c>
      <c r="B253" s="58" t="s">
        <v>155</v>
      </c>
      <c r="C253" s="31">
        <v>888.4</v>
      </c>
      <c r="D253" s="38">
        <v>892.01666666666677</v>
      </c>
      <c r="E253" s="38">
        <v>882.38333333333355</v>
      </c>
      <c r="F253" s="38">
        <v>876.36666666666679</v>
      </c>
      <c r="G253" s="38">
        <v>866.73333333333358</v>
      </c>
      <c r="H253" s="38">
        <v>898.03333333333353</v>
      </c>
      <c r="I253" s="38">
        <v>907.66666666666674</v>
      </c>
      <c r="J253" s="38">
        <v>913.68333333333351</v>
      </c>
      <c r="K253" s="31">
        <v>901.65</v>
      </c>
      <c r="L253" s="31">
        <v>886</v>
      </c>
      <c r="M253" s="31">
        <v>7.2169999999999996</v>
      </c>
      <c r="N253" s="1"/>
      <c r="O253" s="1"/>
    </row>
    <row r="254" spans="1:15" ht="12.75" customHeight="1">
      <c r="A254" s="33">
        <v>244</v>
      </c>
      <c r="B254" s="58" t="s">
        <v>418</v>
      </c>
      <c r="C254" s="31">
        <v>28.15</v>
      </c>
      <c r="D254" s="38">
        <v>28.166666666666668</v>
      </c>
      <c r="E254" s="38">
        <v>27.533333333333335</v>
      </c>
      <c r="F254" s="38">
        <v>26.916666666666668</v>
      </c>
      <c r="G254" s="38">
        <v>26.283333333333335</v>
      </c>
      <c r="H254" s="38">
        <v>28.783333333333335</v>
      </c>
      <c r="I254" s="38">
        <v>29.416666666666668</v>
      </c>
      <c r="J254" s="38">
        <v>30.033333333333335</v>
      </c>
      <c r="K254" s="31">
        <v>28.8</v>
      </c>
      <c r="L254" s="31">
        <v>27.55</v>
      </c>
      <c r="M254" s="31">
        <v>283.63004000000001</v>
      </c>
      <c r="N254" s="1"/>
      <c r="O254" s="1"/>
    </row>
    <row r="255" spans="1:15" ht="12.75" customHeight="1">
      <c r="A255" s="33">
        <v>245</v>
      </c>
      <c r="B255" s="58" t="s">
        <v>157</v>
      </c>
      <c r="C255" s="31">
        <v>440.1</v>
      </c>
      <c r="D255" s="38">
        <v>441.09999999999997</v>
      </c>
      <c r="E255" s="38">
        <v>438.19999999999993</v>
      </c>
      <c r="F255" s="38">
        <v>436.29999999999995</v>
      </c>
      <c r="G255" s="38">
        <v>433.39999999999992</v>
      </c>
      <c r="H255" s="38">
        <v>442.99999999999994</v>
      </c>
      <c r="I255" s="38">
        <v>445.89999999999992</v>
      </c>
      <c r="J255" s="38">
        <v>447.79999999999995</v>
      </c>
      <c r="K255" s="31">
        <v>444</v>
      </c>
      <c r="L255" s="31">
        <v>439.2</v>
      </c>
      <c r="M255" s="31">
        <v>94.800030000000007</v>
      </c>
      <c r="N255" s="1"/>
      <c r="O255" s="1"/>
    </row>
    <row r="256" spans="1:15" ht="12.75" customHeight="1">
      <c r="A256" s="33">
        <v>246</v>
      </c>
      <c r="B256" s="58" t="s">
        <v>419</v>
      </c>
      <c r="C256" s="31">
        <v>118.6</v>
      </c>
      <c r="D256" s="38">
        <v>118.8</v>
      </c>
      <c r="E256" s="38">
        <v>117.89999999999999</v>
      </c>
      <c r="F256" s="38">
        <v>117.19999999999999</v>
      </c>
      <c r="G256" s="38">
        <v>116.29999999999998</v>
      </c>
      <c r="H256" s="38">
        <v>119.5</v>
      </c>
      <c r="I256" s="38">
        <v>120.4</v>
      </c>
      <c r="J256" s="38">
        <v>121.10000000000001</v>
      </c>
      <c r="K256" s="31">
        <v>119.7</v>
      </c>
      <c r="L256" s="31">
        <v>118.1</v>
      </c>
      <c r="M256" s="31">
        <v>4.3031100000000002</v>
      </c>
      <c r="N256" s="1"/>
      <c r="O256" s="1"/>
    </row>
    <row r="257" spans="1:15" ht="12.75" customHeight="1">
      <c r="A257" s="33">
        <v>247</v>
      </c>
      <c r="B257" s="58" t="s">
        <v>425</v>
      </c>
      <c r="C257" s="31">
        <v>2850.1</v>
      </c>
      <c r="D257" s="38">
        <v>2870.3333333333335</v>
      </c>
      <c r="E257" s="38">
        <v>2805.0166666666669</v>
      </c>
      <c r="F257" s="38">
        <v>2759.9333333333334</v>
      </c>
      <c r="G257" s="38">
        <v>2694.6166666666668</v>
      </c>
      <c r="H257" s="38">
        <v>2915.416666666667</v>
      </c>
      <c r="I257" s="38">
        <v>2980.7333333333336</v>
      </c>
      <c r="J257" s="38">
        <v>3025.8166666666671</v>
      </c>
      <c r="K257" s="31">
        <v>2935.65</v>
      </c>
      <c r="L257" s="31">
        <v>2825.25</v>
      </c>
      <c r="M257" s="31">
        <v>2.1500900000000001</v>
      </c>
      <c r="N257" s="1"/>
      <c r="O257" s="1"/>
    </row>
    <row r="258" spans="1:15" ht="12.75" customHeight="1">
      <c r="A258" s="33">
        <v>248</v>
      </c>
      <c r="B258" s="58" t="s">
        <v>159</v>
      </c>
      <c r="C258" s="31">
        <v>3194.05</v>
      </c>
      <c r="D258" s="38">
        <v>3209.2666666666669</v>
      </c>
      <c r="E258" s="38">
        <v>3169.8833333333337</v>
      </c>
      <c r="F258" s="38">
        <v>3145.7166666666667</v>
      </c>
      <c r="G258" s="38">
        <v>3106.3333333333335</v>
      </c>
      <c r="H258" s="38">
        <v>3233.4333333333338</v>
      </c>
      <c r="I258" s="38">
        <v>3272.8166666666671</v>
      </c>
      <c r="J258" s="38">
        <v>3296.983333333334</v>
      </c>
      <c r="K258" s="31">
        <v>3248.65</v>
      </c>
      <c r="L258" s="31">
        <v>3185.1</v>
      </c>
      <c r="M258" s="31">
        <v>1.3706400000000001</v>
      </c>
      <c r="N258" s="1"/>
      <c r="O258" s="1"/>
    </row>
    <row r="259" spans="1:15" ht="12.75" customHeight="1">
      <c r="A259" s="33">
        <v>249</v>
      </c>
      <c r="B259" s="58" t="s">
        <v>430</v>
      </c>
      <c r="C259" s="31">
        <v>115.4</v>
      </c>
      <c r="D259" s="38">
        <v>116.40000000000002</v>
      </c>
      <c r="E259" s="38">
        <v>113.40000000000003</v>
      </c>
      <c r="F259" s="38">
        <v>111.40000000000002</v>
      </c>
      <c r="G259" s="38">
        <v>108.40000000000003</v>
      </c>
      <c r="H259" s="38">
        <v>118.40000000000003</v>
      </c>
      <c r="I259" s="38">
        <v>121.4</v>
      </c>
      <c r="J259" s="38">
        <v>123.40000000000003</v>
      </c>
      <c r="K259" s="31">
        <v>119.4</v>
      </c>
      <c r="L259" s="31">
        <v>114.4</v>
      </c>
      <c r="M259" s="31">
        <v>53.82123</v>
      </c>
      <c r="N259" s="1"/>
      <c r="O259" s="1"/>
    </row>
    <row r="260" spans="1:15" ht="12.75" customHeight="1">
      <c r="A260" s="33">
        <v>250</v>
      </c>
      <c r="B260" s="58" t="s">
        <v>426</v>
      </c>
      <c r="C260" s="31">
        <v>1513.45</v>
      </c>
      <c r="D260" s="38">
        <v>1538.7833333333335</v>
      </c>
      <c r="E260" s="38">
        <v>1469.916666666667</v>
      </c>
      <c r="F260" s="38">
        <v>1426.3833333333334</v>
      </c>
      <c r="G260" s="38">
        <v>1357.5166666666669</v>
      </c>
      <c r="H260" s="38">
        <v>1582.3166666666671</v>
      </c>
      <c r="I260" s="38">
        <v>1651.1833333333334</v>
      </c>
      <c r="J260" s="38">
        <v>1694.7166666666672</v>
      </c>
      <c r="K260" s="31">
        <v>1607.65</v>
      </c>
      <c r="L260" s="31">
        <v>1495.25</v>
      </c>
      <c r="M260" s="31">
        <v>4.0158899999999997</v>
      </c>
      <c r="N260" s="1"/>
      <c r="O260" s="1"/>
    </row>
    <row r="261" spans="1:15" ht="12.75" customHeight="1">
      <c r="A261" s="33">
        <v>251</v>
      </c>
      <c r="B261" s="58" t="s">
        <v>431</v>
      </c>
      <c r="C261" s="31">
        <v>432.7</v>
      </c>
      <c r="D261" s="38">
        <v>427.06666666666661</v>
      </c>
      <c r="E261" s="38">
        <v>420.03333333333319</v>
      </c>
      <c r="F261" s="38">
        <v>407.36666666666656</v>
      </c>
      <c r="G261" s="38">
        <v>400.33333333333314</v>
      </c>
      <c r="H261" s="38">
        <v>439.73333333333323</v>
      </c>
      <c r="I261" s="38">
        <v>446.76666666666665</v>
      </c>
      <c r="J261" s="38">
        <v>459.43333333333328</v>
      </c>
      <c r="K261" s="31">
        <v>434.1</v>
      </c>
      <c r="L261" s="31">
        <v>414.4</v>
      </c>
      <c r="M261" s="31">
        <v>4.21713</v>
      </c>
      <c r="N261" s="1"/>
      <c r="O261" s="1"/>
    </row>
    <row r="262" spans="1:15" ht="12.75" customHeight="1">
      <c r="A262" s="33">
        <v>252</v>
      </c>
      <c r="B262" s="58" t="s">
        <v>158</v>
      </c>
      <c r="C262" s="31">
        <v>676.3</v>
      </c>
      <c r="D262" s="38">
        <v>671.33333333333337</v>
      </c>
      <c r="E262" s="38">
        <v>662.9666666666667</v>
      </c>
      <c r="F262" s="38">
        <v>649.63333333333333</v>
      </c>
      <c r="G262" s="38">
        <v>641.26666666666665</v>
      </c>
      <c r="H262" s="38">
        <v>684.66666666666674</v>
      </c>
      <c r="I262" s="38">
        <v>693.0333333333333</v>
      </c>
      <c r="J262" s="38">
        <v>706.36666666666679</v>
      </c>
      <c r="K262" s="31">
        <v>679.7</v>
      </c>
      <c r="L262" s="31">
        <v>658</v>
      </c>
      <c r="M262" s="31">
        <v>32.009889999999999</v>
      </c>
      <c r="N262" s="1"/>
      <c r="O262" s="1"/>
    </row>
    <row r="263" spans="1:15" ht="12.75" customHeight="1">
      <c r="A263" s="33">
        <v>253</v>
      </c>
      <c r="B263" s="58" t="s">
        <v>862</v>
      </c>
      <c r="C263" s="31">
        <v>385.4</v>
      </c>
      <c r="D263" s="38">
        <v>387</v>
      </c>
      <c r="E263" s="38">
        <v>381.6</v>
      </c>
      <c r="F263" s="38">
        <v>377.8</v>
      </c>
      <c r="G263" s="38">
        <v>372.40000000000003</v>
      </c>
      <c r="H263" s="38">
        <v>390.8</v>
      </c>
      <c r="I263" s="38">
        <v>396.2</v>
      </c>
      <c r="J263" s="38">
        <v>400</v>
      </c>
      <c r="K263" s="31">
        <v>392.4</v>
      </c>
      <c r="L263" s="31">
        <v>383.2</v>
      </c>
      <c r="M263" s="31">
        <v>0.91686000000000001</v>
      </c>
      <c r="N263" s="1"/>
      <c r="O263" s="1"/>
    </row>
    <row r="264" spans="1:15" ht="12.75" customHeight="1">
      <c r="A264" s="33">
        <v>254</v>
      </c>
      <c r="B264" s="58" t="s">
        <v>427</v>
      </c>
      <c r="C264" s="31">
        <v>650.29999999999995</v>
      </c>
      <c r="D264" s="38">
        <v>652.5333333333333</v>
      </c>
      <c r="E264" s="38">
        <v>642.06666666666661</v>
      </c>
      <c r="F264" s="38">
        <v>633.83333333333326</v>
      </c>
      <c r="G264" s="38">
        <v>623.36666666666656</v>
      </c>
      <c r="H264" s="38">
        <v>660.76666666666665</v>
      </c>
      <c r="I264" s="38">
        <v>671.23333333333335</v>
      </c>
      <c r="J264" s="38">
        <v>679.4666666666667</v>
      </c>
      <c r="K264" s="31">
        <v>663</v>
      </c>
      <c r="L264" s="31">
        <v>644.29999999999995</v>
      </c>
      <c r="M264" s="31">
        <v>3.8909500000000001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360.35</v>
      </c>
      <c r="D265" s="38">
        <v>362.86666666666662</v>
      </c>
      <c r="E265" s="38">
        <v>356.28333333333325</v>
      </c>
      <c r="F265" s="38">
        <v>352.21666666666664</v>
      </c>
      <c r="G265" s="38">
        <v>345.63333333333327</v>
      </c>
      <c r="H265" s="38">
        <v>366.93333333333322</v>
      </c>
      <c r="I265" s="38">
        <v>373.51666666666659</v>
      </c>
      <c r="J265" s="38">
        <v>377.5833333333332</v>
      </c>
      <c r="K265" s="31">
        <v>369.45</v>
      </c>
      <c r="L265" s="31">
        <v>358.8</v>
      </c>
      <c r="M265" s="31">
        <v>7.7831200000000003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76.8</v>
      </c>
      <c r="D266" s="38">
        <v>77.7</v>
      </c>
      <c r="E266" s="38">
        <v>75.5</v>
      </c>
      <c r="F266" s="38">
        <v>74.2</v>
      </c>
      <c r="G266" s="38">
        <v>72</v>
      </c>
      <c r="H266" s="38">
        <v>79</v>
      </c>
      <c r="I266" s="38">
        <v>81.200000000000017</v>
      </c>
      <c r="J266" s="38">
        <v>82.5</v>
      </c>
      <c r="K266" s="31">
        <v>79.900000000000006</v>
      </c>
      <c r="L266" s="31">
        <v>76.400000000000006</v>
      </c>
      <c r="M266" s="31">
        <v>39.470379999999999</v>
      </c>
      <c r="N266" s="1"/>
      <c r="O266" s="1"/>
    </row>
    <row r="267" spans="1:15" ht="12.75" customHeight="1">
      <c r="A267" s="33">
        <v>257</v>
      </c>
      <c r="B267" s="58" t="s">
        <v>283</v>
      </c>
      <c r="C267" s="31">
        <v>366.2</v>
      </c>
      <c r="D267" s="38">
        <v>359.06666666666661</v>
      </c>
      <c r="E267" s="38">
        <v>349.23333333333323</v>
      </c>
      <c r="F267" s="38">
        <v>332.26666666666665</v>
      </c>
      <c r="G267" s="38">
        <v>322.43333333333328</v>
      </c>
      <c r="H267" s="38">
        <v>376.03333333333319</v>
      </c>
      <c r="I267" s="38">
        <v>385.86666666666656</v>
      </c>
      <c r="J267" s="38">
        <v>402.83333333333314</v>
      </c>
      <c r="K267" s="31">
        <v>368.9</v>
      </c>
      <c r="L267" s="31">
        <v>342.1</v>
      </c>
      <c r="M267" s="31">
        <v>76.866330000000005</v>
      </c>
      <c r="N267" s="1"/>
      <c r="O267" s="1"/>
    </row>
    <row r="268" spans="1:15" ht="12.75" customHeight="1">
      <c r="A268" s="33">
        <v>258</v>
      </c>
      <c r="B268" s="58" t="s">
        <v>160</v>
      </c>
      <c r="C268" s="31">
        <v>782.65</v>
      </c>
      <c r="D268" s="38">
        <v>781.36666666666667</v>
      </c>
      <c r="E268" s="38">
        <v>776.83333333333337</v>
      </c>
      <c r="F268" s="38">
        <v>771.01666666666665</v>
      </c>
      <c r="G268" s="38">
        <v>766.48333333333335</v>
      </c>
      <c r="H268" s="38">
        <v>787.18333333333339</v>
      </c>
      <c r="I268" s="38">
        <v>791.7166666666667</v>
      </c>
      <c r="J268" s="38">
        <v>797.53333333333342</v>
      </c>
      <c r="K268" s="31">
        <v>785.9</v>
      </c>
      <c r="L268" s="31">
        <v>775.55</v>
      </c>
      <c r="M268" s="31">
        <v>18.07893</v>
      </c>
      <c r="N268" s="1"/>
      <c r="O268" s="1"/>
    </row>
    <row r="269" spans="1:15" ht="12.75" customHeight="1">
      <c r="A269" s="33">
        <v>259</v>
      </c>
      <c r="B269" s="58" t="s">
        <v>161</v>
      </c>
      <c r="C269" s="31">
        <v>485.25</v>
      </c>
      <c r="D269" s="38">
        <v>486.73333333333335</v>
      </c>
      <c r="E269" s="38">
        <v>483.06666666666672</v>
      </c>
      <c r="F269" s="38">
        <v>480.88333333333338</v>
      </c>
      <c r="G269" s="38">
        <v>477.21666666666675</v>
      </c>
      <c r="H269" s="38">
        <v>488.91666666666669</v>
      </c>
      <c r="I269" s="38">
        <v>492.58333333333331</v>
      </c>
      <c r="J269" s="38">
        <v>494.76666666666665</v>
      </c>
      <c r="K269" s="31">
        <v>490.4</v>
      </c>
      <c r="L269" s="31">
        <v>484.55</v>
      </c>
      <c r="M269" s="31">
        <v>21.21039</v>
      </c>
      <c r="N269" s="1"/>
      <c r="O269" s="1"/>
    </row>
    <row r="270" spans="1:15" ht="12.75" customHeight="1">
      <c r="A270" s="33">
        <v>260</v>
      </c>
      <c r="B270" s="58" t="s">
        <v>432</v>
      </c>
      <c r="C270" s="31">
        <v>510.55</v>
      </c>
      <c r="D270" s="38">
        <v>507.18333333333339</v>
      </c>
      <c r="E270" s="38">
        <v>497.46666666666681</v>
      </c>
      <c r="F270" s="38">
        <v>484.38333333333344</v>
      </c>
      <c r="G270" s="38">
        <v>474.66666666666686</v>
      </c>
      <c r="H270" s="38">
        <v>520.26666666666677</v>
      </c>
      <c r="I270" s="38">
        <v>529.98333333333346</v>
      </c>
      <c r="J270" s="38">
        <v>543.06666666666672</v>
      </c>
      <c r="K270" s="31">
        <v>516.9</v>
      </c>
      <c r="L270" s="31">
        <v>494.1</v>
      </c>
      <c r="M270" s="31">
        <v>7.8960600000000003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462.55</v>
      </c>
      <c r="D271" s="38">
        <v>464.36666666666662</v>
      </c>
      <c r="E271" s="38">
        <v>452.73333333333323</v>
      </c>
      <c r="F271" s="38">
        <v>442.91666666666663</v>
      </c>
      <c r="G271" s="38">
        <v>431.28333333333325</v>
      </c>
      <c r="H271" s="38">
        <v>474.18333333333322</v>
      </c>
      <c r="I271" s="38">
        <v>485.81666666666655</v>
      </c>
      <c r="J271" s="38">
        <v>495.63333333333321</v>
      </c>
      <c r="K271" s="31">
        <v>476</v>
      </c>
      <c r="L271" s="31">
        <v>454.55</v>
      </c>
      <c r="M271" s="31">
        <v>1.8738900000000001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745.2</v>
      </c>
      <c r="D272" s="38">
        <v>748.30000000000007</v>
      </c>
      <c r="E272" s="38">
        <v>738.60000000000014</v>
      </c>
      <c r="F272" s="38">
        <v>732.00000000000011</v>
      </c>
      <c r="G272" s="38">
        <v>722.30000000000018</v>
      </c>
      <c r="H272" s="38">
        <v>754.90000000000009</v>
      </c>
      <c r="I272" s="38">
        <v>764.60000000000014</v>
      </c>
      <c r="J272" s="38">
        <v>771.2</v>
      </c>
      <c r="K272" s="31">
        <v>758</v>
      </c>
      <c r="L272" s="31">
        <v>741.7</v>
      </c>
      <c r="M272" s="31">
        <v>0.77551999999999999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340.1</v>
      </c>
      <c r="D273" s="38">
        <v>341.31666666666666</v>
      </c>
      <c r="E273" s="38">
        <v>336.23333333333335</v>
      </c>
      <c r="F273" s="38">
        <v>332.36666666666667</v>
      </c>
      <c r="G273" s="38">
        <v>327.28333333333336</v>
      </c>
      <c r="H273" s="38">
        <v>345.18333333333334</v>
      </c>
      <c r="I273" s="38">
        <v>350.26666666666671</v>
      </c>
      <c r="J273" s="38">
        <v>354.13333333333333</v>
      </c>
      <c r="K273" s="31">
        <v>346.4</v>
      </c>
      <c r="L273" s="31">
        <v>337.45</v>
      </c>
      <c r="M273" s="31">
        <v>9.3373299999999997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749.8</v>
      </c>
      <c r="D274" s="38">
        <v>742.43333333333339</v>
      </c>
      <c r="E274" s="38">
        <v>719.86666666666679</v>
      </c>
      <c r="F274" s="38">
        <v>689.93333333333339</v>
      </c>
      <c r="G274" s="38">
        <v>667.36666666666679</v>
      </c>
      <c r="H274" s="38">
        <v>772.36666666666679</v>
      </c>
      <c r="I274" s="38">
        <v>794.93333333333339</v>
      </c>
      <c r="J274" s="38">
        <v>824.86666666666679</v>
      </c>
      <c r="K274" s="31">
        <v>765</v>
      </c>
      <c r="L274" s="31">
        <v>712.5</v>
      </c>
      <c r="M274" s="31">
        <v>12.24757</v>
      </c>
      <c r="N274" s="1"/>
      <c r="O274" s="1"/>
    </row>
    <row r="275" spans="1:15" ht="12.75" customHeight="1">
      <c r="A275" s="33">
        <v>265</v>
      </c>
      <c r="B275" s="58" t="s">
        <v>441</v>
      </c>
      <c r="C275" s="31">
        <v>1441.85</v>
      </c>
      <c r="D275" s="38">
        <v>1448.1499999999999</v>
      </c>
      <c r="E275" s="38">
        <v>1418.7999999999997</v>
      </c>
      <c r="F275" s="38">
        <v>1395.7499999999998</v>
      </c>
      <c r="G275" s="38">
        <v>1366.3999999999996</v>
      </c>
      <c r="H275" s="38">
        <v>1471.1999999999998</v>
      </c>
      <c r="I275" s="38">
        <v>1500.5499999999997</v>
      </c>
      <c r="J275" s="38">
        <v>1523.6</v>
      </c>
      <c r="K275" s="31">
        <v>1477.5</v>
      </c>
      <c r="L275" s="31">
        <v>1425.1</v>
      </c>
      <c r="M275" s="31">
        <v>11.36993</v>
      </c>
      <c r="N275" s="1"/>
      <c r="O275" s="1"/>
    </row>
    <row r="276" spans="1:15" ht="12.75" customHeight="1">
      <c r="A276" s="33">
        <v>266</v>
      </c>
      <c r="B276" s="58" t="s">
        <v>850</v>
      </c>
      <c r="C276" s="31">
        <v>646.54999999999995</v>
      </c>
      <c r="D276" s="38">
        <v>641.6</v>
      </c>
      <c r="E276" s="38">
        <v>634</v>
      </c>
      <c r="F276" s="38">
        <v>621.44999999999993</v>
      </c>
      <c r="G276" s="38">
        <v>613.84999999999991</v>
      </c>
      <c r="H276" s="38">
        <v>654.15000000000009</v>
      </c>
      <c r="I276" s="38">
        <v>661.75000000000023</v>
      </c>
      <c r="J276" s="38">
        <v>674.30000000000018</v>
      </c>
      <c r="K276" s="31">
        <v>649.20000000000005</v>
      </c>
      <c r="L276" s="31">
        <v>629.04999999999995</v>
      </c>
      <c r="M276" s="31">
        <v>1.8950199999999999</v>
      </c>
      <c r="N276" s="1"/>
      <c r="O276" s="1"/>
    </row>
    <row r="277" spans="1:15" ht="12.75" customHeight="1">
      <c r="A277" s="33">
        <v>267</v>
      </c>
      <c r="B277" s="58" t="s">
        <v>442</v>
      </c>
      <c r="C277" s="31">
        <v>227.85</v>
      </c>
      <c r="D277" s="38">
        <v>226.65</v>
      </c>
      <c r="E277" s="38">
        <v>223.45000000000002</v>
      </c>
      <c r="F277" s="38">
        <v>219.05</v>
      </c>
      <c r="G277" s="38">
        <v>215.85000000000002</v>
      </c>
      <c r="H277" s="38">
        <v>231.05</v>
      </c>
      <c r="I277" s="38">
        <v>234.25</v>
      </c>
      <c r="J277" s="38">
        <v>238.65</v>
      </c>
      <c r="K277" s="31">
        <v>229.85</v>
      </c>
      <c r="L277" s="31">
        <v>222.25</v>
      </c>
      <c r="M277" s="31">
        <v>57.284559999999999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329.65</v>
      </c>
      <c r="D278" s="38">
        <v>329.11666666666662</v>
      </c>
      <c r="E278" s="38">
        <v>327.53333333333325</v>
      </c>
      <c r="F278" s="38">
        <v>325.41666666666663</v>
      </c>
      <c r="G278" s="38">
        <v>323.83333333333326</v>
      </c>
      <c r="H278" s="38">
        <v>331.23333333333323</v>
      </c>
      <c r="I278" s="38">
        <v>332.81666666666661</v>
      </c>
      <c r="J278" s="38">
        <v>334.93333333333322</v>
      </c>
      <c r="K278" s="31">
        <v>330.7</v>
      </c>
      <c r="L278" s="31">
        <v>327</v>
      </c>
      <c r="M278" s="31">
        <v>1.78464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121</v>
      </c>
      <c r="D279" s="38">
        <v>121.35000000000001</v>
      </c>
      <c r="E279" s="38">
        <v>119.65000000000002</v>
      </c>
      <c r="F279" s="38">
        <v>118.30000000000001</v>
      </c>
      <c r="G279" s="38">
        <v>116.60000000000002</v>
      </c>
      <c r="H279" s="38">
        <v>122.70000000000002</v>
      </c>
      <c r="I279" s="38">
        <v>124.4</v>
      </c>
      <c r="J279" s="38">
        <v>125.75000000000001</v>
      </c>
      <c r="K279" s="31">
        <v>123.05</v>
      </c>
      <c r="L279" s="31">
        <v>120</v>
      </c>
      <c r="M279" s="31">
        <v>7.02738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675.45</v>
      </c>
      <c r="D280" s="38">
        <v>671.01666666666677</v>
      </c>
      <c r="E280" s="38">
        <v>657.03333333333353</v>
      </c>
      <c r="F280" s="38">
        <v>638.61666666666679</v>
      </c>
      <c r="G280" s="38">
        <v>624.63333333333355</v>
      </c>
      <c r="H280" s="38">
        <v>689.43333333333351</v>
      </c>
      <c r="I280" s="38">
        <v>703.41666666666686</v>
      </c>
      <c r="J280" s="38">
        <v>721.83333333333348</v>
      </c>
      <c r="K280" s="31">
        <v>685</v>
      </c>
      <c r="L280" s="31">
        <v>652.6</v>
      </c>
      <c r="M280" s="31">
        <v>6.2475800000000001</v>
      </c>
      <c r="N280" s="1"/>
      <c r="O280" s="1"/>
    </row>
    <row r="281" spans="1:15" ht="12.75" customHeight="1">
      <c r="A281" s="33">
        <v>271</v>
      </c>
      <c r="B281" s="58" t="s">
        <v>437</v>
      </c>
      <c r="C281" s="31">
        <v>2618.9499999999998</v>
      </c>
      <c r="D281" s="38">
        <v>2610.65</v>
      </c>
      <c r="E281" s="38">
        <v>2593.3000000000002</v>
      </c>
      <c r="F281" s="38">
        <v>2567.65</v>
      </c>
      <c r="G281" s="38">
        <v>2550.3000000000002</v>
      </c>
      <c r="H281" s="38">
        <v>2636.3</v>
      </c>
      <c r="I281" s="38">
        <v>2653.6499999999996</v>
      </c>
      <c r="J281" s="38">
        <v>2679.3</v>
      </c>
      <c r="K281" s="31">
        <v>2628</v>
      </c>
      <c r="L281" s="31">
        <v>2585</v>
      </c>
      <c r="M281" s="31">
        <v>0.99043000000000003</v>
      </c>
      <c r="N281" s="1"/>
      <c r="O281" s="1"/>
    </row>
    <row r="282" spans="1:15" ht="12.75" customHeight="1">
      <c r="A282" s="33">
        <v>272</v>
      </c>
      <c r="B282" s="58" t="s">
        <v>863</v>
      </c>
      <c r="C282" s="31">
        <v>2795.75</v>
      </c>
      <c r="D282" s="38">
        <v>2785.9666666666667</v>
      </c>
      <c r="E282" s="38">
        <v>2763.9833333333336</v>
      </c>
      <c r="F282" s="38">
        <v>2732.2166666666667</v>
      </c>
      <c r="G282" s="38">
        <v>2710.2333333333336</v>
      </c>
      <c r="H282" s="38">
        <v>2817.7333333333336</v>
      </c>
      <c r="I282" s="38">
        <v>2839.7166666666662</v>
      </c>
      <c r="J282" s="38">
        <v>2871.4833333333336</v>
      </c>
      <c r="K282" s="31">
        <v>2807.95</v>
      </c>
      <c r="L282" s="31">
        <v>2754.2</v>
      </c>
      <c r="M282" s="31">
        <v>0.12847</v>
      </c>
      <c r="N282" s="1"/>
      <c r="O282" s="1"/>
    </row>
    <row r="283" spans="1:15" ht="12.75" customHeight="1">
      <c r="A283" s="33">
        <v>273</v>
      </c>
      <c r="B283" s="58" t="s">
        <v>869</v>
      </c>
      <c r="C283" s="31">
        <v>576.85</v>
      </c>
      <c r="D283" s="38">
        <v>580.45000000000005</v>
      </c>
      <c r="E283" s="38">
        <v>571.45000000000005</v>
      </c>
      <c r="F283" s="38">
        <v>566.04999999999995</v>
      </c>
      <c r="G283" s="38">
        <v>557.04999999999995</v>
      </c>
      <c r="H283" s="38">
        <v>585.85000000000014</v>
      </c>
      <c r="I283" s="38">
        <v>594.85000000000014</v>
      </c>
      <c r="J283" s="38">
        <v>600.25000000000023</v>
      </c>
      <c r="K283" s="31">
        <v>589.45000000000005</v>
      </c>
      <c r="L283" s="31">
        <v>575.04999999999995</v>
      </c>
      <c r="M283" s="31">
        <v>9.3289999999999998E-2</v>
      </c>
      <c r="N283" s="1"/>
      <c r="O283" s="1"/>
    </row>
    <row r="284" spans="1:15" ht="12.75" customHeight="1">
      <c r="A284" s="33">
        <v>274</v>
      </c>
      <c r="B284" s="58" t="s">
        <v>864</v>
      </c>
      <c r="C284" s="31">
        <v>419.45</v>
      </c>
      <c r="D284" s="38">
        <v>420.14999999999992</v>
      </c>
      <c r="E284" s="38">
        <v>411.64999999999986</v>
      </c>
      <c r="F284" s="38">
        <v>403.84999999999997</v>
      </c>
      <c r="G284" s="38">
        <v>395.34999999999991</v>
      </c>
      <c r="H284" s="38">
        <v>427.94999999999982</v>
      </c>
      <c r="I284" s="38">
        <v>436.44999999999993</v>
      </c>
      <c r="J284" s="38">
        <v>444.24999999999977</v>
      </c>
      <c r="K284" s="31">
        <v>428.65</v>
      </c>
      <c r="L284" s="31">
        <v>412.35</v>
      </c>
      <c r="M284" s="31">
        <v>3.4540799999999998</v>
      </c>
      <c r="N284" s="1"/>
      <c r="O284" s="1"/>
    </row>
    <row r="285" spans="1:15" ht="12.75" customHeight="1">
      <c r="A285" s="33">
        <v>275</v>
      </c>
      <c r="B285" s="58" t="s">
        <v>438</v>
      </c>
      <c r="C285" s="31">
        <v>268.05</v>
      </c>
      <c r="D285" s="38">
        <v>268.31666666666666</v>
      </c>
      <c r="E285" s="38">
        <v>265.73333333333335</v>
      </c>
      <c r="F285" s="38">
        <v>263.41666666666669</v>
      </c>
      <c r="G285" s="38">
        <v>260.83333333333337</v>
      </c>
      <c r="H285" s="38">
        <v>270.63333333333333</v>
      </c>
      <c r="I285" s="38">
        <v>273.2166666666667</v>
      </c>
      <c r="J285" s="38">
        <v>275.5333333333333</v>
      </c>
      <c r="K285" s="31">
        <v>270.89999999999998</v>
      </c>
      <c r="L285" s="31">
        <v>266</v>
      </c>
      <c r="M285" s="31">
        <v>3.3793500000000001</v>
      </c>
      <c r="N285" s="1"/>
      <c r="O285" s="1"/>
    </row>
    <row r="286" spans="1:15" ht="12.75" customHeight="1">
      <c r="A286" s="33">
        <v>276</v>
      </c>
      <c r="B286" s="58" t="s">
        <v>162</v>
      </c>
      <c r="C286" s="31">
        <v>1783.1</v>
      </c>
      <c r="D286" s="38">
        <v>1786.55</v>
      </c>
      <c r="E286" s="38">
        <v>1775.55</v>
      </c>
      <c r="F286" s="38">
        <v>1768</v>
      </c>
      <c r="G286" s="38">
        <v>1757</v>
      </c>
      <c r="H286" s="38">
        <v>1794.1</v>
      </c>
      <c r="I286" s="38">
        <v>1805.1</v>
      </c>
      <c r="J286" s="38">
        <v>1812.6499999999999</v>
      </c>
      <c r="K286" s="31">
        <v>1797.55</v>
      </c>
      <c r="L286" s="31">
        <v>1779</v>
      </c>
      <c r="M286" s="31">
        <v>27.086919999999999</v>
      </c>
      <c r="N286" s="1"/>
      <c r="O286" s="1"/>
    </row>
    <row r="287" spans="1:15" ht="12.75" customHeight="1">
      <c r="A287" s="33">
        <v>277</v>
      </c>
      <c r="B287" s="58" t="s">
        <v>439</v>
      </c>
      <c r="C287" s="31">
        <v>1155.5999999999999</v>
      </c>
      <c r="D287" s="38">
        <v>1156.7</v>
      </c>
      <c r="E287" s="38">
        <v>1147.4000000000001</v>
      </c>
      <c r="F287" s="38">
        <v>1139.2</v>
      </c>
      <c r="G287" s="38">
        <v>1129.9000000000001</v>
      </c>
      <c r="H287" s="38">
        <v>1164.9000000000001</v>
      </c>
      <c r="I287" s="38">
        <v>1174.1999999999998</v>
      </c>
      <c r="J287" s="38">
        <v>1182.4000000000001</v>
      </c>
      <c r="K287" s="31">
        <v>1166</v>
      </c>
      <c r="L287" s="31">
        <v>1148.5</v>
      </c>
      <c r="M287" s="31">
        <v>3.8084699999999998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391.75</v>
      </c>
      <c r="D288" s="38">
        <v>393.59999999999997</v>
      </c>
      <c r="E288" s="38">
        <v>387.19999999999993</v>
      </c>
      <c r="F288" s="38">
        <v>382.65</v>
      </c>
      <c r="G288" s="38">
        <v>376.24999999999994</v>
      </c>
      <c r="H288" s="38">
        <v>398.14999999999992</v>
      </c>
      <c r="I288" s="38">
        <v>404.5499999999999</v>
      </c>
      <c r="J288" s="38">
        <v>409.09999999999991</v>
      </c>
      <c r="K288" s="31">
        <v>400</v>
      </c>
      <c r="L288" s="31">
        <v>389.05</v>
      </c>
      <c r="M288" s="31">
        <v>2.0390899999999998</v>
      </c>
      <c r="N288" s="1"/>
      <c r="O288" s="1"/>
    </row>
    <row r="289" spans="1:15" ht="12.75" customHeight="1">
      <c r="A289" s="33">
        <v>279</v>
      </c>
      <c r="B289" s="58" t="s">
        <v>446</v>
      </c>
      <c r="C289" s="31">
        <v>1958.75</v>
      </c>
      <c r="D289" s="38">
        <v>1967.1833333333334</v>
      </c>
      <c r="E289" s="38">
        <v>1941.5666666666668</v>
      </c>
      <c r="F289" s="38">
        <v>1924.3833333333334</v>
      </c>
      <c r="G289" s="38">
        <v>1898.7666666666669</v>
      </c>
      <c r="H289" s="38">
        <v>1984.3666666666668</v>
      </c>
      <c r="I289" s="38">
        <v>2009.9833333333336</v>
      </c>
      <c r="J289" s="38">
        <v>2027.1666666666667</v>
      </c>
      <c r="K289" s="31">
        <v>1992.8</v>
      </c>
      <c r="L289" s="31">
        <v>1950</v>
      </c>
      <c r="M289" s="31">
        <v>0.15751999999999999</v>
      </c>
      <c r="N289" s="1"/>
      <c r="O289" s="1"/>
    </row>
    <row r="290" spans="1:15" ht="12.75" customHeight="1">
      <c r="A290" s="33">
        <v>280</v>
      </c>
      <c r="B290" s="58" t="s">
        <v>865</v>
      </c>
      <c r="C290" s="31">
        <v>2704.95</v>
      </c>
      <c r="D290" s="38">
        <v>2713.0333333333333</v>
      </c>
      <c r="E290" s="38">
        <v>2677.0666666666666</v>
      </c>
      <c r="F290" s="38">
        <v>2649.1833333333334</v>
      </c>
      <c r="G290" s="38">
        <v>2613.2166666666667</v>
      </c>
      <c r="H290" s="38">
        <v>2740.9166666666665</v>
      </c>
      <c r="I290" s="38">
        <v>2776.8833333333328</v>
      </c>
      <c r="J290" s="38">
        <v>2804.7666666666664</v>
      </c>
      <c r="K290" s="31">
        <v>2749</v>
      </c>
      <c r="L290" s="31">
        <v>2685.15</v>
      </c>
      <c r="M290" s="31">
        <v>0.21315999999999999</v>
      </c>
      <c r="N290" s="1"/>
      <c r="O290" s="1"/>
    </row>
    <row r="291" spans="1:15" ht="12.75" customHeight="1">
      <c r="A291" s="33">
        <v>281</v>
      </c>
      <c r="B291" s="58" t="s">
        <v>163</v>
      </c>
      <c r="C291" s="31">
        <v>123.55</v>
      </c>
      <c r="D291" s="38">
        <v>124.31666666666666</v>
      </c>
      <c r="E291" s="38">
        <v>122.48333333333332</v>
      </c>
      <c r="F291" s="38">
        <v>121.41666666666666</v>
      </c>
      <c r="G291" s="38">
        <v>119.58333333333331</v>
      </c>
      <c r="H291" s="38">
        <v>125.38333333333333</v>
      </c>
      <c r="I291" s="38">
        <v>127.21666666666667</v>
      </c>
      <c r="J291" s="38">
        <v>128.28333333333333</v>
      </c>
      <c r="K291" s="31">
        <v>126.15</v>
      </c>
      <c r="L291" s="31">
        <v>123.25</v>
      </c>
      <c r="M291" s="31">
        <v>40.485680000000002</v>
      </c>
      <c r="N291" s="1"/>
      <c r="O291" s="1"/>
    </row>
    <row r="292" spans="1:15" ht="12.75" customHeight="1">
      <c r="A292" s="33">
        <v>282</v>
      </c>
      <c r="B292" s="58" t="s">
        <v>169</v>
      </c>
      <c r="C292" s="31">
        <v>4349.3500000000004</v>
      </c>
      <c r="D292" s="38">
        <v>4366.4666666666672</v>
      </c>
      <c r="E292" s="38">
        <v>4322.9333333333343</v>
      </c>
      <c r="F292" s="38">
        <v>4296.5166666666673</v>
      </c>
      <c r="G292" s="38">
        <v>4252.9833333333345</v>
      </c>
      <c r="H292" s="38">
        <v>4392.8833333333341</v>
      </c>
      <c r="I292" s="38">
        <v>4436.416666666667</v>
      </c>
      <c r="J292" s="38">
        <v>4462.8333333333339</v>
      </c>
      <c r="K292" s="31">
        <v>4410</v>
      </c>
      <c r="L292" s="31">
        <v>4340.05</v>
      </c>
      <c r="M292" s="31">
        <v>1.2977000000000001</v>
      </c>
      <c r="N292" s="1"/>
      <c r="O292" s="1"/>
    </row>
    <row r="293" spans="1:15" ht="12.75" customHeight="1">
      <c r="A293" s="33">
        <v>283</v>
      </c>
      <c r="B293" s="58" t="s">
        <v>447</v>
      </c>
      <c r="C293" s="31">
        <v>13800.15</v>
      </c>
      <c r="D293" s="38">
        <v>13672.716666666667</v>
      </c>
      <c r="E293" s="38">
        <v>13528.433333333334</v>
      </c>
      <c r="F293" s="38">
        <v>13256.716666666667</v>
      </c>
      <c r="G293" s="38">
        <v>13112.433333333334</v>
      </c>
      <c r="H293" s="38">
        <v>13944.433333333334</v>
      </c>
      <c r="I293" s="38">
        <v>14088.716666666667</v>
      </c>
      <c r="J293" s="38">
        <v>14360.433333333334</v>
      </c>
      <c r="K293" s="31">
        <v>13817</v>
      </c>
      <c r="L293" s="31">
        <v>13401</v>
      </c>
      <c r="M293" s="31">
        <v>8.8200000000000001E-2</v>
      </c>
      <c r="N293" s="1"/>
      <c r="O293" s="1"/>
    </row>
    <row r="294" spans="1:15" ht="12.75" customHeight="1">
      <c r="A294" s="33">
        <v>284</v>
      </c>
      <c r="B294" s="58" t="s">
        <v>167</v>
      </c>
      <c r="C294" s="31">
        <v>2718.95</v>
      </c>
      <c r="D294" s="38">
        <v>2712.45</v>
      </c>
      <c r="E294" s="38">
        <v>2702.7999999999997</v>
      </c>
      <c r="F294" s="38">
        <v>2686.65</v>
      </c>
      <c r="G294" s="38">
        <v>2677</v>
      </c>
      <c r="H294" s="38">
        <v>2728.5999999999995</v>
      </c>
      <c r="I294" s="38">
        <v>2738.2499999999991</v>
      </c>
      <c r="J294" s="38">
        <v>2754.3999999999992</v>
      </c>
      <c r="K294" s="31">
        <v>2722.1</v>
      </c>
      <c r="L294" s="31">
        <v>2696.3</v>
      </c>
      <c r="M294" s="31">
        <v>11.0183</v>
      </c>
      <c r="N294" s="1"/>
      <c r="O294" s="1"/>
    </row>
    <row r="295" spans="1:15" ht="12.75" customHeight="1">
      <c r="A295" s="33">
        <v>285</v>
      </c>
      <c r="B295" s="58" t="s">
        <v>448</v>
      </c>
      <c r="C295" s="31">
        <v>418.75</v>
      </c>
      <c r="D295" s="38">
        <v>423.2833333333333</v>
      </c>
      <c r="E295" s="38">
        <v>412.46666666666658</v>
      </c>
      <c r="F295" s="38">
        <v>406.18333333333328</v>
      </c>
      <c r="G295" s="38">
        <v>395.36666666666656</v>
      </c>
      <c r="H295" s="38">
        <v>429.56666666666661</v>
      </c>
      <c r="I295" s="38">
        <v>440.38333333333333</v>
      </c>
      <c r="J295" s="38">
        <v>446.66666666666663</v>
      </c>
      <c r="K295" s="31">
        <v>434.1</v>
      </c>
      <c r="L295" s="31">
        <v>417</v>
      </c>
      <c r="M295" s="31">
        <v>9.1837700000000009</v>
      </c>
      <c r="N295" s="1"/>
      <c r="O295" s="1"/>
    </row>
    <row r="296" spans="1:15" ht="12.75" customHeight="1">
      <c r="A296" s="33">
        <v>286</v>
      </c>
      <c r="B296" s="58" t="s">
        <v>165</v>
      </c>
      <c r="C296" s="31">
        <v>391.05</v>
      </c>
      <c r="D296" s="38">
        <v>390.83333333333331</v>
      </c>
      <c r="E296" s="38">
        <v>388.71666666666664</v>
      </c>
      <c r="F296" s="38">
        <v>386.38333333333333</v>
      </c>
      <c r="G296" s="38">
        <v>384.26666666666665</v>
      </c>
      <c r="H296" s="38">
        <v>393.16666666666663</v>
      </c>
      <c r="I296" s="38">
        <v>395.2833333333333</v>
      </c>
      <c r="J296" s="38">
        <v>397.61666666666662</v>
      </c>
      <c r="K296" s="31">
        <v>392.95</v>
      </c>
      <c r="L296" s="31">
        <v>388.5</v>
      </c>
      <c r="M296" s="31">
        <v>10.899649999999999</v>
      </c>
      <c r="N296" s="1"/>
      <c r="O296" s="1"/>
    </row>
    <row r="297" spans="1:15" ht="12.75" customHeight="1">
      <c r="A297" s="33">
        <v>287</v>
      </c>
      <c r="B297" s="58" t="s">
        <v>449</v>
      </c>
      <c r="C297" s="31">
        <v>295.35000000000002</v>
      </c>
      <c r="D297" s="38">
        <v>296.33333333333331</v>
      </c>
      <c r="E297" s="38">
        <v>289.16666666666663</v>
      </c>
      <c r="F297" s="38">
        <v>282.98333333333329</v>
      </c>
      <c r="G297" s="38">
        <v>275.81666666666661</v>
      </c>
      <c r="H297" s="38">
        <v>302.51666666666665</v>
      </c>
      <c r="I297" s="38">
        <v>309.68333333333328</v>
      </c>
      <c r="J297" s="38">
        <v>315.86666666666667</v>
      </c>
      <c r="K297" s="31">
        <v>303.5</v>
      </c>
      <c r="L297" s="31">
        <v>290.14999999999998</v>
      </c>
      <c r="M297" s="31">
        <v>117.58095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103.45</v>
      </c>
      <c r="D298" s="38">
        <v>103.64999999999999</v>
      </c>
      <c r="E298" s="38">
        <v>102.09999999999998</v>
      </c>
      <c r="F298" s="38">
        <v>100.74999999999999</v>
      </c>
      <c r="G298" s="38">
        <v>99.199999999999974</v>
      </c>
      <c r="H298" s="38">
        <v>104.99999999999999</v>
      </c>
      <c r="I298" s="38">
        <v>106.55</v>
      </c>
      <c r="J298" s="38">
        <v>107.89999999999999</v>
      </c>
      <c r="K298" s="31">
        <v>105.2</v>
      </c>
      <c r="L298" s="31">
        <v>102.3</v>
      </c>
      <c r="M298" s="31">
        <v>39.08184</v>
      </c>
      <c r="N298" s="1"/>
      <c r="O298" s="1"/>
    </row>
    <row r="299" spans="1:15" ht="12.75" customHeight="1">
      <c r="A299" s="33">
        <v>289</v>
      </c>
      <c r="B299" s="58" t="s">
        <v>166</v>
      </c>
      <c r="C299" s="31">
        <v>423.3</v>
      </c>
      <c r="D299" s="38">
        <v>422.93333333333334</v>
      </c>
      <c r="E299" s="38">
        <v>419.36666666666667</v>
      </c>
      <c r="F299" s="38">
        <v>415.43333333333334</v>
      </c>
      <c r="G299" s="38">
        <v>411.86666666666667</v>
      </c>
      <c r="H299" s="38">
        <v>426.86666666666667</v>
      </c>
      <c r="I299" s="38">
        <v>430.43333333333339</v>
      </c>
      <c r="J299" s="38">
        <v>434.36666666666667</v>
      </c>
      <c r="K299" s="31">
        <v>426.5</v>
      </c>
      <c r="L299" s="31">
        <v>419</v>
      </c>
      <c r="M299" s="31">
        <v>25.759150000000002</v>
      </c>
      <c r="N299" s="1"/>
      <c r="O299" s="1"/>
    </row>
    <row r="300" spans="1:15" ht="12.75" customHeight="1">
      <c r="A300" s="33">
        <v>290</v>
      </c>
      <c r="B300" s="58" t="s">
        <v>284</v>
      </c>
      <c r="C300" s="31">
        <v>651.9</v>
      </c>
      <c r="D300" s="38">
        <v>654.30000000000007</v>
      </c>
      <c r="E300" s="38">
        <v>648.10000000000014</v>
      </c>
      <c r="F300" s="38">
        <v>644.30000000000007</v>
      </c>
      <c r="G300" s="38">
        <v>638.10000000000014</v>
      </c>
      <c r="H300" s="38">
        <v>658.10000000000014</v>
      </c>
      <c r="I300" s="38">
        <v>664.30000000000018</v>
      </c>
      <c r="J300" s="38">
        <v>668.10000000000014</v>
      </c>
      <c r="K300" s="31">
        <v>660.5</v>
      </c>
      <c r="L300" s="31">
        <v>650.5</v>
      </c>
      <c r="M300" s="31">
        <v>4.8963400000000004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6034.6</v>
      </c>
      <c r="D301" s="38">
        <v>6008.2</v>
      </c>
      <c r="E301" s="38">
        <v>5956.4</v>
      </c>
      <c r="F301" s="38">
        <v>5878.2</v>
      </c>
      <c r="G301" s="38">
        <v>5826.4</v>
      </c>
      <c r="H301" s="38">
        <v>6086.4</v>
      </c>
      <c r="I301" s="38">
        <v>6138.2000000000007</v>
      </c>
      <c r="J301" s="38">
        <v>6216.4</v>
      </c>
      <c r="K301" s="31">
        <v>6060</v>
      </c>
      <c r="L301" s="31">
        <v>5930</v>
      </c>
      <c r="M301" s="31">
        <v>0.66164999999999996</v>
      </c>
      <c r="N301" s="1"/>
      <c r="O301" s="1"/>
    </row>
    <row r="302" spans="1:15" ht="12.75" customHeight="1">
      <c r="A302" s="33">
        <v>292</v>
      </c>
      <c r="B302" s="58" t="s">
        <v>168</v>
      </c>
      <c r="C302" s="31">
        <v>5136.75</v>
      </c>
      <c r="D302" s="38">
        <v>5148.9333333333334</v>
      </c>
      <c r="E302" s="38">
        <v>5109.916666666667</v>
      </c>
      <c r="F302" s="38">
        <v>5083.0833333333339</v>
      </c>
      <c r="G302" s="38">
        <v>5044.0666666666675</v>
      </c>
      <c r="H302" s="38">
        <v>5175.7666666666664</v>
      </c>
      <c r="I302" s="38">
        <v>5214.7833333333328</v>
      </c>
      <c r="J302" s="38">
        <v>5241.6166666666659</v>
      </c>
      <c r="K302" s="31">
        <v>5187.95</v>
      </c>
      <c r="L302" s="31">
        <v>5122.1000000000004</v>
      </c>
      <c r="M302" s="31">
        <v>1.96122</v>
      </c>
      <c r="N302" s="1"/>
      <c r="O302" s="1"/>
    </row>
    <row r="303" spans="1:15" ht="12.75" customHeight="1">
      <c r="A303" s="33">
        <v>293</v>
      </c>
      <c r="B303" s="58" t="s">
        <v>170</v>
      </c>
      <c r="C303" s="31">
        <v>1097.7</v>
      </c>
      <c r="D303" s="38">
        <v>1101.6666666666667</v>
      </c>
      <c r="E303" s="38">
        <v>1086.3833333333334</v>
      </c>
      <c r="F303" s="38">
        <v>1075.0666666666666</v>
      </c>
      <c r="G303" s="38">
        <v>1059.7833333333333</v>
      </c>
      <c r="H303" s="38">
        <v>1112.9833333333336</v>
      </c>
      <c r="I303" s="38">
        <v>1128.2666666666669</v>
      </c>
      <c r="J303" s="38">
        <v>1139.5833333333337</v>
      </c>
      <c r="K303" s="31">
        <v>1116.95</v>
      </c>
      <c r="L303" s="31">
        <v>1090.3499999999999</v>
      </c>
      <c r="M303" s="31">
        <v>10.743790000000001</v>
      </c>
      <c r="N303" s="1"/>
      <c r="O303" s="1"/>
    </row>
    <row r="304" spans="1:15" ht="12.75" customHeight="1">
      <c r="A304" s="33">
        <v>294</v>
      </c>
      <c r="B304" s="58" t="s">
        <v>451</v>
      </c>
      <c r="C304" s="31">
        <v>1428.7</v>
      </c>
      <c r="D304" s="38">
        <v>1433.6833333333332</v>
      </c>
      <c r="E304" s="38">
        <v>1416.1166666666663</v>
      </c>
      <c r="F304" s="38">
        <v>1403.5333333333331</v>
      </c>
      <c r="G304" s="38">
        <v>1385.9666666666662</v>
      </c>
      <c r="H304" s="38">
        <v>1446.2666666666664</v>
      </c>
      <c r="I304" s="38">
        <v>1463.8333333333335</v>
      </c>
      <c r="J304" s="38">
        <v>1476.4166666666665</v>
      </c>
      <c r="K304" s="31">
        <v>1451.25</v>
      </c>
      <c r="L304" s="31">
        <v>1421.1</v>
      </c>
      <c r="M304" s="31">
        <v>0.45656000000000002</v>
      </c>
      <c r="N304" s="1"/>
      <c r="O304" s="1"/>
    </row>
    <row r="305" spans="1:15" ht="12.75" customHeight="1">
      <c r="A305" s="33">
        <v>295</v>
      </c>
      <c r="B305" s="58" t="s">
        <v>454</v>
      </c>
      <c r="C305" s="31">
        <v>672.75</v>
      </c>
      <c r="D305" s="38">
        <v>670.81666666666672</v>
      </c>
      <c r="E305" s="38">
        <v>649.88333333333344</v>
      </c>
      <c r="F305" s="38">
        <v>627.01666666666677</v>
      </c>
      <c r="G305" s="38">
        <v>606.08333333333348</v>
      </c>
      <c r="H305" s="38">
        <v>693.68333333333339</v>
      </c>
      <c r="I305" s="38">
        <v>714.61666666666656</v>
      </c>
      <c r="J305" s="38">
        <v>737.48333333333335</v>
      </c>
      <c r="K305" s="31">
        <v>691.75</v>
      </c>
      <c r="L305" s="31">
        <v>647.95000000000005</v>
      </c>
      <c r="M305" s="31">
        <v>21.05735</v>
      </c>
      <c r="N305" s="1"/>
      <c r="O305" s="1"/>
    </row>
    <row r="306" spans="1:15" ht="12.75" customHeight="1">
      <c r="A306" s="33">
        <v>296</v>
      </c>
      <c r="B306" s="58" t="s">
        <v>180</v>
      </c>
      <c r="C306" s="31">
        <v>1026.5999999999999</v>
      </c>
      <c r="D306" s="38">
        <v>1023.7166666666667</v>
      </c>
      <c r="E306" s="38">
        <v>1016.0333333333333</v>
      </c>
      <c r="F306" s="38">
        <v>1005.4666666666666</v>
      </c>
      <c r="G306" s="38">
        <v>997.78333333333319</v>
      </c>
      <c r="H306" s="38">
        <v>1034.2833333333333</v>
      </c>
      <c r="I306" s="38">
        <v>1041.9666666666667</v>
      </c>
      <c r="J306" s="38">
        <v>1052.5333333333335</v>
      </c>
      <c r="K306" s="31">
        <v>1031.4000000000001</v>
      </c>
      <c r="L306" s="31">
        <v>1013.15</v>
      </c>
      <c r="M306" s="31">
        <v>3.1951000000000001</v>
      </c>
      <c r="N306" s="1"/>
      <c r="O306" s="1"/>
    </row>
    <row r="307" spans="1:15" ht="12.75" customHeight="1">
      <c r="A307" s="33">
        <v>297</v>
      </c>
      <c r="B307" s="58" t="s">
        <v>172</v>
      </c>
      <c r="C307" s="31">
        <v>293.14999999999998</v>
      </c>
      <c r="D307" s="38">
        <v>293.3</v>
      </c>
      <c r="E307" s="38">
        <v>291.25</v>
      </c>
      <c r="F307" s="38">
        <v>289.34999999999997</v>
      </c>
      <c r="G307" s="38">
        <v>287.29999999999995</v>
      </c>
      <c r="H307" s="38">
        <v>295.20000000000005</v>
      </c>
      <c r="I307" s="38">
        <v>297.25000000000011</v>
      </c>
      <c r="J307" s="38">
        <v>299.15000000000009</v>
      </c>
      <c r="K307" s="31">
        <v>295.35000000000002</v>
      </c>
      <c r="L307" s="31">
        <v>291.39999999999998</v>
      </c>
      <c r="M307" s="31">
        <v>19.019649999999999</v>
      </c>
      <c r="N307" s="1"/>
      <c r="O307" s="1"/>
    </row>
    <row r="308" spans="1:15" ht="12.75" customHeight="1">
      <c r="A308" s="33">
        <v>298</v>
      </c>
      <c r="B308" s="58" t="s">
        <v>171</v>
      </c>
      <c r="C308" s="31">
        <v>1560.85</v>
      </c>
      <c r="D308" s="38">
        <v>1555.0666666666666</v>
      </c>
      <c r="E308" s="38">
        <v>1545.7833333333333</v>
      </c>
      <c r="F308" s="38">
        <v>1530.7166666666667</v>
      </c>
      <c r="G308" s="38">
        <v>1521.4333333333334</v>
      </c>
      <c r="H308" s="38">
        <v>1570.1333333333332</v>
      </c>
      <c r="I308" s="38">
        <v>1579.4166666666665</v>
      </c>
      <c r="J308" s="38">
        <v>1594.4833333333331</v>
      </c>
      <c r="K308" s="31">
        <v>1564.35</v>
      </c>
      <c r="L308" s="31">
        <v>1540</v>
      </c>
      <c r="M308" s="31">
        <v>13.25882</v>
      </c>
      <c r="N308" s="1"/>
      <c r="O308" s="1"/>
    </row>
    <row r="309" spans="1:15" ht="12.75" customHeight="1">
      <c r="A309" s="33">
        <v>299</v>
      </c>
      <c r="B309" s="58" t="s">
        <v>455</v>
      </c>
      <c r="C309" s="31">
        <v>403.2</v>
      </c>
      <c r="D309" s="38">
        <v>399.93333333333334</v>
      </c>
      <c r="E309" s="38">
        <v>395.16666666666669</v>
      </c>
      <c r="F309" s="38">
        <v>387.13333333333333</v>
      </c>
      <c r="G309" s="38">
        <v>382.36666666666667</v>
      </c>
      <c r="H309" s="38">
        <v>407.9666666666667</v>
      </c>
      <c r="I309" s="38">
        <v>412.73333333333335</v>
      </c>
      <c r="J309" s="38">
        <v>420.76666666666671</v>
      </c>
      <c r="K309" s="31">
        <v>404.7</v>
      </c>
      <c r="L309" s="31">
        <v>391.9</v>
      </c>
      <c r="M309" s="31">
        <v>1.80748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537.04999999999995</v>
      </c>
      <c r="D310" s="38">
        <v>534.44999999999993</v>
      </c>
      <c r="E310" s="38">
        <v>527.64999999999986</v>
      </c>
      <c r="F310" s="38">
        <v>518.24999999999989</v>
      </c>
      <c r="G310" s="38">
        <v>511.44999999999982</v>
      </c>
      <c r="H310" s="38">
        <v>543.84999999999991</v>
      </c>
      <c r="I310" s="38">
        <v>550.64999999999986</v>
      </c>
      <c r="J310" s="38">
        <v>560.04999999999995</v>
      </c>
      <c r="K310" s="31">
        <v>541.25</v>
      </c>
      <c r="L310" s="31">
        <v>525.04999999999995</v>
      </c>
      <c r="M310" s="31">
        <v>2.1926100000000002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391.15</v>
      </c>
      <c r="D311" s="38">
        <v>391.2</v>
      </c>
      <c r="E311" s="38">
        <v>388.45</v>
      </c>
      <c r="F311" s="38">
        <v>385.75</v>
      </c>
      <c r="G311" s="38">
        <v>383</v>
      </c>
      <c r="H311" s="38">
        <v>393.9</v>
      </c>
      <c r="I311" s="38">
        <v>396.65</v>
      </c>
      <c r="J311" s="38">
        <v>399.34999999999997</v>
      </c>
      <c r="K311" s="31">
        <v>393.95</v>
      </c>
      <c r="L311" s="31">
        <v>388.5</v>
      </c>
      <c r="M311" s="31">
        <v>0.82330999999999999</v>
      </c>
      <c r="N311" s="1"/>
      <c r="O311" s="1"/>
    </row>
    <row r="312" spans="1:15" ht="12.75" customHeight="1">
      <c r="A312" s="33">
        <v>302</v>
      </c>
      <c r="B312" s="58" t="s">
        <v>173</v>
      </c>
      <c r="C312" s="31">
        <v>145.9</v>
      </c>
      <c r="D312" s="38">
        <v>146.03333333333333</v>
      </c>
      <c r="E312" s="38">
        <v>143.86666666666667</v>
      </c>
      <c r="F312" s="38">
        <v>141.83333333333334</v>
      </c>
      <c r="G312" s="38">
        <v>139.66666666666669</v>
      </c>
      <c r="H312" s="38">
        <v>148.06666666666666</v>
      </c>
      <c r="I312" s="38">
        <v>150.23333333333335</v>
      </c>
      <c r="J312" s="38">
        <v>152.26666666666665</v>
      </c>
      <c r="K312" s="31">
        <v>148.19999999999999</v>
      </c>
      <c r="L312" s="31">
        <v>144</v>
      </c>
      <c r="M312" s="31">
        <v>137.08364</v>
      </c>
      <c r="N312" s="1"/>
      <c r="O312" s="1"/>
    </row>
    <row r="313" spans="1:15" ht="12.75" customHeight="1">
      <c r="A313" s="33">
        <v>303</v>
      </c>
      <c r="B313" s="58" t="s">
        <v>458</v>
      </c>
      <c r="C313" s="31">
        <v>94.7</v>
      </c>
      <c r="D313" s="38">
        <v>94.716666666666683</v>
      </c>
      <c r="E313" s="38">
        <v>92.53333333333336</v>
      </c>
      <c r="F313" s="38">
        <v>90.366666666666674</v>
      </c>
      <c r="G313" s="38">
        <v>88.183333333333351</v>
      </c>
      <c r="H313" s="38">
        <v>96.883333333333368</v>
      </c>
      <c r="I313" s="38">
        <v>99.066666666666677</v>
      </c>
      <c r="J313" s="38">
        <v>101.23333333333338</v>
      </c>
      <c r="K313" s="31">
        <v>96.9</v>
      </c>
      <c r="L313" s="31">
        <v>92.55</v>
      </c>
      <c r="M313" s="31">
        <v>132.97998999999999</v>
      </c>
      <c r="N313" s="1"/>
      <c r="O313" s="1"/>
    </row>
    <row r="314" spans="1:15" ht="12.75" customHeight="1">
      <c r="A314" s="33">
        <v>304</v>
      </c>
      <c r="B314" s="58" t="s">
        <v>882</v>
      </c>
      <c r="C314" s="31">
        <v>1782.7</v>
      </c>
      <c r="D314" s="38">
        <v>1784.1333333333332</v>
      </c>
      <c r="E314" s="38">
        <v>1774.5666666666664</v>
      </c>
      <c r="F314" s="38">
        <v>1766.4333333333332</v>
      </c>
      <c r="G314" s="38">
        <v>1756.8666666666663</v>
      </c>
      <c r="H314" s="38">
        <v>1792.2666666666664</v>
      </c>
      <c r="I314" s="38">
        <v>1801.833333333333</v>
      </c>
      <c r="J314" s="38">
        <v>1809.9666666666665</v>
      </c>
      <c r="K314" s="31">
        <v>1793.7</v>
      </c>
      <c r="L314" s="31">
        <v>1776</v>
      </c>
      <c r="M314" s="31">
        <v>1.32419</v>
      </c>
      <c r="N314" s="1"/>
      <c r="O314" s="1"/>
    </row>
    <row r="315" spans="1:15" ht="12.75" customHeight="1">
      <c r="A315" s="33">
        <v>305</v>
      </c>
      <c r="B315" s="58" t="s">
        <v>174</v>
      </c>
      <c r="C315" s="31">
        <v>562.5</v>
      </c>
      <c r="D315" s="38">
        <v>559.43333333333328</v>
      </c>
      <c r="E315" s="38">
        <v>555.26666666666654</v>
      </c>
      <c r="F315" s="38">
        <v>548.0333333333333</v>
      </c>
      <c r="G315" s="38">
        <v>543.86666666666656</v>
      </c>
      <c r="H315" s="38">
        <v>566.66666666666652</v>
      </c>
      <c r="I315" s="38">
        <v>570.83333333333326</v>
      </c>
      <c r="J315" s="38">
        <v>578.06666666666649</v>
      </c>
      <c r="K315" s="31">
        <v>563.6</v>
      </c>
      <c r="L315" s="31">
        <v>552.20000000000005</v>
      </c>
      <c r="M315" s="31">
        <v>12.753030000000001</v>
      </c>
      <c r="N315" s="1"/>
      <c r="O315" s="1"/>
    </row>
    <row r="316" spans="1:15" ht="12.75" customHeight="1">
      <c r="A316" s="33">
        <v>306</v>
      </c>
      <c r="B316" s="58" t="s">
        <v>175</v>
      </c>
      <c r="C316" s="31">
        <v>9621.25</v>
      </c>
      <c r="D316" s="38">
        <v>9604</v>
      </c>
      <c r="E316" s="38">
        <v>9523.25</v>
      </c>
      <c r="F316" s="38">
        <v>9425.25</v>
      </c>
      <c r="G316" s="38">
        <v>9344.5</v>
      </c>
      <c r="H316" s="38">
        <v>9702</v>
      </c>
      <c r="I316" s="38">
        <v>9782.75</v>
      </c>
      <c r="J316" s="38">
        <v>9880.75</v>
      </c>
      <c r="K316" s="31">
        <v>9684.75</v>
      </c>
      <c r="L316" s="31">
        <v>9506</v>
      </c>
      <c r="M316" s="31">
        <v>3.1722399999999999</v>
      </c>
      <c r="N316" s="1"/>
      <c r="O316" s="1"/>
    </row>
    <row r="317" spans="1:15" ht="12.75" customHeight="1">
      <c r="A317" s="33">
        <v>307</v>
      </c>
      <c r="B317" s="58" t="s">
        <v>459</v>
      </c>
      <c r="C317" s="31">
        <v>2251.65</v>
      </c>
      <c r="D317" s="38">
        <v>2258</v>
      </c>
      <c r="E317" s="38">
        <v>2233.65</v>
      </c>
      <c r="F317" s="38">
        <v>2215.65</v>
      </c>
      <c r="G317" s="38">
        <v>2191.3000000000002</v>
      </c>
      <c r="H317" s="38">
        <v>2276</v>
      </c>
      <c r="I317" s="38">
        <v>2300.3500000000004</v>
      </c>
      <c r="J317" s="38">
        <v>2318.35</v>
      </c>
      <c r="K317" s="31">
        <v>2282.35</v>
      </c>
      <c r="L317" s="31">
        <v>2240</v>
      </c>
      <c r="M317" s="31">
        <v>0.49846000000000001</v>
      </c>
      <c r="N317" s="1"/>
      <c r="O317" s="1"/>
    </row>
    <row r="318" spans="1:15" ht="12.75" customHeight="1">
      <c r="A318" s="33">
        <v>308</v>
      </c>
      <c r="B318" s="58" t="s">
        <v>179</v>
      </c>
      <c r="C318" s="31">
        <v>929.95</v>
      </c>
      <c r="D318" s="38">
        <v>929.91666666666663</v>
      </c>
      <c r="E318" s="38">
        <v>922.93333333333328</v>
      </c>
      <c r="F318" s="38">
        <v>915.91666666666663</v>
      </c>
      <c r="G318" s="38">
        <v>908.93333333333328</v>
      </c>
      <c r="H318" s="38">
        <v>936.93333333333328</v>
      </c>
      <c r="I318" s="38">
        <v>943.91666666666663</v>
      </c>
      <c r="J318" s="38">
        <v>950.93333333333328</v>
      </c>
      <c r="K318" s="31">
        <v>936.9</v>
      </c>
      <c r="L318" s="31">
        <v>922.9</v>
      </c>
      <c r="M318" s="31">
        <v>9.3092100000000002</v>
      </c>
      <c r="N318" s="1"/>
      <c r="O318" s="1"/>
    </row>
    <row r="319" spans="1:15" ht="12.75" customHeight="1">
      <c r="A319" s="33">
        <v>309</v>
      </c>
      <c r="B319" s="58" t="s">
        <v>286</v>
      </c>
      <c r="C319" s="31">
        <v>562.1</v>
      </c>
      <c r="D319" s="38">
        <v>563.9666666666667</v>
      </c>
      <c r="E319" s="38">
        <v>558.08333333333337</v>
      </c>
      <c r="F319" s="38">
        <v>554.06666666666672</v>
      </c>
      <c r="G319" s="38">
        <v>548.18333333333339</v>
      </c>
      <c r="H319" s="38">
        <v>567.98333333333335</v>
      </c>
      <c r="I319" s="38">
        <v>573.86666666666656</v>
      </c>
      <c r="J319" s="38">
        <v>577.88333333333333</v>
      </c>
      <c r="K319" s="31">
        <v>569.85</v>
      </c>
      <c r="L319" s="31">
        <v>559.95000000000005</v>
      </c>
      <c r="M319" s="31">
        <v>20.579809999999998</v>
      </c>
      <c r="N319" s="1"/>
      <c r="O319" s="1"/>
    </row>
    <row r="320" spans="1:15" ht="12.75" customHeight="1">
      <c r="A320" s="33">
        <v>310</v>
      </c>
      <c r="B320" s="58" t="s">
        <v>460</v>
      </c>
      <c r="C320" s="31">
        <v>1818.45</v>
      </c>
      <c r="D320" s="38">
        <v>1826.1000000000001</v>
      </c>
      <c r="E320" s="38">
        <v>1807.4000000000003</v>
      </c>
      <c r="F320" s="38">
        <v>1796.3500000000001</v>
      </c>
      <c r="G320" s="38">
        <v>1777.6500000000003</v>
      </c>
      <c r="H320" s="38">
        <v>1837.1500000000003</v>
      </c>
      <c r="I320" s="38">
        <v>1855.8500000000001</v>
      </c>
      <c r="J320" s="38">
        <v>1866.9000000000003</v>
      </c>
      <c r="K320" s="31">
        <v>1844.8</v>
      </c>
      <c r="L320" s="31">
        <v>1815.05</v>
      </c>
      <c r="M320" s="31">
        <v>3.85928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889.6</v>
      </c>
      <c r="D321" s="38">
        <v>896.5</v>
      </c>
      <c r="E321" s="38">
        <v>873</v>
      </c>
      <c r="F321" s="38">
        <v>856.4</v>
      </c>
      <c r="G321" s="38">
        <v>832.9</v>
      </c>
      <c r="H321" s="38">
        <v>913.1</v>
      </c>
      <c r="I321" s="38">
        <v>936.6</v>
      </c>
      <c r="J321" s="38">
        <v>953.2</v>
      </c>
      <c r="K321" s="31">
        <v>920</v>
      </c>
      <c r="L321" s="31">
        <v>879.9</v>
      </c>
      <c r="M321" s="31">
        <v>1.21878</v>
      </c>
      <c r="N321" s="1"/>
      <c r="O321" s="1"/>
    </row>
    <row r="322" spans="1:15" ht="12.75" customHeight="1">
      <c r="A322" s="33">
        <v>312</v>
      </c>
      <c r="B322" s="58" t="s">
        <v>867</v>
      </c>
      <c r="C322" s="31">
        <v>993.25</v>
      </c>
      <c r="D322" s="38">
        <v>962.38333333333333</v>
      </c>
      <c r="E322" s="38">
        <v>917.86666666666667</v>
      </c>
      <c r="F322" s="38">
        <v>842.48333333333335</v>
      </c>
      <c r="G322" s="38">
        <v>797.9666666666667</v>
      </c>
      <c r="H322" s="38">
        <v>1037.7666666666667</v>
      </c>
      <c r="I322" s="38">
        <v>1082.2833333333333</v>
      </c>
      <c r="J322" s="38">
        <v>1157.6666666666665</v>
      </c>
      <c r="K322" s="31">
        <v>1006.9</v>
      </c>
      <c r="L322" s="31">
        <v>887</v>
      </c>
      <c r="M322" s="31">
        <v>11.807090000000001</v>
      </c>
      <c r="N322" s="1"/>
      <c r="O322" s="1"/>
    </row>
    <row r="323" spans="1:15" ht="12.75" customHeight="1">
      <c r="A323" s="33">
        <v>313</v>
      </c>
      <c r="B323" s="58" t="s">
        <v>462</v>
      </c>
      <c r="C323" s="31">
        <v>1048.7</v>
      </c>
      <c r="D323" s="38">
        <v>1041.2833333333335</v>
      </c>
      <c r="E323" s="38">
        <v>1029.616666666667</v>
      </c>
      <c r="F323" s="38">
        <v>1010.5333333333335</v>
      </c>
      <c r="G323" s="38">
        <v>998.86666666666702</v>
      </c>
      <c r="H323" s="38">
        <v>1060.366666666667</v>
      </c>
      <c r="I323" s="38">
        <v>1072.0333333333335</v>
      </c>
      <c r="J323" s="38">
        <v>1091.116666666667</v>
      </c>
      <c r="K323" s="31">
        <v>1052.95</v>
      </c>
      <c r="L323" s="31">
        <v>1022.2</v>
      </c>
      <c r="M323" s="31">
        <v>1.04949</v>
      </c>
      <c r="N323" s="1"/>
      <c r="O323" s="1"/>
    </row>
    <row r="324" spans="1:15" ht="12.75" customHeight="1">
      <c r="A324" s="33">
        <v>314</v>
      </c>
      <c r="B324" s="58" t="s">
        <v>178</v>
      </c>
      <c r="C324" s="31">
        <v>1335.9</v>
      </c>
      <c r="D324" s="38">
        <v>1341.0833333333333</v>
      </c>
      <c r="E324" s="38">
        <v>1325.9166666666665</v>
      </c>
      <c r="F324" s="38">
        <v>1315.9333333333332</v>
      </c>
      <c r="G324" s="38">
        <v>1300.7666666666664</v>
      </c>
      <c r="H324" s="38">
        <v>1351.0666666666666</v>
      </c>
      <c r="I324" s="38">
        <v>1366.2333333333331</v>
      </c>
      <c r="J324" s="38">
        <v>1376.2166666666667</v>
      </c>
      <c r="K324" s="31">
        <v>1356.25</v>
      </c>
      <c r="L324" s="31">
        <v>1331.1</v>
      </c>
      <c r="M324" s="31">
        <v>1.53281</v>
      </c>
      <c r="N324" s="1"/>
      <c r="O324" s="1"/>
    </row>
    <row r="325" spans="1:15" ht="12.75" customHeight="1">
      <c r="A325" s="33">
        <v>315</v>
      </c>
      <c r="B325" s="58" t="s">
        <v>452</v>
      </c>
      <c r="C325" s="31">
        <v>42.4</v>
      </c>
      <c r="D325" s="38">
        <v>42.56666666666667</v>
      </c>
      <c r="E325" s="38">
        <v>42.033333333333339</v>
      </c>
      <c r="F325" s="38">
        <v>41.666666666666671</v>
      </c>
      <c r="G325" s="38">
        <v>41.13333333333334</v>
      </c>
      <c r="H325" s="38">
        <v>42.933333333333337</v>
      </c>
      <c r="I325" s="38">
        <v>43.466666666666669</v>
      </c>
      <c r="J325" s="38">
        <v>43.833333333333336</v>
      </c>
      <c r="K325" s="31">
        <v>43.1</v>
      </c>
      <c r="L325" s="31">
        <v>42.2</v>
      </c>
      <c r="M325" s="31">
        <v>33.615029999999997</v>
      </c>
      <c r="N325" s="1"/>
      <c r="O325" s="1"/>
    </row>
    <row r="326" spans="1:15" ht="12.75" customHeight="1">
      <c r="A326" s="33">
        <v>316</v>
      </c>
      <c r="B326" s="58" t="s">
        <v>287</v>
      </c>
      <c r="C326" s="31">
        <v>59.15</v>
      </c>
      <c r="D326" s="38">
        <v>59.483333333333327</v>
      </c>
      <c r="E326" s="38">
        <v>58.766666666666652</v>
      </c>
      <c r="F326" s="38">
        <v>58.383333333333326</v>
      </c>
      <c r="G326" s="38">
        <v>57.66666666666665</v>
      </c>
      <c r="H326" s="38">
        <v>59.866666666666653</v>
      </c>
      <c r="I326" s="38">
        <v>60.583333333333336</v>
      </c>
      <c r="J326" s="38">
        <v>60.966666666666654</v>
      </c>
      <c r="K326" s="31">
        <v>60.2</v>
      </c>
      <c r="L326" s="31">
        <v>59.1</v>
      </c>
      <c r="M326" s="31">
        <v>58.977710000000002</v>
      </c>
      <c r="N326" s="1"/>
      <c r="O326" s="1"/>
    </row>
    <row r="327" spans="1:15" ht="12.75" customHeight="1">
      <c r="A327" s="33">
        <v>317</v>
      </c>
      <c r="B327" s="58" t="s">
        <v>463</v>
      </c>
      <c r="C327" s="31">
        <v>879.55</v>
      </c>
      <c r="D327" s="38">
        <v>876.25</v>
      </c>
      <c r="E327" s="38">
        <v>868.5</v>
      </c>
      <c r="F327" s="38">
        <v>857.45</v>
      </c>
      <c r="G327" s="38">
        <v>849.7</v>
      </c>
      <c r="H327" s="38">
        <v>887.3</v>
      </c>
      <c r="I327" s="38">
        <v>895.05</v>
      </c>
      <c r="J327" s="38">
        <v>906.09999999999991</v>
      </c>
      <c r="K327" s="31">
        <v>884</v>
      </c>
      <c r="L327" s="31">
        <v>865.2</v>
      </c>
      <c r="M327" s="31">
        <v>0.97602999999999995</v>
      </c>
      <c r="N327" s="1"/>
      <c r="O327" s="1"/>
    </row>
    <row r="328" spans="1:15" ht="12.75" customHeight="1">
      <c r="A328" s="33">
        <v>318</v>
      </c>
      <c r="B328" s="58" t="s">
        <v>182</v>
      </c>
      <c r="C328" s="31">
        <v>2311</v>
      </c>
      <c r="D328" s="38">
        <v>2318.15</v>
      </c>
      <c r="E328" s="38">
        <v>2294.1000000000004</v>
      </c>
      <c r="F328" s="38">
        <v>2277.2000000000003</v>
      </c>
      <c r="G328" s="38">
        <v>2253.1500000000005</v>
      </c>
      <c r="H328" s="38">
        <v>2335.0500000000002</v>
      </c>
      <c r="I328" s="38">
        <v>2359.1000000000004</v>
      </c>
      <c r="J328" s="38">
        <v>2376</v>
      </c>
      <c r="K328" s="31">
        <v>2342.1999999999998</v>
      </c>
      <c r="L328" s="31">
        <v>2301.25</v>
      </c>
      <c r="M328" s="31">
        <v>5.6934199999999997</v>
      </c>
      <c r="N328" s="1"/>
      <c r="O328" s="1"/>
    </row>
    <row r="329" spans="1:15" ht="12.75" customHeight="1">
      <c r="A329" s="33">
        <v>319</v>
      </c>
      <c r="B329" s="58" t="s">
        <v>183</v>
      </c>
      <c r="C329" s="31">
        <v>108812.5</v>
      </c>
      <c r="D329" s="38">
        <v>108687.78333333333</v>
      </c>
      <c r="E329" s="38">
        <v>108375.56666666665</v>
      </c>
      <c r="F329" s="38">
        <v>107938.63333333333</v>
      </c>
      <c r="G329" s="38">
        <v>107626.41666666666</v>
      </c>
      <c r="H329" s="38">
        <v>109124.71666666665</v>
      </c>
      <c r="I329" s="38">
        <v>109436.93333333332</v>
      </c>
      <c r="J329" s="38">
        <v>109873.86666666664</v>
      </c>
      <c r="K329" s="31">
        <v>109000</v>
      </c>
      <c r="L329" s="31">
        <v>108250.85</v>
      </c>
      <c r="M329" s="31">
        <v>2.2440000000000002E-2</v>
      </c>
      <c r="N329" s="1"/>
      <c r="O329" s="1"/>
    </row>
    <row r="330" spans="1:15" ht="12.75" customHeight="1">
      <c r="A330" s="33">
        <v>320</v>
      </c>
      <c r="B330" s="58" t="s">
        <v>453</v>
      </c>
      <c r="C330" s="31">
        <v>2228.6</v>
      </c>
      <c r="D330" s="38">
        <v>2237.0500000000002</v>
      </c>
      <c r="E330" s="38">
        <v>2205.1000000000004</v>
      </c>
      <c r="F330" s="38">
        <v>2181.6000000000004</v>
      </c>
      <c r="G330" s="38">
        <v>2149.6500000000005</v>
      </c>
      <c r="H330" s="38">
        <v>2260.5500000000002</v>
      </c>
      <c r="I330" s="38">
        <v>2292.5</v>
      </c>
      <c r="J330" s="38">
        <v>2316</v>
      </c>
      <c r="K330" s="31">
        <v>2269</v>
      </c>
      <c r="L330" s="31">
        <v>2213.5500000000002</v>
      </c>
      <c r="M330" s="31">
        <v>1.7381899999999999</v>
      </c>
      <c r="N330" s="1"/>
      <c r="O330" s="1"/>
    </row>
    <row r="331" spans="1:15" ht="12.75" customHeight="1">
      <c r="A331" s="33">
        <v>321</v>
      </c>
      <c r="B331" s="58" t="s">
        <v>177</v>
      </c>
      <c r="C331" s="31">
        <v>1608.25</v>
      </c>
      <c r="D331" s="38">
        <v>1612.4666666666665</v>
      </c>
      <c r="E331" s="38">
        <v>1591.5333333333328</v>
      </c>
      <c r="F331" s="38">
        <v>1574.8166666666664</v>
      </c>
      <c r="G331" s="38">
        <v>1553.8833333333328</v>
      </c>
      <c r="H331" s="38">
        <v>1629.1833333333329</v>
      </c>
      <c r="I331" s="38">
        <v>1650.1166666666668</v>
      </c>
      <c r="J331" s="38">
        <v>1666.833333333333</v>
      </c>
      <c r="K331" s="31">
        <v>1633.4</v>
      </c>
      <c r="L331" s="31">
        <v>1595.75</v>
      </c>
      <c r="M331" s="31">
        <v>2.0644900000000002</v>
      </c>
      <c r="N331" s="1"/>
      <c r="O331" s="1"/>
    </row>
    <row r="332" spans="1:15" ht="12.75" customHeight="1">
      <c r="A332" s="33">
        <v>322</v>
      </c>
      <c r="B332" s="58" t="s">
        <v>184</v>
      </c>
      <c r="C332" s="31">
        <v>1298.95</v>
      </c>
      <c r="D332" s="38">
        <v>1297.9833333333333</v>
      </c>
      <c r="E332" s="38">
        <v>1285.9666666666667</v>
      </c>
      <c r="F332" s="38">
        <v>1272.9833333333333</v>
      </c>
      <c r="G332" s="38">
        <v>1260.9666666666667</v>
      </c>
      <c r="H332" s="38">
        <v>1310.9666666666667</v>
      </c>
      <c r="I332" s="38">
        <v>1322.9833333333336</v>
      </c>
      <c r="J332" s="38">
        <v>1335.9666666666667</v>
      </c>
      <c r="K332" s="31">
        <v>1310</v>
      </c>
      <c r="L332" s="31">
        <v>1285</v>
      </c>
      <c r="M332" s="31">
        <v>7.8693099999999996</v>
      </c>
      <c r="N332" s="1"/>
      <c r="O332" s="1"/>
    </row>
    <row r="333" spans="1:15" ht="12.75" customHeight="1">
      <c r="A333" s="33">
        <v>323</v>
      </c>
      <c r="B333" s="58" t="s">
        <v>470</v>
      </c>
      <c r="C333" s="31">
        <v>1030.1500000000001</v>
      </c>
      <c r="D333" s="38">
        <v>1034.0166666666667</v>
      </c>
      <c r="E333" s="38">
        <v>1022.7833333333333</v>
      </c>
      <c r="F333" s="38">
        <v>1015.4166666666667</v>
      </c>
      <c r="G333" s="38">
        <v>1004.1833333333334</v>
      </c>
      <c r="H333" s="38">
        <v>1041.3833333333332</v>
      </c>
      <c r="I333" s="38">
        <v>1052.6166666666663</v>
      </c>
      <c r="J333" s="38">
        <v>1059.9833333333331</v>
      </c>
      <c r="K333" s="31">
        <v>1045.25</v>
      </c>
      <c r="L333" s="31">
        <v>1026.6500000000001</v>
      </c>
      <c r="M333" s="31">
        <v>1.19095</v>
      </c>
      <c r="N333" s="1"/>
      <c r="O333" s="1"/>
    </row>
    <row r="334" spans="1:15" ht="12.75" customHeight="1">
      <c r="A334" s="33">
        <v>324</v>
      </c>
      <c r="B334" s="58" t="s">
        <v>464</v>
      </c>
      <c r="C334" s="31">
        <v>895</v>
      </c>
      <c r="D334" s="38">
        <v>898.33333333333337</v>
      </c>
      <c r="E334" s="38">
        <v>889.66666666666674</v>
      </c>
      <c r="F334" s="38">
        <v>884.33333333333337</v>
      </c>
      <c r="G334" s="38">
        <v>875.66666666666674</v>
      </c>
      <c r="H334" s="38">
        <v>903.66666666666674</v>
      </c>
      <c r="I334" s="38">
        <v>912.33333333333348</v>
      </c>
      <c r="J334" s="38">
        <v>917.66666666666674</v>
      </c>
      <c r="K334" s="31">
        <v>907</v>
      </c>
      <c r="L334" s="31">
        <v>893</v>
      </c>
      <c r="M334" s="31">
        <v>3.8928400000000001</v>
      </c>
      <c r="N334" s="1"/>
      <c r="O334" s="1"/>
    </row>
    <row r="335" spans="1:15" ht="12.75" customHeight="1">
      <c r="A335" s="33">
        <v>325</v>
      </c>
      <c r="B335" s="58" t="s">
        <v>185</v>
      </c>
      <c r="C335" s="31">
        <v>92.75</v>
      </c>
      <c r="D335" s="38">
        <v>92.100000000000009</v>
      </c>
      <c r="E335" s="38">
        <v>91.100000000000023</v>
      </c>
      <c r="F335" s="38">
        <v>89.450000000000017</v>
      </c>
      <c r="G335" s="38">
        <v>88.450000000000031</v>
      </c>
      <c r="H335" s="38">
        <v>93.750000000000014</v>
      </c>
      <c r="I335" s="38">
        <v>94.749999999999986</v>
      </c>
      <c r="J335" s="38">
        <v>96.4</v>
      </c>
      <c r="K335" s="31">
        <v>93.1</v>
      </c>
      <c r="L335" s="31">
        <v>90.45</v>
      </c>
      <c r="M335" s="31">
        <v>96.654870000000003</v>
      </c>
      <c r="N335" s="1"/>
      <c r="O335" s="1"/>
    </row>
    <row r="336" spans="1:15" ht="12.75" customHeight="1">
      <c r="A336" s="33">
        <v>326</v>
      </c>
      <c r="B336" s="58" t="s">
        <v>187</v>
      </c>
      <c r="C336" s="31">
        <v>4624.8999999999996</v>
      </c>
      <c r="D336" s="38">
        <v>4597.6333333333332</v>
      </c>
      <c r="E336" s="38">
        <v>4547.2666666666664</v>
      </c>
      <c r="F336" s="38">
        <v>4469.6333333333332</v>
      </c>
      <c r="G336" s="38">
        <v>4419.2666666666664</v>
      </c>
      <c r="H336" s="38">
        <v>4675.2666666666664</v>
      </c>
      <c r="I336" s="38">
        <v>4725.6333333333332</v>
      </c>
      <c r="J336" s="38">
        <v>4803.2666666666664</v>
      </c>
      <c r="K336" s="31">
        <v>4648</v>
      </c>
      <c r="L336" s="31">
        <v>4520</v>
      </c>
      <c r="M336" s="31">
        <v>4.5241899999999999</v>
      </c>
      <c r="N336" s="1"/>
      <c r="O336" s="1"/>
    </row>
    <row r="337" spans="1:15" ht="12.75" customHeight="1">
      <c r="A337" s="33">
        <v>327</v>
      </c>
      <c r="B337" s="58" t="s">
        <v>471</v>
      </c>
      <c r="C337" s="31">
        <v>759.05</v>
      </c>
      <c r="D337" s="38">
        <v>744.83333333333337</v>
      </c>
      <c r="E337" s="38">
        <v>719.76666666666677</v>
      </c>
      <c r="F337" s="38">
        <v>680.48333333333335</v>
      </c>
      <c r="G337" s="38">
        <v>655.41666666666674</v>
      </c>
      <c r="H337" s="38">
        <v>784.11666666666679</v>
      </c>
      <c r="I337" s="38">
        <v>809.18333333333339</v>
      </c>
      <c r="J337" s="38">
        <v>848.46666666666681</v>
      </c>
      <c r="K337" s="31">
        <v>769.9</v>
      </c>
      <c r="L337" s="31">
        <v>705.55</v>
      </c>
      <c r="M337" s="31">
        <v>9.4043600000000005</v>
      </c>
      <c r="N337" s="1"/>
      <c r="O337" s="1"/>
    </row>
    <row r="338" spans="1:15" ht="12.75" customHeight="1">
      <c r="A338" s="33">
        <v>328</v>
      </c>
      <c r="B338" s="58" t="s">
        <v>465</v>
      </c>
      <c r="C338" s="31">
        <v>51.1</v>
      </c>
      <c r="D338" s="38">
        <v>51.25</v>
      </c>
      <c r="E338" s="38">
        <v>50.5</v>
      </c>
      <c r="F338" s="38">
        <v>49.9</v>
      </c>
      <c r="G338" s="38">
        <v>49.15</v>
      </c>
      <c r="H338" s="38">
        <v>51.85</v>
      </c>
      <c r="I338" s="38">
        <v>52.6</v>
      </c>
      <c r="J338" s="38">
        <v>53.2</v>
      </c>
      <c r="K338" s="31">
        <v>52</v>
      </c>
      <c r="L338" s="31">
        <v>50.65</v>
      </c>
      <c r="M338" s="31">
        <v>155.25076000000001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152.65</v>
      </c>
      <c r="D339" s="38">
        <v>153.35000000000002</v>
      </c>
      <c r="E339" s="38">
        <v>150.90000000000003</v>
      </c>
      <c r="F339" s="38">
        <v>149.15</v>
      </c>
      <c r="G339" s="38">
        <v>146.70000000000002</v>
      </c>
      <c r="H339" s="38">
        <v>155.10000000000005</v>
      </c>
      <c r="I339" s="38">
        <v>157.55000000000004</v>
      </c>
      <c r="J339" s="38">
        <v>159.30000000000007</v>
      </c>
      <c r="K339" s="31">
        <v>155.80000000000001</v>
      </c>
      <c r="L339" s="31">
        <v>151.6</v>
      </c>
      <c r="M339" s="31">
        <v>27.871359999999999</v>
      </c>
      <c r="N339" s="1"/>
      <c r="O339" s="1"/>
    </row>
    <row r="340" spans="1:15" ht="12.75" customHeight="1">
      <c r="A340" s="33">
        <v>330</v>
      </c>
      <c r="B340" s="58" t="s">
        <v>188</v>
      </c>
      <c r="C340" s="31">
        <v>22063</v>
      </c>
      <c r="D340" s="38">
        <v>22064.266666666666</v>
      </c>
      <c r="E340" s="38">
        <v>21948.733333333334</v>
      </c>
      <c r="F340" s="38">
        <v>21834.466666666667</v>
      </c>
      <c r="G340" s="38">
        <v>21718.933333333334</v>
      </c>
      <c r="H340" s="38">
        <v>22178.533333333333</v>
      </c>
      <c r="I340" s="38">
        <v>22294.066666666666</v>
      </c>
      <c r="J340" s="38">
        <v>22408.333333333332</v>
      </c>
      <c r="K340" s="31">
        <v>22179.8</v>
      </c>
      <c r="L340" s="31">
        <v>21950</v>
      </c>
      <c r="M340" s="31">
        <v>0.52427999999999997</v>
      </c>
      <c r="N340" s="1"/>
      <c r="O340" s="1"/>
    </row>
    <row r="341" spans="1:15" ht="12.75" customHeight="1">
      <c r="A341" s="33">
        <v>331</v>
      </c>
      <c r="B341" s="58" t="s">
        <v>472</v>
      </c>
      <c r="C341" s="31">
        <v>69.400000000000006</v>
      </c>
      <c r="D341" s="38">
        <v>70.083333333333329</v>
      </c>
      <c r="E341" s="38">
        <v>67.916666666666657</v>
      </c>
      <c r="F341" s="38">
        <v>66.433333333333323</v>
      </c>
      <c r="G341" s="38">
        <v>64.266666666666652</v>
      </c>
      <c r="H341" s="38">
        <v>71.566666666666663</v>
      </c>
      <c r="I341" s="38">
        <v>73.73333333333332</v>
      </c>
      <c r="J341" s="38">
        <v>75.216666666666669</v>
      </c>
      <c r="K341" s="31">
        <v>72.25</v>
      </c>
      <c r="L341" s="31">
        <v>68.599999999999994</v>
      </c>
      <c r="M341" s="31">
        <v>61.505540000000003</v>
      </c>
      <c r="N341" s="1"/>
      <c r="O341" s="1"/>
    </row>
    <row r="342" spans="1:15" ht="12.75" customHeight="1">
      <c r="A342" s="33">
        <v>332</v>
      </c>
      <c r="B342" s="58" t="s">
        <v>467</v>
      </c>
      <c r="C342" s="31">
        <v>51.05</v>
      </c>
      <c r="D342" s="38">
        <v>50.983333333333327</v>
      </c>
      <c r="E342" s="38">
        <v>50.666666666666657</v>
      </c>
      <c r="F342" s="38">
        <v>50.283333333333331</v>
      </c>
      <c r="G342" s="38">
        <v>49.966666666666661</v>
      </c>
      <c r="H342" s="38">
        <v>51.366666666666653</v>
      </c>
      <c r="I342" s="38">
        <v>51.68333333333333</v>
      </c>
      <c r="J342" s="38">
        <v>52.066666666666649</v>
      </c>
      <c r="K342" s="31">
        <v>51.3</v>
      </c>
      <c r="L342" s="31">
        <v>50.6</v>
      </c>
      <c r="M342" s="31">
        <v>151.20358999999999</v>
      </c>
      <c r="N342" s="1"/>
      <c r="O342" s="1"/>
    </row>
    <row r="343" spans="1:15" ht="12.75" customHeight="1">
      <c r="A343" s="33">
        <v>333</v>
      </c>
      <c r="B343" s="58" t="s">
        <v>288</v>
      </c>
      <c r="C343" s="31">
        <v>317.14999999999998</v>
      </c>
      <c r="D343" s="38">
        <v>315.16666666666663</v>
      </c>
      <c r="E343" s="38">
        <v>311.38333333333327</v>
      </c>
      <c r="F343" s="38">
        <v>305.61666666666662</v>
      </c>
      <c r="G343" s="38">
        <v>301.83333333333326</v>
      </c>
      <c r="H343" s="38">
        <v>320.93333333333328</v>
      </c>
      <c r="I343" s="38">
        <v>324.71666666666658</v>
      </c>
      <c r="J343" s="38">
        <v>330.48333333333329</v>
      </c>
      <c r="K343" s="31">
        <v>318.95</v>
      </c>
      <c r="L343" s="31">
        <v>309.39999999999998</v>
      </c>
      <c r="M343" s="31">
        <v>23.10521</v>
      </c>
      <c r="N343" s="1"/>
      <c r="O343" s="1"/>
    </row>
    <row r="344" spans="1:15" ht="12.75" customHeight="1">
      <c r="A344" s="33">
        <v>334</v>
      </c>
      <c r="B344" s="58" t="s">
        <v>468</v>
      </c>
      <c r="C344" s="31">
        <v>130.05000000000001</v>
      </c>
      <c r="D344" s="38">
        <v>130.29999999999998</v>
      </c>
      <c r="E344" s="38">
        <v>128.89999999999998</v>
      </c>
      <c r="F344" s="38">
        <v>127.75</v>
      </c>
      <c r="G344" s="38">
        <v>126.35</v>
      </c>
      <c r="H344" s="38">
        <v>131.44999999999996</v>
      </c>
      <c r="I344" s="38">
        <v>132.85</v>
      </c>
      <c r="J344" s="38">
        <v>133.99999999999994</v>
      </c>
      <c r="K344" s="31">
        <v>131.69999999999999</v>
      </c>
      <c r="L344" s="31">
        <v>129.15</v>
      </c>
      <c r="M344" s="31">
        <v>10.1479</v>
      </c>
      <c r="N344" s="1"/>
      <c r="O344" s="1"/>
    </row>
    <row r="345" spans="1:15" ht="12.75" customHeight="1">
      <c r="A345" s="33">
        <v>335</v>
      </c>
      <c r="B345" s="58" t="s">
        <v>189</v>
      </c>
      <c r="C345" s="31">
        <v>122.8</v>
      </c>
      <c r="D345" s="38">
        <v>123.18333333333334</v>
      </c>
      <c r="E345" s="38">
        <v>122.16666666666667</v>
      </c>
      <c r="F345" s="38">
        <v>121.53333333333333</v>
      </c>
      <c r="G345" s="38">
        <v>120.51666666666667</v>
      </c>
      <c r="H345" s="38">
        <v>123.81666666666668</v>
      </c>
      <c r="I345" s="38">
        <v>124.83333333333333</v>
      </c>
      <c r="J345" s="38">
        <v>125.46666666666668</v>
      </c>
      <c r="K345" s="31">
        <v>124.2</v>
      </c>
      <c r="L345" s="31">
        <v>122.55</v>
      </c>
      <c r="M345" s="31">
        <v>124.96387</v>
      </c>
      <c r="N345" s="1"/>
      <c r="O345" s="1"/>
    </row>
    <row r="346" spans="1:15" ht="12.75" customHeight="1">
      <c r="A346" s="33">
        <v>336</v>
      </c>
      <c r="B346" s="58" t="s">
        <v>868</v>
      </c>
      <c r="C346" s="31">
        <v>53.7</v>
      </c>
      <c r="D346" s="38">
        <v>54.166666666666664</v>
      </c>
      <c r="E346" s="38">
        <v>52.18333333333333</v>
      </c>
      <c r="F346" s="38">
        <v>50.666666666666664</v>
      </c>
      <c r="G346" s="38">
        <v>48.68333333333333</v>
      </c>
      <c r="H346" s="38">
        <v>55.68333333333333</v>
      </c>
      <c r="I346" s="38">
        <v>57.666666666666664</v>
      </c>
      <c r="J346" s="38">
        <v>59.18333333333333</v>
      </c>
      <c r="K346" s="31">
        <v>56.15</v>
      </c>
      <c r="L346" s="31">
        <v>52.65</v>
      </c>
      <c r="M346" s="31">
        <v>105.19176</v>
      </c>
      <c r="N346" s="1"/>
      <c r="O346" s="1"/>
    </row>
    <row r="347" spans="1:15" ht="12.75" customHeight="1">
      <c r="A347" s="33">
        <v>337</v>
      </c>
      <c r="B347" s="58" t="s">
        <v>469</v>
      </c>
      <c r="C347" s="31">
        <v>228.7</v>
      </c>
      <c r="D347" s="38">
        <v>224.9</v>
      </c>
      <c r="E347" s="38">
        <v>220</v>
      </c>
      <c r="F347" s="38">
        <v>211.29999999999998</v>
      </c>
      <c r="G347" s="38">
        <v>206.39999999999998</v>
      </c>
      <c r="H347" s="38">
        <v>233.60000000000002</v>
      </c>
      <c r="I347" s="38">
        <v>238.50000000000006</v>
      </c>
      <c r="J347" s="38">
        <v>247.20000000000005</v>
      </c>
      <c r="K347" s="31">
        <v>229.8</v>
      </c>
      <c r="L347" s="31">
        <v>216.2</v>
      </c>
      <c r="M347" s="31">
        <v>34.702570000000001</v>
      </c>
      <c r="N347" s="1"/>
      <c r="O347" s="1"/>
    </row>
    <row r="348" spans="1:15" ht="12.75" customHeight="1">
      <c r="A348" s="33">
        <v>338</v>
      </c>
      <c r="B348" s="58" t="s">
        <v>191</v>
      </c>
      <c r="C348" s="31">
        <v>221.1</v>
      </c>
      <c r="D348" s="38">
        <v>220.36666666666667</v>
      </c>
      <c r="E348" s="38">
        <v>218.98333333333335</v>
      </c>
      <c r="F348" s="38">
        <v>216.86666666666667</v>
      </c>
      <c r="G348" s="38">
        <v>215.48333333333335</v>
      </c>
      <c r="H348" s="38">
        <v>222.48333333333335</v>
      </c>
      <c r="I348" s="38">
        <v>223.86666666666667</v>
      </c>
      <c r="J348" s="38">
        <v>225.98333333333335</v>
      </c>
      <c r="K348" s="31">
        <v>221.75</v>
      </c>
      <c r="L348" s="31">
        <v>218.25</v>
      </c>
      <c r="M348" s="31">
        <v>87.992350000000002</v>
      </c>
      <c r="N348" s="1"/>
      <c r="O348" s="1"/>
    </row>
    <row r="349" spans="1:15" ht="12.75" customHeight="1">
      <c r="A349" s="33">
        <v>339</v>
      </c>
      <c r="B349" s="58" t="s">
        <v>473</v>
      </c>
      <c r="C349" s="31">
        <v>339.95</v>
      </c>
      <c r="D349" s="38">
        <v>341.7</v>
      </c>
      <c r="E349" s="38">
        <v>336.04999999999995</v>
      </c>
      <c r="F349" s="38">
        <v>332.15</v>
      </c>
      <c r="G349" s="38">
        <v>326.49999999999994</v>
      </c>
      <c r="H349" s="38">
        <v>345.59999999999997</v>
      </c>
      <c r="I349" s="38">
        <v>351.24999999999994</v>
      </c>
      <c r="J349" s="38">
        <v>355.15</v>
      </c>
      <c r="K349" s="31">
        <v>347.35</v>
      </c>
      <c r="L349" s="31">
        <v>337.8</v>
      </c>
      <c r="M349" s="31">
        <v>5.1635400000000002</v>
      </c>
      <c r="N349" s="1"/>
      <c r="O349" s="1"/>
    </row>
    <row r="350" spans="1:15" ht="12.75" customHeight="1">
      <c r="A350" s="33">
        <v>340</v>
      </c>
      <c r="B350" s="58" t="s">
        <v>192</v>
      </c>
      <c r="C350" s="31">
        <v>1099.8499999999999</v>
      </c>
      <c r="D350" s="38">
        <v>1095.45</v>
      </c>
      <c r="E350" s="38">
        <v>1085.9000000000001</v>
      </c>
      <c r="F350" s="38">
        <v>1071.95</v>
      </c>
      <c r="G350" s="38">
        <v>1062.4000000000001</v>
      </c>
      <c r="H350" s="38">
        <v>1109.4000000000001</v>
      </c>
      <c r="I350" s="38">
        <v>1118.9499999999998</v>
      </c>
      <c r="J350" s="38">
        <v>1132.9000000000001</v>
      </c>
      <c r="K350" s="31">
        <v>1105</v>
      </c>
      <c r="L350" s="31">
        <v>1081.5</v>
      </c>
      <c r="M350" s="31">
        <v>5.5297200000000002</v>
      </c>
      <c r="N350" s="1"/>
      <c r="O350" s="1"/>
    </row>
    <row r="351" spans="1:15" ht="12.75" customHeight="1">
      <c r="A351" s="33">
        <v>341</v>
      </c>
      <c r="B351" s="58" t="s">
        <v>194</v>
      </c>
      <c r="C351" s="31">
        <v>175.7</v>
      </c>
      <c r="D351" s="38">
        <v>175.58333333333334</v>
      </c>
      <c r="E351" s="38">
        <v>175.06666666666669</v>
      </c>
      <c r="F351" s="38">
        <v>174.43333333333334</v>
      </c>
      <c r="G351" s="38">
        <v>173.91666666666669</v>
      </c>
      <c r="H351" s="38">
        <v>176.2166666666667</v>
      </c>
      <c r="I351" s="38">
        <v>176.73333333333335</v>
      </c>
      <c r="J351" s="38">
        <v>177.3666666666667</v>
      </c>
      <c r="K351" s="31">
        <v>176.1</v>
      </c>
      <c r="L351" s="31">
        <v>174.95</v>
      </c>
      <c r="M351" s="31">
        <v>45.964680000000001</v>
      </c>
      <c r="N351" s="1"/>
      <c r="O351" s="1"/>
    </row>
    <row r="352" spans="1:15" ht="12.75" customHeight="1">
      <c r="A352" s="33">
        <v>342</v>
      </c>
      <c r="B352" s="58" t="s">
        <v>289</v>
      </c>
      <c r="C352" s="31">
        <v>277.39999999999998</v>
      </c>
      <c r="D352" s="38">
        <v>278.26666666666665</v>
      </c>
      <c r="E352" s="38">
        <v>275.13333333333333</v>
      </c>
      <c r="F352" s="38">
        <v>272.86666666666667</v>
      </c>
      <c r="G352" s="38">
        <v>269.73333333333335</v>
      </c>
      <c r="H352" s="38">
        <v>280.5333333333333</v>
      </c>
      <c r="I352" s="38">
        <v>283.66666666666663</v>
      </c>
      <c r="J352" s="38">
        <v>285.93333333333328</v>
      </c>
      <c r="K352" s="31">
        <v>281.39999999999998</v>
      </c>
      <c r="L352" s="31">
        <v>276</v>
      </c>
      <c r="M352" s="31">
        <v>13.327360000000001</v>
      </c>
      <c r="N352" s="1"/>
      <c r="O352" s="1"/>
    </row>
    <row r="353" spans="1:15" ht="12.75" customHeight="1">
      <c r="A353" s="33">
        <v>343</v>
      </c>
      <c r="B353" s="58" t="s">
        <v>474</v>
      </c>
      <c r="C353" s="31">
        <v>1190.6500000000001</v>
      </c>
      <c r="D353" s="38">
        <v>1197.6833333333334</v>
      </c>
      <c r="E353" s="38">
        <v>1177.9666666666667</v>
      </c>
      <c r="F353" s="38">
        <v>1165.2833333333333</v>
      </c>
      <c r="G353" s="38">
        <v>1145.5666666666666</v>
      </c>
      <c r="H353" s="38">
        <v>1210.3666666666668</v>
      </c>
      <c r="I353" s="38">
        <v>1230.0833333333335</v>
      </c>
      <c r="J353" s="38">
        <v>1242.7666666666669</v>
      </c>
      <c r="K353" s="31">
        <v>1217.4000000000001</v>
      </c>
      <c r="L353" s="31">
        <v>1185</v>
      </c>
      <c r="M353" s="31">
        <v>3.6296400000000002</v>
      </c>
      <c r="N353" s="1"/>
      <c r="O353" s="1"/>
    </row>
    <row r="354" spans="1:15" ht="12.75" customHeight="1">
      <c r="A354" s="33">
        <v>344</v>
      </c>
      <c r="B354" s="58" t="s">
        <v>290</v>
      </c>
      <c r="C354" s="31">
        <v>852.9</v>
      </c>
      <c r="D354" s="38">
        <v>861.30000000000007</v>
      </c>
      <c r="E354" s="38">
        <v>841.60000000000014</v>
      </c>
      <c r="F354" s="38">
        <v>830.30000000000007</v>
      </c>
      <c r="G354" s="38">
        <v>810.60000000000014</v>
      </c>
      <c r="H354" s="38">
        <v>872.60000000000014</v>
      </c>
      <c r="I354" s="38">
        <v>892.30000000000018</v>
      </c>
      <c r="J354" s="38">
        <v>903.60000000000014</v>
      </c>
      <c r="K354" s="31">
        <v>881</v>
      </c>
      <c r="L354" s="31">
        <v>850</v>
      </c>
      <c r="M354" s="31">
        <v>47.312570000000001</v>
      </c>
      <c r="N354" s="1"/>
      <c r="O354" s="1"/>
    </row>
    <row r="355" spans="1:15" ht="12.75" customHeight="1">
      <c r="A355" s="33">
        <v>345</v>
      </c>
      <c r="B355" s="58" t="s">
        <v>193</v>
      </c>
      <c r="C355" s="31">
        <v>4004.5</v>
      </c>
      <c r="D355" s="38">
        <v>4008.5666666666671</v>
      </c>
      <c r="E355" s="38">
        <v>3987.1833333333343</v>
      </c>
      <c r="F355" s="38">
        <v>3969.8666666666672</v>
      </c>
      <c r="G355" s="38">
        <v>3948.4833333333345</v>
      </c>
      <c r="H355" s="38">
        <v>4025.8833333333341</v>
      </c>
      <c r="I355" s="38">
        <v>4047.2666666666664</v>
      </c>
      <c r="J355" s="38">
        <v>4064.5833333333339</v>
      </c>
      <c r="K355" s="31">
        <v>4029.95</v>
      </c>
      <c r="L355" s="31">
        <v>3991.25</v>
      </c>
      <c r="M355" s="31">
        <v>0.35715000000000002</v>
      </c>
      <c r="N355" s="1"/>
      <c r="O355" s="1"/>
    </row>
    <row r="356" spans="1:15" ht="12.75" customHeight="1">
      <c r="A356" s="33">
        <v>346</v>
      </c>
      <c r="B356" s="58" t="s">
        <v>475</v>
      </c>
      <c r="C356" s="31">
        <v>233.4</v>
      </c>
      <c r="D356" s="38">
        <v>233.55000000000004</v>
      </c>
      <c r="E356" s="38">
        <v>231.40000000000009</v>
      </c>
      <c r="F356" s="38">
        <v>229.40000000000006</v>
      </c>
      <c r="G356" s="38">
        <v>227.25000000000011</v>
      </c>
      <c r="H356" s="38">
        <v>235.55000000000007</v>
      </c>
      <c r="I356" s="38">
        <v>237.7</v>
      </c>
      <c r="J356" s="38">
        <v>239.70000000000005</v>
      </c>
      <c r="K356" s="31">
        <v>235.7</v>
      </c>
      <c r="L356" s="31">
        <v>231.55</v>
      </c>
      <c r="M356" s="31">
        <v>0.91588999999999998</v>
      </c>
      <c r="N356" s="1"/>
      <c r="O356" s="1"/>
    </row>
    <row r="357" spans="1:15" ht="12.75" customHeight="1">
      <c r="A357" s="33">
        <v>347</v>
      </c>
      <c r="B357" s="58" t="s">
        <v>195</v>
      </c>
      <c r="C357" s="31">
        <v>39530.6</v>
      </c>
      <c r="D357" s="38">
        <v>39617.85</v>
      </c>
      <c r="E357" s="38">
        <v>39315.699999999997</v>
      </c>
      <c r="F357" s="38">
        <v>39100.799999999996</v>
      </c>
      <c r="G357" s="38">
        <v>38798.649999999994</v>
      </c>
      <c r="H357" s="38">
        <v>39832.75</v>
      </c>
      <c r="I357" s="38">
        <v>40134.900000000009</v>
      </c>
      <c r="J357" s="38">
        <v>40349.800000000003</v>
      </c>
      <c r="K357" s="31">
        <v>39920</v>
      </c>
      <c r="L357" s="31">
        <v>39402.949999999997</v>
      </c>
      <c r="M357" s="31">
        <v>7.6520000000000005E-2</v>
      </c>
      <c r="N357" s="1"/>
      <c r="O357" s="1"/>
    </row>
    <row r="358" spans="1:15" ht="12.75" customHeight="1">
      <c r="A358" s="33">
        <v>348</v>
      </c>
      <c r="B358" s="58" t="s">
        <v>292</v>
      </c>
      <c r="C358" s="31">
        <v>1219.2</v>
      </c>
      <c r="D358" s="38">
        <v>1229.7</v>
      </c>
      <c r="E358" s="38">
        <v>1204.4000000000001</v>
      </c>
      <c r="F358" s="38">
        <v>1189.6000000000001</v>
      </c>
      <c r="G358" s="38">
        <v>1164.3000000000002</v>
      </c>
      <c r="H358" s="38">
        <v>1244.5</v>
      </c>
      <c r="I358" s="38">
        <v>1269.7999999999997</v>
      </c>
      <c r="J358" s="38">
        <v>1284.5999999999999</v>
      </c>
      <c r="K358" s="31">
        <v>1255</v>
      </c>
      <c r="L358" s="31">
        <v>1214.9000000000001</v>
      </c>
      <c r="M358" s="31">
        <v>1.70194</v>
      </c>
      <c r="N358" s="1"/>
      <c r="O358" s="1"/>
    </row>
    <row r="359" spans="1:15" ht="12.75" customHeight="1">
      <c r="A359" s="33">
        <v>349</v>
      </c>
      <c r="B359" s="58" t="s">
        <v>291</v>
      </c>
      <c r="C359" s="31">
        <v>761.95</v>
      </c>
      <c r="D359" s="38">
        <v>762.68333333333339</v>
      </c>
      <c r="E359" s="38">
        <v>757.76666666666677</v>
      </c>
      <c r="F359" s="38">
        <v>753.58333333333337</v>
      </c>
      <c r="G359" s="38">
        <v>748.66666666666674</v>
      </c>
      <c r="H359" s="38">
        <v>766.86666666666679</v>
      </c>
      <c r="I359" s="38">
        <v>771.7833333333333</v>
      </c>
      <c r="J359" s="38">
        <v>775.96666666666681</v>
      </c>
      <c r="K359" s="31">
        <v>767.6</v>
      </c>
      <c r="L359" s="31">
        <v>758.5</v>
      </c>
      <c r="M359" s="31">
        <v>3.0394000000000001</v>
      </c>
      <c r="N359" s="1"/>
      <c r="O359" s="1"/>
    </row>
    <row r="360" spans="1:15" ht="12.75" customHeight="1">
      <c r="A360" s="33">
        <v>350</v>
      </c>
      <c r="B360" s="58" t="s">
        <v>476</v>
      </c>
      <c r="C360" s="31">
        <v>170.2</v>
      </c>
      <c r="D360" s="38">
        <v>166.46666666666667</v>
      </c>
      <c r="E360" s="38">
        <v>161.18333333333334</v>
      </c>
      <c r="F360" s="38">
        <v>152.16666666666666</v>
      </c>
      <c r="G360" s="38">
        <v>146.88333333333333</v>
      </c>
      <c r="H360" s="38">
        <v>175.48333333333335</v>
      </c>
      <c r="I360" s="38">
        <v>180.76666666666671</v>
      </c>
      <c r="J360" s="38">
        <v>189.78333333333336</v>
      </c>
      <c r="K360" s="31">
        <v>171.75</v>
      </c>
      <c r="L360" s="31">
        <v>157.44999999999999</v>
      </c>
      <c r="M360" s="31">
        <v>147.20607999999999</v>
      </c>
      <c r="N360" s="1"/>
      <c r="O360" s="1"/>
    </row>
    <row r="361" spans="1:15" ht="12.75" customHeight="1">
      <c r="A361" s="33">
        <v>351</v>
      </c>
      <c r="B361" s="58" t="s">
        <v>197</v>
      </c>
      <c r="C361" s="31">
        <v>5106.3500000000004</v>
      </c>
      <c r="D361" s="38">
        <v>5088.8166666666666</v>
      </c>
      <c r="E361" s="38">
        <v>5058.833333333333</v>
      </c>
      <c r="F361" s="38">
        <v>5011.3166666666666</v>
      </c>
      <c r="G361" s="38">
        <v>4981.333333333333</v>
      </c>
      <c r="H361" s="38">
        <v>5136.333333333333</v>
      </c>
      <c r="I361" s="38">
        <v>5166.3166666666666</v>
      </c>
      <c r="J361" s="38">
        <v>5213.833333333333</v>
      </c>
      <c r="K361" s="31">
        <v>5118.8</v>
      </c>
      <c r="L361" s="31">
        <v>5041.3</v>
      </c>
      <c r="M361" s="31">
        <v>2.3298299999999998</v>
      </c>
      <c r="N361" s="1"/>
      <c r="O361" s="1"/>
    </row>
    <row r="362" spans="1:15" ht="12.75" customHeight="1">
      <c r="A362" s="33">
        <v>352</v>
      </c>
      <c r="B362" s="58" t="s">
        <v>198</v>
      </c>
      <c r="C362" s="31">
        <v>219.95</v>
      </c>
      <c r="D362" s="38">
        <v>219.58333333333334</v>
      </c>
      <c r="E362" s="38">
        <v>218.56666666666669</v>
      </c>
      <c r="F362" s="38">
        <v>217.18333333333334</v>
      </c>
      <c r="G362" s="38">
        <v>216.16666666666669</v>
      </c>
      <c r="H362" s="38">
        <v>220.9666666666667</v>
      </c>
      <c r="I362" s="38">
        <v>221.98333333333335</v>
      </c>
      <c r="J362" s="38">
        <v>223.3666666666667</v>
      </c>
      <c r="K362" s="31">
        <v>220.6</v>
      </c>
      <c r="L362" s="31">
        <v>218.2</v>
      </c>
      <c r="M362" s="31">
        <v>6.6213699999999998</v>
      </c>
      <c r="N362" s="1"/>
      <c r="O362" s="1"/>
    </row>
    <row r="363" spans="1:15" ht="12.75" customHeight="1">
      <c r="A363" s="33">
        <v>353</v>
      </c>
      <c r="B363" s="58" t="s">
        <v>479</v>
      </c>
      <c r="C363" s="31">
        <v>3839.2</v>
      </c>
      <c r="D363" s="38">
        <v>3850.9166666666665</v>
      </c>
      <c r="E363" s="38">
        <v>3820.3833333333332</v>
      </c>
      <c r="F363" s="38">
        <v>3801.5666666666666</v>
      </c>
      <c r="G363" s="38">
        <v>3771.0333333333333</v>
      </c>
      <c r="H363" s="38">
        <v>3869.7333333333331</v>
      </c>
      <c r="I363" s="38">
        <v>3900.2666666666669</v>
      </c>
      <c r="J363" s="38">
        <v>3919.083333333333</v>
      </c>
      <c r="K363" s="31">
        <v>3881.45</v>
      </c>
      <c r="L363" s="31">
        <v>3832.1</v>
      </c>
      <c r="M363" s="31">
        <v>6.1859999999999998E-2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1756.15</v>
      </c>
      <c r="D364" s="38">
        <v>1763.4166666666667</v>
      </c>
      <c r="E364" s="38">
        <v>1737.7833333333335</v>
      </c>
      <c r="F364" s="38">
        <v>1719.4166666666667</v>
      </c>
      <c r="G364" s="38">
        <v>1693.7833333333335</v>
      </c>
      <c r="H364" s="38">
        <v>1781.7833333333335</v>
      </c>
      <c r="I364" s="38">
        <v>1807.4166666666667</v>
      </c>
      <c r="J364" s="38">
        <v>1825.7833333333335</v>
      </c>
      <c r="K364" s="31">
        <v>1789.05</v>
      </c>
      <c r="L364" s="31">
        <v>1745.05</v>
      </c>
      <c r="M364" s="31">
        <v>0.69584000000000001</v>
      </c>
      <c r="N364" s="1"/>
      <c r="O364" s="1"/>
    </row>
    <row r="365" spans="1:15" ht="12.75" customHeight="1">
      <c r="A365" s="33">
        <v>355</v>
      </c>
      <c r="B365" s="58" t="s">
        <v>201</v>
      </c>
      <c r="C365" s="31">
        <v>3703.1</v>
      </c>
      <c r="D365" s="38">
        <v>3695.65</v>
      </c>
      <c r="E365" s="38">
        <v>3626.3</v>
      </c>
      <c r="F365" s="38">
        <v>3549.5</v>
      </c>
      <c r="G365" s="38">
        <v>3480.15</v>
      </c>
      <c r="H365" s="38">
        <v>3772.4500000000003</v>
      </c>
      <c r="I365" s="38">
        <v>3841.7999999999997</v>
      </c>
      <c r="J365" s="38">
        <v>3918.6000000000004</v>
      </c>
      <c r="K365" s="31">
        <v>3765</v>
      </c>
      <c r="L365" s="31">
        <v>3618.85</v>
      </c>
      <c r="M365" s="31">
        <v>3.7101500000000001</v>
      </c>
      <c r="N365" s="1"/>
      <c r="O365" s="1"/>
    </row>
    <row r="366" spans="1:15" ht="12.75" customHeight="1">
      <c r="A366" s="33">
        <v>356</v>
      </c>
      <c r="B366" s="58" t="s">
        <v>200</v>
      </c>
      <c r="C366" s="31">
        <v>2581.9499999999998</v>
      </c>
      <c r="D366" s="38">
        <v>2562.3666666666663</v>
      </c>
      <c r="E366" s="38">
        <v>2536.0333333333328</v>
      </c>
      <c r="F366" s="38">
        <v>2490.1166666666663</v>
      </c>
      <c r="G366" s="38">
        <v>2463.7833333333328</v>
      </c>
      <c r="H366" s="38">
        <v>2608.2833333333328</v>
      </c>
      <c r="I366" s="38">
        <v>2634.6166666666659</v>
      </c>
      <c r="J366" s="38">
        <v>2680.5333333333328</v>
      </c>
      <c r="K366" s="31">
        <v>2588.6999999999998</v>
      </c>
      <c r="L366" s="31">
        <v>2516.4499999999998</v>
      </c>
      <c r="M366" s="31">
        <v>5.6639299999999997</v>
      </c>
      <c r="N366" s="1"/>
      <c r="O366" s="1"/>
    </row>
    <row r="367" spans="1:15" ht="12.75" customHeight="1">
      <c r="A367" s="33">
        <v>357</v>
      </c>
      <c r="B367" s="58" t="s">
        <v>196</v>
      </c>
      <c r="C367" s="31">
        <v>1060.0999999999999</v>
      </c>
      <c r="D367" s="38">
        <v>1068.8666666666666</v>
      </c>
      <c r="E367" s="38">
        <v>1044.7333333333331</v>
      </c>
      <c r="F367" s="38">
        <v>1029.3666666666666</v>
      </c>
      <c r="G367" s="38">
        <v>1005.2333333333331</v>
      </c>
      <c r="H367" s="38">
        <v>1084.2333333333331</v>
      </c>
      <c r="I367" s="38">
        <v>1108.3666666666668</v>
      </c>
      <c r="J367" s="38">
        <v>1123.7333333333331</v>
      </c>
      <c r="K367" s="31">
        <v>1093</v>
      </c>
      <c r="L367" s="31">
        <v>1053.5</v>
      </c>
      <c r="M367" s="31">
        <v>43.211210000000001</v>
      </c>
      <c r="N367" s="1"/>
      <c r="O367" s="1"/>
    </row>
    <row r="368" spans="1:15" ht="12.75" customHeight="1">
      <c r="A368" s="33">
        <v>358</v>
      </c>
      <c r="B368" s="58" t="s">
        <v>481</v>
      </c>
      <c r="C368" s="31">
        <v>99.55</v>
      </c>
      <c r="D368" s="38">
        <v>100.33333333333333</v>
      </c>
      <c r="E368" s="38">
        <v>98.61666666666666</v>
      </c>
      <c r="F368" s="38">
        <v>97.683333333333337</v>
      </c>
      <c r="G368" s="38">
        <v>95.966666666666669</v>
      </c>
      <c r="H368" s="38">
        <v>101.26666666666665</v>
      </c>
      <c r="I368" s="38">
        <v>102.98333333333332</v>
      </c>
      <c r="J368" s="38">
        <v>103.91666666666664</v>
      </c>
      <c r="K368" s="31">
        <v>102.05</v>
      </c>
      <c r="L368" s="31">
        <v>99.4</v>
      </c>
      <c r="M368" s="31">
        <v>23.82931</v>
      </c>
      <c r="N368" s="1"/>
      <c r="O368" s="1"/>
    </row>
    <row r="369" spans="1:15" ht="12.75" customHeight="1">
      <c r="A369" s="33">
        <v>359</v>
      </c>
      <c r="B369" s="58" t="s">
        <v>477</v>
      </c>
      <c r="C369" s="31">
        <v>642.54999999999995</v>
      </c>
      <c r="D369" s="38">
        <v>646</v>
      </c>
      <c r="E369" s="38">
        <v>636.65</v>
      </c>
      <c r="F369" s="38">
        <v>630.75</v>
      </c>
      <c r="G369" s="38">
        <v>621.4</v>
      </c>
      <c r="H369" s="38">
        <v>651.9</v>
      </c>
      <c r="I369" s="38">
        <v>661.24999999999989</v>
      </c>
      <c r="J369" s="38">
        <v>667.15</v>
      </c>
      <c r="K369" s="31">
        <v>655.35</v>
      </c>
      <c r="L369" s="31">
        <v>640.1</v>
      </c>
      <c r="M369" s="31">
        <v>1.8853200000000001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323.75</v>
      </c>
      <c r="D370" s="38">
        <v>323.86666666666667</v>
      </c>
      <c r="E370" s="38">
        <v>321.03333333333336</v>
      </c>
      <c r="F370" s="38">
        <v>318.31666666666666</v>
      </c>
      <c r="G370" s="38">
        <v>315.48333333333335</v>
      </c>
      <c r="H370" s="38">
        <v>326.58333333333337</v>
      </c>
      <c r="I370" s="38">
        <v>329.41666666666663</v>
      </c>
      <c r="J370" s="38">
        <v>332.13333333333338</v>
      </c>
      <c r="K370" s="31">
        <v>326.7</v>
      </c>
      <c r="L370" s="31">
        <v>321.14999999999998</v>
      </c>
      <c r="M370" s="31">
        <v>3.3081100000000001</v>
      </c>
      <c r="N370" s="1"/>
      <c r="O370" s="1"/>
    </row>
    <row r="371" spans="1:15" ht="12.75" customHeight="1">
      <c r="A371" s="33">
        <v>361</v>
      </c>
      <c r="B371" s="58" t="s">
        <v>482</v>
      </c>
      <c r="C371" s="31">
        <v>1426.9</v>
      </c>
      <c r="D371" s="38">
        <v>1430.2333333333333</v>
      </c>
      <c r="E371" s="38">
        <v>1408.7166666666667</v>
      </c>
      <c r="F371" s="38">
        <v>1390.5333333333333</v>
      </c>
      <c r="G371" s="38">
        <v>1369.0166666666667</v>
      </c>
      <c r="H371" s="38">
        <v>1448.4166666666667</v>
      </c>
      <c r="I371" s="38">
        <v>1469.9333333333336</v>
      </c>
      <c r="J371" s="38">
        <v>1488.1166666666668</v>
      </c>
      <c r="K371" s="31">
        <v>1451.75</v>
      </c>
      <c r="L371" s="31">
        <v>1412.05</v>
      </c>
      <c r="M371" s="31">
        <v>0.33617000000000002</v>
      </c>
      <c r="N371" s="1"/>
      <c r="O371" s="1"/>
    </row>
    <row r="372" spans="1:15" ht="12.75" customHeight="1">
      <c r="A372" s="33">
        <v>362</v>
      </c>
      <c r="B372" s="58" t="s">
        <v>203</v>
      </c>
      <c r="C372" s="31">
        <v>5020.55</v>
      </c>
      <c r="D372" s="38">
        <v>5051.7166666666672</v>
      </c>
      <c r="E372" s="38">
        <v>4976.8333333333339</v>
      </c>
      <c r="F372" s="38">
        <v>4933.1166666666668</v>
      </c>
      <c r="G372" s="38">
        <v>4858.2333333333336</v>
      </c>
      <c r="H372" s="38">
        <v>5095.4333333333343</v>
      </c>
      <c r="I372" s="38">
        <v>5170.3166666666675</v>
      </c>
      <c r="J372" s="38">
        <v>5214.0333333333347</v>
      </c>
      <c r="K372" s="31">
        <v>5126.6000000000004</v>
      </c>
      <c r="L372" s="31">
        <v>5008</v>
      </c>
      <c r="M372" s="31">
        <v>4.2577199999999999</v>
      </c>
      <c r="N372" s="1"/>
      <c r="O372" s="1"/>
    </row>
    <row r="373" spans="1:15" ht="12.75" customHeight="1">
      <c r="A373" s="33">
        <v>363</v>
      </c>
      <c r="B373" s="58" t="s">
        <v>483</v>
      </c>
      <c r="C373" s="31">
        <v>1123.0999999999999</v>
      </c>
      <c r="D373" s="38">
        <v>1118.1500000000001</v>
      </c>
      <c r="E373" s="38">
        <v>1110.6000000000001</v>
      </c>
      <c r="F373" s="38">
        <v>1098.1000000000001</v>
      </c>
      <c r="G373" s="38">
        <v>1090.5500000000002</v>
      </c>
      <c r="H373" s="38">
        <v>1130.6500000000001</v>
      </c>
      <c r="I373" s="38">
        <v>1138.2000000000003</v>
      </c>
      <c r="J373" s="38">
        <v>1150.7</v>
      </c>
      <c r="K373" s="31">
        <v>1125.7</v>
      </c>
      <c r="L373" s="31">
        <v>1105.6500000000001</v>
      </c>
      <c r="M373" s="31">
        <v>1.15693</v>
      </c>
      <c r="N373" s="1"/>
      <c r="O373" s="1"/>
    </row>
    <row r="374" spans="1:15" ht="12.75" customHeight="1">
      <c r="A374" s="33">
        <v>364</v>
      </c>
      <c r="B374" s="58" t="s">
        <v>293</v>
      </c>
      <c r="C374" s="31">
        <v>410.6</v>
      </c>
      <c r="D374" s="38">
        <v>414.73333333333329</v>
      </c>
      <c r="E374" s="38">
        <v>405.01666666666659</v>
      </c>
      <c r="F374" s="38">
        <v>399.43333333333328</v>
      </c>
      <c r="G374" s="38">
        <v>389.71666666666658</v>
      </c>
      <c r="H374" s="38">
        <v>420.31666666666661</v>
      </c>
      <c r="I374" s="38">
        <v>430.0333333333333</v>
      </c>
      <c r="J374" s="38">
        <v>435.61666666666662</v>
      </c>
      <c r="K374" s="31">
        <v>424.45</v>
      </c>
      <c r="L374" s="31">
        <v>409.15</v>
      </c>
      <c r="M374" s="31">
        <v>20.090900000000001</v>
      </c>
      <c r="N374" s="1"/>
      <c r="O374" s="1"/>
    </row>
    <row r="375" spans="1:15" ht="12.75" customHeight="1">
      <c r="A375" s="33">
        <v>365</v>
      </c>
      <c r="B375" s="58" t="s">
        <v>199</v>
      </c>
      <c r="C375" s="31">
        <v>270</v>
      </c>
      <c r="D375" s="38">
        <v>270.76666666666665</v>
      </c>
      <c r="E375" s="38">
        <v>267.73333333333329</v>
      </c>
      <c r="F375" s="38">
        <v>265.46666666666664</v>
      </c>
      <c r="G375" s="38">
        <v>262.43333333333328</v>
      </c>
      <c r="H375" s="38">
        <v>273.0333333333333</v>
      </c>
      <c r="I375" s="38">
        <v>276.06666666666661</v>
      </c>
      <c r="J375" s="38">
        <v>278.33333333333331</v>
      </c>
      <c r="K375" s="31">
        <v>273.8</v>
      </c>
      <c r="L375" s="31">
        <v>268.5</v>
      </c>
      <c r="M375" s="31">
        <v>172.89883</v>
      </c>
      <c r="N375" s="1"/>
      <c r="O375" s="1"/>
    </row>
    <row r="376" spans="1:15" ht="12.75" customHeight="1">
      <c r="A376" s="33">
        <v>366</v>
      </c>
      <c r="B376" s="58" t="s">
        <v>204</v>
      </c>
      <c r="C376" s="31">
        <v>251.15</v>
      </c>
      <c r="D376" s="38">
        <v>250.91666666666666</v>
      </c>
      <c r="E376" s="38">
        <v>248.83333333333331</v>
      </c>
      <c r="F376" s="38">
        <v>246.51666666666665</v>
      </c>
      <c r="G376" s="38">
        <v>244.43333333333331</v>
      </c>
      <c r="H376" s="38">
        <v>253.23333333333332</v>
      </c>
      <c r="I376" s="38">
        <v>255.31666666666663</v>
      </c>
      <c r="J376" s="38">
        <v>257.63333333333333</v>
      </c>
      <c r="K376" s="31">
        <v>253</v>
      </c>
      <c r="L376" s="31">
        <v>248.6</v>
      </c>
      <c r="M376" s="31">
        <v>92.724909999999994</v>
      </c>
      <c r="N376" s="1"/>
      <c r="O376" s="1"/>
    </row>
    <row r="377" spans="1:15" ht="12.75" customHeight="1">
      <c r="A377" s="33">
        <v>367</v>
      </c>
      <c r="B377" s="58" t="s">
        <v>484</v>
      </c>
      <c r="C377" s="31">
        <v>481.15</v>
      </c>
      <c r="D377" s="38">
        <v>484.65000000000003</v>
      </c>
      <c r="E377" s="38">
        <v>474.70000000000005</v>
      </c>
      <c r="F377" s="38">
        <v>468.25</v>
      </c>
      <c r="G377" s="38">
        <v>458.3</v>
      </c>
      <c r="H377" s="38">
        <v>491.10000000000008</v>
      </c>
      <c r="I377" s="38">
        <v>501.05</v>
      </c>
      <c r="J377" s="38">
        <v>507.50000000000011</v>
      </c>
      <c r="K377" s="31">
        <v>494.6</v>
      </c>
      <c r="L377" s="31">
        <v>478.2</v>
      </c>
      <c r="M377" s="31">
        <v>15.389290000000001</v>
      </c>
      <c r="N377" s="1"/>
      <c r="O377" s="1"/>
    </row>
    <row r="378" spans="1:15" ht="12.75" customHeight="1">
      <c r="A378" s="33">
        <v>368</v>
      </c>
      <c r="B378" s="58" t="s">
        <v>294</v>
      </c>
      <c r="C378" s="31">
        <v>572.9</v>
      </c>
      <c r="D378" s="38">
        <v>572.41666666666663</v>
      </c>
      <c r="E378" s="38">
        <v>567.7833333333333</v>
      </c>
      <c r="F378" s="38">
        <v>562.66666666666663</v>
      </c>
      <c r="G378" s="38">
        <v>558.0333333333333</v>
      </c>
      <c r="H378" s="38">
        <v>577.5333333333333</v>
      </c>
      <c r="I378" s="38">
        <v>582.16666666666674</v>
      </c>
      <c r="J378" s="38">
        <v>587.2833333333333</v>
      </c>
      <c r="K378" s="31">
        <v>577.04999999999995</v>
      </c>
      <c r="L378" s="31">
        <v>567.29999999999995</v>
      </c>
      <c r="M378" s="31">
        <v>2.0918199999999998</v>
      </c>
      <c r="N378" s="1"/>
      <c r="O378" s="1"/>
    </row>
    <row r="379" spans="1:15" ht="12.75" customHeight="1">
      <c r="A379" s="33">
        <v>369</v>
      </c>
      <c r="B379" s="58" t="s">
        <v>485</v>
      </c>
      <c r="C379" s="31">
        <v>690.35</v>
      </c>
      <c r="D379" s="38">
        <v>690.96666666666658</v>
      </c>
      <c r="E379" s="38">
        <v>685.68333333333317</v>
      </c>
      <c r="F379" s="38">
        <v>681.01666666666654</v>
      </c>
      <c r="G379" s="38">
        <v>675.73333333333312</v>
      </c>
      <c r="H379" s="38">
        <v>695.63333333333321</v>
      </c>
      <c r="I379" s="38">
        <v>700.91666666666674</v>
      </c>
      <c r="J379" s="38">
        <v>705.58333333333326</v>
      </c>
      <c r="K379" s="31">
        <v>696.25</v>
      </c>
      <c r="L379" s="31">
        <v>686.3</v>
      </c>
      <c r="M379" s="31">
        <v>0.89242999999999995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127.9</v>
      </c>
      <c r="D380" s="38">
        <v>128.21666666666667</v>
      </c>
      <c r="E380" s="38">
        <v>126.78333333333333</v>
      </c>
      <c r="F380" s="38">
        <v>125.66666666666666</v>
      </c>
      <c r="G380" s="38">
        <v>124.23333333333332</v>
      </c>
      <c r="H380" s="38">
        <v>129.33333333333334</v>
      </c>
      <c r="I380" s="38">
        <v>130.76666666666668</v>
      </c>
      <c r="J380" s="38">
        <v>131.88333333333335</v>
      </c>
      <c r="K380" s="31">
        <v>129.65</v>
      </c>
      <c r="L380" s="31">
        <v>127.1</v>
      </c>
      <c r="M380" s="31">
        <v>1.3662099999999999</v>
      </c>
      <c r="N380" s="1"/>
      <c r="O380" s="1"/>
    </row>
    <row r="381" spans="1:15" ht="12.75" customHeight="1">
      <c r="A381" s="33">
        <v>371</v>
      </c>
      <c r="B381" s="58" t="s">
        <v>295</v>
      </c>
      <c r="C381" s="31">
        <v>15890.7</v>
      </c>
      <c r="D381" s="38">
        <v>16064.1</v>
      </c>
      <c r="E381" s="38">
        <v>15528.2</v>
      </c>
      <c r="F381" s="38">
        <v>15165.7</v>
      </c>
      <c r="G381" s="38">
        <v>14629.800000000001</v>
      </c>
      <c r="H381" s="38">
        <v>16426.599999999999</v>
      </c>
      <c r="I381" s="38">
        <v>16962.5</v>
      </c>
      <c r="J381" s="38">
        <v>17325</v>
      </c>
      <c r="K381" s="31">
        <v>16600</v>
      </c>
      <c r="L381" s="31">
        <v>15701.6</v>
      </c>
      <c r="M381" s="31">
        <v>0.18998999999999999</v>
      </c>
      <c r="N381" s="1"/>
      <c r="O381" s="1"/>
    </row>
    <row r="382" spans="1:15" ht="12.75" customHeight="1">
      <c r="A382" s="33">
        <v>372</v>
      </c>
      <c r="B382" s="58" t="s">
        <v>202</v>
      </c>
      <c r="C382" s="31">
        <v>62.95</v>
      </c>
      <c r="D382" s="38">
        <v>62.85</v>
      </c>
      <c r="E382" s="38">
        <v>62.6</v>
      </c>
      <c r="F382" s="38">
        <v>62.25</v>
      </c>
      <c r="G382" s="38">
        <v>62</v>
      </c>
      <c r="H382" s="38">
        <v>63.2</v>
      </c>
      <c r="I382" s="38">
        <v>63.45</v>
      </c>
      <c r="J382" s="38">
        <v>63.800000000000004</v>
      </c>
      <c r="K382" s="31">
        <v>63.1</v>
      </c>
      <c r="L382" s="31">
        <v>62.5</v>
      </c>
      <c r="M382" s="31">
        <v>227.24327</v>
      </c>
      <c r="N382" s="1"/>
      <c r="O382" s="1"/>
    </row>
    <row r="383" spans="1:15" ht="12.75" customHeight="1">
      <c r="A383" s="33">
        <v>373</v>
      </c>
      <c r="B383" s="58" t="s">
        <v>206</v>
      </c>
      <c r="C383" s="31">
        <v>1750.05</v>
      </c>
      <c r="D383" s="38">
        <v>1749.2333333333336</v>
      </c>
      <c r="E383" s="38">
        <v>1738.4666666666672</v>
      </c>
      <c r="F383" s="38">
        <v>1726.8833333333337</v>
      </c>
      <c r="G383" s="38">
        <v>1716.1166666666672</v>
      </c>
      <c r="H383" s="38">
        <v>1760.8166666666671</v>
      </c>
      <c r="I383" s="38">
        <v>1771.5833333333335</v>
      </c>
      <c r="J383" s="38">
        <v>1783.166666666667</v>
      </c>
      <c r="K383" s="31">
        <v>1760</v>
      </c>
      <c r="L383" s="31">
        <v>1737.65</v>
      </c>
      <c r="M383" s="31">
        <v>6.3068200000000001</v>
      </c>
      <c r="N383" s="1"/>
      <c r="O383" s="1"/>
    </row>
    <row r="384" spans="1:15" ht="12.75" customHeight="1">
      <c r="A384" s="33">
        <v>374</v>
      </c>
      <c r="B384" s="58" t="s">
        <v>487</v>
      </c>
      <c r="C384" s="31">
        <v>427.15</v>
      </c>
      <c r="D384" s="38">
        <v>427.18333333333334</v>
      </c>
      <c r="E384" s="38">
        <v>424.9666666666667</v>
      </c>
      <c r="F384" s="38">
        <v>422.78333333333336</v>
      </c>
      <c r="G384" s="38">
        <v>420.56666666666672</v>
      </c>
      <c r="H384" s="38">
        <v>429.36666666666667</v>
      </c>
      <c r="I384" s="38">
        <v>431.58333333333326</v>
      </c>
      <c r="J384" s="38">
        <v>433.76666666666665</v>
      </c>
      <c r="K384" s="31">
        <v>429.4</v>
      </c>
      <c r="L384" s="31">
        <v>425</v>
      </c>
      <c r="M384" s="31">
        <v>1.26875</v>
      </c>
      <c r="N384" s="1"/>
      <c r="O384" s="1"/>
    </row>
    <row r="385" spans="1:15" ht="12.75" customHeight="1">
      <c r="A385" s="33">
        <v>375</v>
      </c>
      <c r="B385" s="58" t="s">
        <v>490</v>
      </c>
      <c r="C385" s="31">
        <v>1250.2</v>
      </c>
      <c r="D385" s="38">
        <v>1253.7333333333333</v>
      </c>
      <c r="E385" s="38">
        <v>1238.4666666666667</v>
      </c>
      <c r="F385" s="38">
        <v>1226.7333333333333</v>
      </c>
      <c r="G385" s="38">
        <v>1211.4666666666667</v>
      </c>
      <c r="H385" s="38">
        <v>1265.4666666666667</v>
      </c>
      <c r="I385" s="38">
        <v>1280.7333333333336</v>
      </c>
      <c r="J385" s="38">
        <v>1292.4666666666667</v>
      </c>
      <c r="K385" s="31">
        <v>1269</v>
      </c>
      <c r="L385" s="31">
        <v>1242</v>
      </c>
      <c r="M385" s="31">
        <v>1.2353799999999999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127.75</v>
      </c>
      <c r="D386" s="38">
        <v>129.25</v>
      </c>
      <c r="E386" s="38">
        <v>125.65</v>
      </c>
      <c r="F386" s="38">
        <v>123.55000000000001</v>
      </c>
      <c r="G386" s="38">
        <v>119.95000000000002</v>
      </c>
      <c r="H386" s="38">
        <v>131.35</v>
      </c>
      <c r="I386" s="38">
        <v>134.95000000000002</v>
      </c>
      <c r="J386" s="38">
        <v>137.04999999999998</v>
      </c>
      <c r="K386" s="31">
        <v>132.85</v>
      </c>
      <c r="L386" s="31">
        <v>127.15</v>
      </c>
      <c r="M386" s="31">
        <v>731.84821999999997</v>
      </c>
      <c r="N386" s="1"/>
      <c r="O386" s="1"/>
    </row>
    <row r="387" spans="1:15" ht="12.75" customHeight="1">
      <c r="A387" s="33">
        <v>377</v>
      </c>
      <c r="B387" s="58" t="s">
        <v>207</v>
      </c>
      <c r="C387" s="31">
        <v>160.4</v>
      </c>
      <c r="D387" s="38">
        <v>159.51666666666665</v>
      </c>
      <c r="E387" s="38">
        <v>157.5333333333333</v>
      </c>
      <c r="F387" s="38">
        <v>154.66666666666666</v>
      </c>
      <c r="G387" s="38">
        <v>152.68333333333331</v>
      </c>
      <c r="H387" s="38">
        <v>162.3833333333333</v>
      </c>
      <c r="I387" s="38">
        <v>164.36666666666665</v>
      </c>
      <c r="J387" s="38">
        <v>167.23333333333329</v>
      </c>
      <c r="K387" s="31">
        <v>161.5</v>
      </c>
      <c r="L387" s="31">
        <v>156.65</v>
      </c>
      <c r="M387" s="31">
        <v>20.341480000000001</v>
      </c>
      <c r="N387" s="1"/>
      <c r="O387" s="1"/>
    </row>
    <row r="388" spans="1:15" ht="12.75" customHeight="1">
      <c r="A388" s="33">
        <v>378</v>
      </c>
      <c r="B388" s="58" t="s">
        <v>492</v>
      </c>
      <c r="C388" s="31">
        <v>1031.75</v>
      </c>
      <c r="D388" s="38">
        <v>1038.1000000000001</v>
      </c>
      <c r="E388" s="38">
        <v>1016.2000000000003</v>
      </c>
      <c r="F388" s="38">
        <v>1000.6500000000001</v>
      </c>
      <c r="G388" s="38">
        <v>978.75000000000023</v>
      </c>
      <c r="H388" s="38">
        <v>1053.6500000000003</v>
      </c>
      <c r="I388" s="38">
        <v>1075.5500000000004</v>
      </c>
      <c r="J388" s="38">
        <v>1091.1000000000004</v>
      </c>
      <c r="K388" s="31">
        <v>1060</v>
      </c>
      <c r="L388" s="31">
        <v>1022.55</v>
      </c>
      <c r="M388" s="31">
        <v>3.0286499999999998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487.35</v>
      </c>
      <c r="D389" s="38">
        <v>495.11666666666662</v>
      </c>
      <c r="E389" s="38">
        <v>478.23333333333323</v>
      </c>
      <c r="F389" s="38">
        <v>469.11666666666662</v>
      </c>
      <c r="G389" s="38">
        <v>452.23333333333323</v>
      </c>
      <c r="H389" s="38">
        <v>504.23333333333323</v>
      </c>
      <c r="I389" s="38">
        <v>521.11666666666656</v>
      </c>
      <c r="J389" s="38">
        <v>530.23333333333323</v>
      </c>
      <c r="K389" s="31">
        <v>512</v>
      </c>
      <c r="L389" s="31">
        <v>486</v>
      </c>
      <c r="M389" s="31">
        <v>29.821110000000001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233.5</v>
      </c>
      <c r="D390" s="38">
        <v>235.06666666666669</v>
      </c>
      <c r="E390" s="38">
        <v>230.83333333333337</v>
      </c>
      <c r="F390" s="38">
        <v>228.16666666666669</v>
      </c>
      <c r="G390" s="38">
        <v>223.93333333333337</v>
      </c>
      <c r="H390" s="38">
        <v>237.73333333333338</v>
      </c>
      <c r="I390" s="38">
        <v>241.96666666666667</v>
      </c>
      <c r="J390" s="38">
        <v>244.63333333333338</v>
      </c>
      <c r="K390" s="31">
        <v>239.3</v>
      </c>
      <c r="L390" s="31">
        <v>232.4</v>
      </c>
      <c r="M390" s="31">
        <v>11.90489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125.75</v>
      </c>
      <c r="D391" s="38">
        <v>124.91666666666667</v>
      </c>
      <c r="E391" s="38">
        <v>119.33333333333334</v>
      </c>
      <c r="F391" s="38">
        <v>112.91666666666667</v>
      </c>
      <c r="G391" s="38">
        <v>107.33333333333334</v>
      </c>
      <c r="H391" s="38">
        <v>131.33333333333334</v>
      </c>
      <c r="I391" s="38">
        <v>136.91666666666669</v>
      </c>
      <c r="J391" s="38">
        <v>143.33333333333334</v>
      </c>
      <c r="K391" s="31">
        <v>130.5</v>
      </c>
      <c r="L391" s="31">
        <v>118.5</v>
      </c>
      <c r="M391" s="31">
        <v>285.13632999999999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2580.6</v>
      </c>
      <c r="D392" s="38">
        <v>2578.0666666666671</v>
      </c>
      <c r="E392" s="38">
        <v>2563.6333333333341</v>
      </c>
      <c r="F392" s="38">
        <v>2546.666666666667</v>
      </c>
      <c r="G392" s="38">
        <v>2532.233333333334</v>
      </c>
      <c r="H392" s="38">
        <v>2595.0333333333342</v>
      </c>
      <c r="I392" s="38">
        <v>2609.4666666666676</v>
      </c>
      <c r="J392" s="38">
        <v>2626.4333333333343</v>
      </c>
      <c r="K392" s="31">
        <v>2592.5</v>
      </c>
      <c r="L392" s="31">
        <v>2561.1</v>
      </c>
      <c r="M392" s="31">
        <v>0.2636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57.25</v>
      </c>
      <c r="D393" s="38">
        <v>57.35</v>
      </c>
      <c r="E393" s="38">
        <v>55.900000000000006</v>
      </c>
      <c r="F393" s="38">
        <v>54.550000000000004</v>
      </c>
      <c r="G393" s="38">
        <v>53.100000000000009</v>
      </c>
      <c r="H393" s="38">
        <v>58.7</v>
      </c>
      <c r="I393" s="38">
        <v>60.150000000000006</v>
      </c>
      <c r="J393" s="38">
        <v>61.5</v>
      </c>
      <c r="K393" s="31">
        <v>58.8</v>
      </c>
      <c r="L393" s="31">
        <v>56</v>
      </c>
      <c r="M393" s="31">
        <v>62.262569999999997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1970.85</v>
      </c>
      <c r="D394" s="38">
        <v>1977.6333333333332</v>
      </c>
      <c r="E394" s="38">
        <v>1926.2666666666664</v>
      </c>
      <c r="F394" s="38">
        <v>1881.6833333333332</v>
      </c>
      <c r="G394" s="38">
        <v>1830.3166666666664</v>
      </c>
      <c r="H394" s="38">
        <v>2022.2166666666665</v>
      </c>
      <c r="I394" s="38">
        <v>2073.583333333333</v>
      </c>
      <c r="J394" s="38">
        <v>2118.1666666666665</v>
      </c>
      <c r="K394" s="31">
        <v>2029</v>
      </c>
      <c r="L394" s="31">
        <v>1933.05</v>
      </c>
      <c r="M394" s="31">
        <v>3.28003</v>
      </c>
      <c r="N394" s="1"/>
      <c r="O394" s="1"/>
    </row>
    <row r="395" spans="1:15" ht="12.75" customHeight="1">
      <c r="A395" s="33">
        <v>385</v>
      </c>
      <c r="B395" s="58" t="s">
        <v>209</v>
      </c>
      <c r="C395" s="31">
        <v>233.5</v>
      </c>
      <c r="D395" s="38">
        <v>233</v>
      </c>
      <c r="E395" s="38">
        <v>231.5</v>
      </c>
      <c r="F395" s="38">
        <v>229.5</v>
      </c>
      <c r="G395" s="38">
        <v>228</v>
      </c>
      <c r="H395" s="38">
        <v>235</v>
      </c>
      <c r="I395" s="38">
        <v>236.5</v>
      </c>
      <c r="J395" s="38">
        <v>238.5</v>
      </c>
      <c r="K395" s="31">
        <v>234.5</v>
      </c>
      <c r="L395" s="31">
        <v>231</v>
      </c>
      <c r="M395" s="31">
        <v>42.058410000000002</v>
      </c>
      <c r="N395" s="1"/>
      <c r="O395" s="1"/>
    </row>
    <row r="396" spans="1:15" ht="12.75" customHeight="1">
      <c r="A396" s="33">
        <v>386</v>
      </c>
      <c r="B396" s="58" t="s">
        <v>210</v>
      </c>
      <c r="C396" s="31">
        <v>244.35</v>
      </c>
      <c r="D396" s="38">
        <v>244.30000000000004</v>
      </c>
      <c r="E396" s="38">
        <v>241.60000000000008</v>
      </c>
      <c r="F396" s="38">
        <v>238.85000000000005</v>
      </c>
      <c r="G396" s="38">
        <v>236.15000000000009</v>
      </c>
      <c r="H396" s="38">
        <v>247.05000000000007</v>
      </c>
      <c r="I396" s="38">
        <v>249.75000000000006</v>
      </c>
      <c r="J396" s="38">
        <v>252.50000000000006</v>
      </c>
      <c r="K396" s="31">
        <v>247</v>
      </c>
      <c r="L396" s="31">
        <v>241.55</v>
      </c>
      <c r="M396" s="31">
        <v>186.58394999999999</v>
      </c>
      <c r="N396" s="1"/>
      <c r="O396" s="1"/>
    </row>
    <row r="397" spans="1:15" ht="12.75" customHeight="1">
      <c r="A397" s="33">
        <v>387</v>
      </c>
      <c r="B397" s="58" t="s">
        <v>499</v>
      </c>
      <c r="C397" s="31">
        <v>155.6</v>
      </c>
      <c r="D397" s="38">
        <v>156.18333333333331</v>
      </c>
      <c r="E397" s="38">
        <v>154.41666666666663</v>
      </c>
      <c r="F397" s="38">
        <v>153.23333333333332</v>
      </c>
      <c r="G397" s="38">
        <v>151.46666666666664</v>
      </c>
      <c r="H397" s="38">
        <v>157.36666666666662</v>
      </c>
      <c r="I397" s="38">
        <v>159.13333333333333</v>
      </c>
      <c r="J397" s="38">
        <v>160.31666666666661</v>
      </c>
      <c r="K397" s="31">
        <v>157.94999999999999</v>
      </c>
      <c r="L397" s="31">
        <v>155</v>
      </c>
      <c r="M397" s="31">
        <v>8.4330800000000004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929.5</v>
      </c>
      <c r="D398" s="38">
        <v>932.63333333333333</v>
      </c>
      <c r="E398" s="38">
        <v>924.26666666666665</v>
      </c>
      <c r="F398" s="38">
        <v>919.0333333333333</v>
      </c>
      <c r="G398" s="38">
        <v>910.66666666666663</v>
      </c>
      <c r="H398" s="38">
        <v>937.86666666666667</v>
      </c>
      <c r="I398" s="38">
        <v>946.23333333333323</v>
      </c>
      <c r="J398" s="38">
        <v>951.4666666666667</v>
      </c>
      <c r="K398" s="31">
        <v>941</v>
      </c>
      <c r="L398" s="31">
        <v>927.4</v>
      </c>
      <c r="M398" s="31">
        <v>0.71709000000000001</v>
      </c>
      <c r="N398" s="1"/>
      <c r="O398" s="1"/>
    </row>
    <row r="399" spans="1:15" ht="12.75" customHeight="1">
      <c r="A399" s="33">
        <v>389</v>
      </c>
      <c r="B399" s="58" t="s">
        <v>211</v>
      </c>
      <c r="C399" s="31">
        <v>2420.35</v>
      </c>
      <c r="D399" s="38">
        <v>2427.3166666666662</v>
      </c>
      <c r="E399" s="38">
        <v>2401.1833333333325</v>
      </c>
      <c r="F399" s="38">
        <v>2382.0166666666664</v>
      </c>
      <c r="G399" s="38">
        <v>2355.8833333333328</v>
      </c>
      <c r="H399" s="38">
        <v>2446.4833333333322</v>
      </c>
      <c r="I399" s="38">
        <v>2472.6166666666663</v>
      </c>
      <c r="J399" s="38">
        <v>2491.7833333333319</v>
      </c>
      <c r="K399" s="31">
        <v>2453.4499999999998</v>
      </c>
      <c r="L399" s="31">
        <v>2408.15</v>
      </c>
      <c r="M399" s="31">
        <v>84.383219999999994</v>
      </c>
      <c r="N399" s="1"/>
      <c r="O399" s="1"/>
    </row>
    <row r="400" spans="1:15" ht="12.75" customHeight="1">
      <c r="A400" s="33">
        <v>390</v>
      </c>
      <c r="B400" s="58" t="s">
        <v>501</v>
      </c>
      <c r="C400" s="31">
        <v>123</v>
      </c>
      <c r="D400" s="38">
        <v>123.58333333333333</v>
      </c>
      <c r="E400" s="38">
        <v>121.71666666666665</v>
      </c>
      <c r="F400" s="38">
        <v>120.43333333333332</v>
      </c>
      <c r="G400" s="38">
        <v>118.56666666666665</v>
      </c>
      <c r="H400" s="38">
        <v>124.86666666666666</v>
      </c>
      <c r="I400" s="38">
        <v>126.73333333333333</v>
      </c>
      <c r="J400" s="38">
        <v>128.01666666666665</v>
      </c>
      <c r="K400" s="31">
        <v>125.45</v>
      </c>
      <c r="L400" s="31">
        <v>122.3</v>
      </c>
      <c r="M400" s="31">
        <v>18.843489999999999</v>
      </c>
      <c r="N400" s="1"/>
      <c r="O400" s="1"/>
    </row>
    <row r="401" spans="1:15" ht="12.75" customHeight="1">
      <c r="A401" s="33">
        <v>391</v>
      </c>
      <c r="B401" s="58" t="s">
        <v>488</v>
      </c>
      <c r="C401" s="31">
        <v>729.1</v>
      </c>
      <c r="D401" s="38">
        <v>726.18333333333339</v>
      </c>
      <c r="E401" s="38">
        <v>719.86666666666679</v>
      </c>
      <c r="F401" s="38">
        <v>710.63333333333344</v>
      </c>
      <c r="G401" s="38">
        <v>704.31666666666683</v>
      </c>
      <c r="H401" s="38">
        <v>735.41666666666674</v>
      </c>
      <c r="I401" s="38">
        <v>741.73333333333335</v>
      </c>
      <c r="J401" s="38">
        <v>750.9666666666667</v>
      </c>
      <c r="K401" s="31">
        <v>732.5</v>
      </c>
      <c r="L401" s="31">
        <v>716.95</v>
      </c>
      <c r="M401" s="31">
        <v>2.3979200000000001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477.45</v>
      </c>
      <c r="D402" s="38">
        <v>479.98333333333329</v>
      </c>
      <c r="E402" s="38">
        <v>472.36666666666656</v>
      </c>
      <c r="F402" s="38">
        <v>467.28333333333325</v>
      </c>
      <c r="G402" s="38">
        <v>459.66666666666652</v>
      </c>
      <c r="H402" s="38">
        <v>485.06666666666661</v>
      </c>
      <c r="I402" s="38">
        <v>492.68333333333328</v>
      </c>
      <c r="J402" s="38">
        <v>497.76666666666665</v>
      </c>
      <c r="K402" s="31">
        <v>487.6</v>
      </c>
      <c r="L402" s="31">
        <v>474.9</v>
      </c>
      <c r="M402" s="31">
        <v>9.9092300000000009</v>
      </c>
      <c r="N402" s="1"/>
      <c r="O402" s="1"/>
    </row>
    <row r="403" spans="1:15" ht="12.75" customHeight="1">
      <c r="A403" s="33">
        <v>393</v>
      </c>
      <c r="B403" s="58" t="s">
        <v>502</v>
      </c>
      <c r="C403" s="31">
        <v>813.9</v>
      </c>
      <c r="D403" s="38">
        <v>813.45000000000016</v>
      </c>
      <c r="E403" s="38">
        <v>807.90000000000032</v>
      </c>
      <c r="F403" s="38">
        <v>801.9000000000002</v>
      </c>
      <c r="G403" s="38">
        <v>796.35000000000036</v>
      </c>
      <c r="H403" s="38">
        <v>819.45000000000027</v>
      </c>
      <c r="I403" s="38">
        <v>825.00000000000023</v>
      </c>
      <c r="J403" s="38">
        <v>831.00000000000023</v>
      </c>
      <c r="K403" s="31">
        <v>819</v>
      </c>
      <c r="L403" s="31">
        <v>807.45</v>
      </c>
      <c r="M403" s="31">
        <v>0.50834999999999997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1531.45</v>
      </c>
      <c r="D404" s="38">
        <v>1535.8166666666666</v>
      </c>
      <c r="E404" s="38">
        <v>1523.6333333333332</v>
      </c>
      <c r="F404" s="38">
        <v>1515.8166666666666</v>
      </c>
      <c r="G404" s="38">
        <v>1503.6333333333332</v>
      </c>
      <c r="H404" s="38">
        <v>1543.6333333333332</v>
      </c>
      <c r="I404" s="38">
        <v>1555.8166666666666</v>
      </c>
      <c r="J404" s="38">
        <v>1563.6333333333332</v>
      </c>
      <c r="K404" s="31">
        <v>1548</v>
      </c>
      <c r="L404" s="31">
        <v>1528</v>
      </c>
      <c r="M404" s="31">
        <v>0.83338999999999996</v>
      </c>
      <c r="N404" s="1"/>
      <c r="O404" s="1"/>
    </row>
    <row r="405" spans="1:15" ht="12.75" customHeight="1">
      <c r="A405" s="33">
        <v>395</v>
      </c>
      <c r="B405" s="58" t="s">
        <v>181</v>
      </c>
      <c r="C405" s="31">
        <v>96.45</v>
      </c>
      <c r="D405" s="38">
        <v>96.166666666666671</v>
      </c>
      <c r="E405" s="38">
        <v>95.683333333333337</v>
      </c>
      <c r="F405" s="38">
        <v>94.916666666666671</v>
      </c>
      <c r="G405" s="38">
        <v>94.433333333333337</v>
      </c>
      <c r="H405" s="38">
        <v>96.933333333333337</v>
      </c>
      <c r="I405" s="38">
        <v>97.416666666666657</v>
      </c>
      <c r="J405" s="38">
        <v>98.183333333333337</v>
      </c>
      <c r="K405" s="31">
        <v>96.65</v>
      </c>
      <c r="L405" s="31">
        <v>95.4</v>
      </c>
      <c r="M405" s="31">
        <v>78.558570000000003</v>
      </c>
      <c r="N405" s="1"/>
      <c r="O405" s="1"/>
    </row>
    <row r="406" spans="1:15" ht="12.75" customHeight="1">
      <c r="A406" s="33">
        <v>396</v>
      </c>
      <c r="B406" s="58" t="s">
        <v>506</v>
      </c>
      <c r="C406" s="31">
        <v>7152.2</v>
      </c>
      <c r="D406" s="38">
        <v>7127.4333333333334</v>
      </c>
      <c r="E406" s="38">
        <v>7079.7666666666664</v>
      </c>
      <c r="F406" s="38">
        <v>7007.333333333333</v>
      </c>
      <c r="G406" s="38">
        <v>6959.6666666666661</v>
      </c>
      <c r="H406" s="38">
        <v>7199.8666666666668</v>
      </c>
      <c r="I406" s="38">
        <v>7247.5333333333328</v>
      </c>
      <c r="J406" s="38">
        <v>7319.9666666666672</v>
      </c>
      <c r="K406" s="31">
        <v>7175.1</v>
      </c>
      <c r="L406" s="31">
        <v>7055</v>
      </c>
      <c r="M406" s="31">
        <v>0.24299000000000001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1385.2</v>
      </c>
      <c r="D407" s="38">
        <v>1384.6666666666667</v>
      </c>
      <c r="E407" s="38">
        <v>1370.5333333333335</v>
      </c>
      <c r="F407" s="38">
        <v>1355.8666666666668</v>
      </c>
      <c r="G407" s="38">
        <v>1341.7333333333336</v>
      </c>
      <c r="H407" s="38">
        <v>1399.3333333333335</v>
      </c>
      <c r="I407" s="38">
        <v>1413.4666666666667</v>
      </c>
      <c r="J407" s="38">
        <v>1428.1333333333334</v>
      </c>
      <c r="K407" s="31">
        <v>1398.8</v>
      </c>
      <c r="L407" s="31">
        <v>1370</v>
      </c>
      <c r="M407" s="31">
        <v>0.36995</v>
      </c>
      <c r="N407" s="1"/>
      <c r="O407" s="1"/>
    </row>
    <row r="408" spans="1:15" ht="12.75" customHeight="1">
      <c r="A408" s="33">
        <v>398</v>
      </c>
      <c r="B408" s="58" t="s">
        <v>213</v>
      </c>
      <c r="C408" s="31">
        <v>824.55</v>
      </c>
      <c r="D408" s="38">
        <v>825.85</v>
      </c>
      <c r="E408" s="38">
        <v>820.7</v>
      </c>
      <c r="F408" s="38">
        <v>816.85</v>
      </c>
      <c r="G408" s="38">
        <v>811.7</v>
      </c>
      <c r="H408" s="38">
        <v>829.7</v>
      </c>
      <c r="I408" s="38">
        <v>834.84999999999991</v>
      </c>
      <c r="J408" s="38">
        <v>838.7</v>
      </c>
      <c r="K408" s="31">
        <v>831</v>
      </c>
      <c r="L408" s="31">
        <v>822</v>
      </c>
      <c r="M408" s="31">
        <v>11.874560000000001</v>
      </c>
      <c r="N408" s="1"/>
      <c r="O408" s="1"/>
    </row>
    <row r="409" spans="1:15" ht="12.75" customHeight="1">
      <c r="A409" s="33">
        <v>399</v>
      </c>
      <c r="B409" s="58" t="s">
        <v>214</v>
      </c>
      <c r="C409" s="31">
        <v>1297.2</v>
      </c>
      <c r="D409" s="38">
        <v>1296.2833333333335</v>
      </c>
      <c r="E409" s="38">
        <v>1290.916666666667</v>
      </c>
      <c r="F409" s="38">
        <v>1284.6333333333334</v>
      </c>
      <c r="G409" s="38">
        <v>1279.2666666666669</v>
      </c>
      <c r="H409" s="38">
        <v>1302.5666666666671</v>
      </c>
      <c r="I409" s="38">
        <v>1307.9333333333334</v>
      </c>
      <c r="J409" s="38">
        <v>1314.2166666666672</v>
      </c>
      <c r="K409" s="31">
        <v>1301.6500000000001</v>
      </c>
      <c r="L409" s="31">
        <v>1290</v>
      </c>
      <c r="M409" s="31">
        <v>10.110939999999999</v>
      </c>
      <c r="N409" s="1"/>
      <c r="O409" s="1"/>
    </row>
    <row r="410" spans="1:15" ht="12.75" customHeight="1">
      <c r="A410" s="33">
        <v>400</v>
      </c>
      <c r="B410" s="58" t="s">
        <v>508</v>
      </c>
      <c r="C410" s="31">
        <v>3079.7</v>
      </c>
      <c r="D410" s="38">
        <v>3081.7166666666667</v>
      </c>
      <c r="E410" s="38">
        <v>3043.9833333333336</v>
      </c>
      <c r="F410" s="38">
        <v>3008.2666666666669</v>
      </c>
      <c r="G410" s="38">
        <v>2970.5333333333338</v>
      </c>
      <c r="H410" s="38">
        <v>3117.4333333333334</v>
      </c>
      <c r="I410" s="38">
        <v>3155.1666666666661</v>
      </c>
      <c r="J410" s="38">
        <v>3190.8833333333332</v>
      </c>
      <c r="K410" s="31">
        <v>3119.45</v>
      </c>
      <c r="L410" s="31">
        <v>3046</v>
      </c>
      <c r="M410" s="31">
        <v>0.55610999999999999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445.1</v>
      </c>
      <c r="D411" s="38">
        <v>441</v>
      </c>
      <c r="E411" s="38">
        <v>435.1</v>
      </c>
      <c r="F411" s="38">
        <v>425.1</v>
      </c>
      <c r="G411" s="38">
        <v>419.20000000000005</v>
      </c>
      <c r="H411" s="38">
        <v>451</v>
      </c>
      <c r="I411" s="38">
        <v>456.9</v>
      </c>
      <c r="J411" s="38">
        <v>466.9</v>
      </c>
      <c r="K411" s="31">
        <v>446.9</v>
      </c>
      <c r="L411" s="31">
        <v>431</v>
      </c>
      <c r="M411" s="31">
        <v>2.0126300000000001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718.4</v>
      </c>
      <c r="D412" s="38">
        <v>720.9</v>
      </c>
      <c r="E412" s="38">
        <v>712</v>
      </c>
      <c r="F412" s="38">
        <v>705.6</v>
      </c>
      <c r="G412" s="38">
        <v>696.7</v>
      </c>
      <c r="H412" s="38">
        <v>727.3</v>
      </c>
      <c r="I412" s="38">
        <v>736.19999999999982</v>
      </c>
      <c r="J412" s="38">
        <v>742.59999999999991</v>
      </c>
      <c r="K412" s="31">
        <v>729.8</v>
      </c>
      <c r="L412" s="31">
        <v>714.5</v>
      </c>
      <c r="M412" s="31">
        <v>1.6251</v>
      </c>
      <c r="N412" s="1"/>
      <c r="O412" s="1"/>
    </row>
    <row r="413" spans="1:15" ht="12.75" customHeight="1">
      <c r="A413" s="33">
        <v>403</v>
      </c>
      <c r="B413" t="s">
        <v>216</v>
      </c>
      <c r="C413" s="31">
        <v>24130.2</v>
      </c>
      <c r="D413" s="38">
        <v>24102.05</v>
      </c>
      <c r="E413" s="38">
        <v>24036.149999999998</v>
      </c>
      <c r="F413" s="38">
        <v>23942.1</v>
      </c>
      <c r="G413" s="38">
        <v>23876.199999999997</v>
      </c>
      <c r="H413" s="38">
        <v>24196.1</v>
      </c>
      <c r="I413" s="38">
        <v>24262</v>
      </c>
      <c r="J413" s="38">
        <v>24356.05</v>
      </c>
      <c r="K413" s="31">
        <v>24167.95</v>
      </c>
      <c r="L413" s="31">
        <v>24008</v>
      </c>
      <c r="M413" s="31">
        <v>0.15323000000000001</v>
      </c>
      <c r="N413" s="1"/>
      <c r="O413" s="1"/>
    </row>
    <row r="414" spans="1:15" ht="12.75" customHeight="1">
      <c r="A414" s="33">
        <v>404</v>
      </c>
      <c r="B414" s="58" t="s">
        <v>511</v>
      </c>
      <c r="C414" s="31">
        <v>45.6</v>
      </c>
      <c r="D414" s="38">
        <v>45.716666666666669</v>
      </c>
      <c r="E414" s="38">
        <v>45.233333333333334</v>
      </c>
      <c r="F414" s="38">
        <v>44.866666666666667</v>
      </c>
      <c r="G414" s="38">
        <v>44.383333333333333</v>
      </c>
      <c r="H414" s="38">
        <v>46.083333333333336</v>
      </c>
      <c r="I414" s="38">
        <v>46.56666666666667</v>
      </c>
      <c r="J414" s="38">
        <v>46.933333333333337</v>
      </c>
      <c r="K414" s="31">
        <v>46.2</v>
      </c>
      <c r="L414" s="31">
        <v>45.35</v>
      </c>
      <c r="M414" s="31">
        <v>64.727220000000003</v>
      </c>
      <c r="N414" s="1"/>
      <c r="O414" s="1"/>
    </row>
    <row r="415" spans="1:15" ht="12.75" customHeight="1">
      <c r="A415" s="33">
        <v>405</v>
      </c>
      <c r="B415" s="58" t="s">
        <v>219</v>
      </c>
      <c r="C415" s="31">
        <v>1872.25</v>
      </c>
      <c r="D415" s="38">
        <v>1865.6833333333334</v>
      </c>
      <c r="E415" s="38">
        <v>1853.3666666666668</v>
      </c>
      <c r="F415" s="38">
        <v>1834.4833333333333</v>
      </c>
      <c r="G415" s="38">
        <v>1822.1666666666667</v>
      </c>
      <c r="H415" s="38">
        <v>1884.5666666666668</v>
      </c>
      <c r="I415" s="38">
        <v>1896.8833333333334</v>
      </c>
      <c r="J415" s="38">
        <v>1915.7666666666669</v>
      </c>
      <c r="K415" s="31">
        <v>1878</v>
      </c>
      <c r="L415" s="31">
        <v>1846.8</v>
      </c>
      <c r="M415" s="31">
        <v>5.8398099999999999</v>
      </c>
      <c r="N415" s="1"/>
      <c r="O415" s="1"/>
    </row>
    <row r="416" spans="1:15" ht="12.75" customHeight="1">
      <c r="A416" s="33">
        <v>406</v>
      </c>
      <c r="B416" s="58" t="s">
        <v>512</v>
      </c>
      <c r="C416" s="31">
        <v>477.8</v>
      </c>
      <c r="D416" s="38">
        <v>479.5333333333333</v>
      </c>
      <c r="E416" s="38">
        <v>474.26666666666659</v>
      </c>
      <c r="F416" s="38">
        <v>470.73333333333329</v>
      </c>
      <c r="G416" s="38">
        <v>465.46666666666658</v>
      </c>
      <c r="H416" s="38">
        <v>483.06666666666661</v>
      </c>
      <c r="I416" s="38">
        <v>488.33333333333326</v>
      </c>
      <c r="J416" s="38">
        <v>491.86666666666662</v>
      </c>
      <c r="K416" s="31">
        <v>484.8</v>
      </c>
      <c r="L416" s="31">
        <v>476</v>
      </c>
      <c r="M416" s="31">
        <v>3.0137200000000002</v>
      </c>
      <c r="N416" s="1"/>
      <c r="O416" s="1"/>
    </row>
    <row r="417" spans="1:15" ht="12.75" customHeight="1">
      <c r="A417" s="33">
        <v>407</v>
      </c>
      <c r="B417" s="58" t="s">
        <v>217</v>
      </c>
      <c r="C417" s="31">
        <v>3865.35</v>
      </c>
      <c r="D417" s="38">
        <v>3867.2833333333333</v>
      </c>
      <c r="E417" s="38">
        <v>3849.5666666666666</v>
      </c>
      <c r="F417" s="38">
        <v>3833.7833333333333</v>
      </c>
      <c r="G417" s="38">
        <v>3816.0666666666666</v>
      </c>
      <c r="H417" s="38">
        <v>3883.0666666666666</v>
      </c>
      <c r="I417" s="38">
        <v>3900.7833333333328</v>
      </c>
      <c r="J417" s="38">
        <v>3916.5666666666666</v>
      </c>
      <c r="K417" s="31">
        <v>3885</v>
      </c>
      <c r="L417" s="31">
        <v>3851.5</v>
      </c>
      <c r="M417" s="31">
        <v>3.1337799999999998</v>
      </c>
      <c r="N417" s="1"/>
      <c r="O417" s="1"/>
    </row>
    <row r="418" spans="1:15" ht="12.75" customHeight="1">
      <c r="A418" s="33">
        <v>408</v>
      </c>
      <c r="B418" s="58" t="s">
        <v>504</v>
      </c>
      <c r="C418" s="31">
        <v>61.4</v>
      </c>
      <c r="D418" s="38">
        <v>62.033333333333331</v>
      </c>
      <c r="E418" s="38">
        <v>60.266666666666666</v>
      </c>
      <c r="F418" s="38">
        <v>59.133333333333333</v>
      </c>
      <c r="G418" s="38">
        <v>57.366666666666667</v>
      </c>
      <c r="H418" s="38">
        <v>63.166666666666664</v>
      </c>
      <c r="I418" s="38">
        <v>64.933333333333337</v>
      </c>
      <c r="J418" s="38">
        <v>66.066666666666663</v>
      </c>
      <c r="K418" s="31">
        <v>63.8</v>
      </c>
      <c r="L418" s="31">
        <v>60.9</v>
      </c>
      <c r="M418" s="31">
        <v>482.08654999999999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5092.3</v>
      </c>
      <c r="D419" s="38">
        <v>5090.4000000000005</v>
      </c>
      <c r="E419" s="38">
        <v>5043.9000000000015</v>
      </c>
      <c r="F419" s="38">
        <v>4995.5000000000009</v>
      </c>
      <c r="G419" s="38">
        <v>4949.0000000000018</v>
      </c>
      <c r="H419" s="38">
        <v>5138.8000000000011</v>
      </c>
      <c r="I419" s="38">
        <v>5185.2999999999993</v>
      </c>
      <c r="J419" s="38">
        <v>5233.7000000000007</v>
      </c>
      <c r="K419" s="31">
        <v>5136.8999999999996</v>
      </c>
      <c r="L419" s="31">
        <v>5042</v>
      </c>
      <c r="M419" s="31">
        <v>8.1290000000000001E-2</v>
      </c>
      <c r="N419" s="1"/>
      <c r="O419" s="1"/>
    </row>
    <row r="420" spans="1:15" ht="12.75" customHeight="1">
      <c r="A420" s="33">
        <v>410</v>
      </c>
      <c r="B420" s="58" t="s">
        <v>513</v>
      </c>
      <c r="C420" s="31">
        <v>608.9</v>
      </c>
      <c r="D420" s="38">
        <v>608.35</v>
      </c>
      <c r="E420" s="38">
        <v>602.70000000000005</v>
      </c>
      <c r="F420" s="38">
        <v>596.5</v>
      </c>
      <c r="G420" s="38">
        <v>590.85</v>
      </c>
      <c r="H420" s="38">
        <v>614.55000000000007</v>
      </c>
      <c r="I420" s="38">
        <v>620.19999999999993</v>
      </c>
      <c r="J420" s="38">
        <v>626.40000000000009</v>
      </c>
      <c r="K420" s="31">
        <v>614</v>
      </c>
      <c r="L420" s="31">
        <v>602.15</v>
      </c>
      <c r="M420" s="31">
        <v>5.1978799999999996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4893.8500000000004</v>
      </c>
      <c r="D421" s="38">
        <v>4870.8499999999995</v>
      </c>
      <c r="E421" s="38">
        <v>4828.2499999999991</v>
      </c>
      <c r="F421" s="38">
        <v>4762.6499999999996</v>
      </c>
      <c r="G421" s="38">
        <v>4720.0499999999993</v>
      </c>
      <c r="H421" s="38">
        <v>4936.4499999999989</v>
      </c>
      <c r="I421" s="38">
        <v>4979.0499999999993</v>
      </c>
      <c r="J421" s="38">
        <v>5044.6499999999987</v>
      </c>
      <c r="K421" s="31">
        <v>4913.45</v>
      </c>
      <c r="L421" s="31">
        <v>4805.25</v>
      </c>
      <c r="M421" s="31">
        <v>0.77053000000000005</v>
      </c>
      <c r="N421" s="1"/>
      <c r="O421" s="1"/>
    </row>
    <row r="422" spans="1:15" ht="12.75" customHeight="1">
      <c r="A422" s="33">
        <v>412</v>
      </c>
      <c r="B422" s="58" t="s">
        <v>296</v>
      </c>
      <c r="C422" s="31">
        <v>579.95000000000005</v>
      </c>
      <c r="D422" s="38">
        <v>583.91666666666663</v>
      </c>
      <c r="E422" s="38">
        <v>574.13333333333321</v>
      </c>
      <c r="F422" s="38">
        <v>568.31666666666661</v>
      </c>
      <c r="G422" s="38">
        <v>558.53333333333319</v>
      </c>
      <c r="H422" s="38">
        <v>589.73333333333323</v>
      </c>
      <c r="I422" s="38">
        <v>599.51666666666677</v>
      </c>
      <c r="J422" s="38">
        <v>605.33333333333326</v>
      </c>
      <c r="K422" s="31">
        <v>593.70000000000005</v>
      </c>
      <c r="L422" s="31">
        <v>578.1</v>
      </c>
      <c r="M422" s="31">
        <v>11.909280000000001</v>
      </c>
      <c r="N422" s="1"/>
      <c r="O422" s="1"/>
    </row>
    <row r="423" spans="1:15" ht="12.75" customHeight="1">
      <c r="A423" s="33">
        <v>413</v>
      </c>
      <c r="B423" s="58" t="s">
        <v>515</v>
      </c>
      <c r="C423" s="31">
        <v>1019</v>
      </c>
      <c r="D423" s="38">
        <v>1021</v>
      </c>
      <c r="E423" s="38">
        <v>1009</v>
      </c>
      <c r="F423" s="38">
        <v>999</v>
      </c>
      <c r="G423" s="38">
        <v>987</v>
      </c>
      <c r="H423" s="38">
        <v>1031</v>
      </c>
      <c r="I423" s="38">
        <v>1043</v>
      </c>
      <c r="J423" s="38">
        <v>1053</v>
      </c>
      <c r="K423" s="31">
        <v>1033</v>
      </c>
      <c r="L423" s="31">
        <v>1011</v>
      </c>
      <c r="M423" s="31">
        <v>1.26868</v>
      </c>
      <c r="N423" s="1"/>
      <c r="O423" s="1"/>
    </row>
    <row r="424" spans="1:15" ht="12.75" customHeight="1">
      <c r="A424" s="33">
        <v>414</v>
      </c>
      <c r="B424" s="58" t="s">
        <v>218</v>
      </c>
      <c r="C424" s="31">
        <v>2374.35</v>
      </c>
      <c r="D424" s="38">
        <v>2357.5333333333333</v>
      </c>
      <c r="E424" s="38">
        <v>2328.0666666666666</v>
      </c>
      <c r="F424" s="38">
        <v>2281.7833333333333</v>
      </c>
      <c r="G424" s="38">
        <v>2252.3166666666666</v>
      </c>
      <c r="H424" s="38">
        <v>2403.8166666666666</v>
      </c>
      <c r="I424" s="38">
        <v>2433.2833333333328</v>
      </c>
      <c r="J424" s="38">
        <v>2479.5666666666666</v>
      </c>
      <c r="K424" s="31">
        <v>2387</v>
      </c>
      <c r="L424" s="31">
        <v>2311.25</v>
      </c>
      <c r="M424" s="31">
        <v>11.62898</v>
      </c>
      <c r="N424" s="1"/>
      <c r="O424" s="1"/>
    </row>
    <row r="425" spans="1:15" ht="12.75" customHeight="1">
      <c r="A425" s="33">
        <v>415</v>
      </c>
      <c r="B425" s="58" t="s">
        <v>516</v>
      </c>
      <c r="C425" s="31">
        <v>626.45000000000005</v>
      </c>
      <c r="D425" s="38">
        <v>624.1</v>
      </c>
      <c r="E425" s="38">
        <v>614.85</v>
      </c>
      <c r="F425" s="38">
        <v>603.25</v>
      </c>
      <c r="G425" s="38">
        <v>594</v>
      </c>
      <c r="H425" s="38">
        <v>635.70000000000005</v>
      </c>
      <c r="I425" s="38">
        <v>644.95000000000005</v>
      </c>
      <c r="J425" s="38">
        <v>656.55000000000007</v>
      </c>
      <c r="K425" s="31">
        <v>633.35</v>
      </c>
      <c r="L425" s="31">
        <v>612.5</v>
      </c>
      <c r="M425" s="31">
        <v>13.308949999999999</v>
      </c>
      <c r="N425" s="1"/>
      <c r="O425" s="1"/>
    </row>
    <row r="426" spans="1:15" ht="12.75" customHeight="1">
      <c r="A426" s="33">
        <v>416</v>
      </c>
      <c r="B426" s="58" t="s">
        <v>215</v>
      </c>
      <c r="C426" s="31">
        <v>574.85</v>
      </c>
      <c r="D426" s="38">
        <v>574.33333333333337</v>
      </c>
      <c r="E426" s="38">
        <v>572.36666666666679</v>
      </c>
      <c r="F426" s="38">
        <v>569.88333333333344</v>
      </c>
      <c r="G426" s="38">
        <v>567.91666666666686</v>
      </c>
      <c r="H426" s="38">
        <v>576.81666666666672</v>
      </c>
      <c r="I426" s="38">
        <v>578.78333333333319</v>
      </c>
      <c r="J426" s="38">
        <v>581.26666666666665</v>
      </c>
      <c r="K426" s="31">
        <v>576.29999999999995</v>
      </c>
      <c r="L426" s="31">
        <v>571.85</v>
      </c>
      <c r="M426" s="31">
        <v>131.44855000000001</v>
      </c>
      <c r="N426" s="1"/>
      <c r="O426" s="1"/>
    </row>
    <row r="427" spans="1:15" ht="12.75" customHeight="1">
      <c r="A427" s="33">
        <v>417</v>
      </c>
      <c r="B427" s="58" t="s">
        <v>212</v>
      </c>
      <c r="C427" s="31">
        <v>88.45</v>
      </c>
      <c r="D427" s="38">
        <v>88.100000000000009</v>
      </c>
      <c r="E427" s="38">
        <v>87.600000000000023</v>
      </c>
      <c r="F427" s="38">
        <v>86.750000000000014</v>
      </c>
      <c r="G427" s="38">
        <v>86.250000000000028</v>
      </c>
      <c r="H427" s="38">
        <v>88.950000000000017</v>
      </c>
      <c r="I427" s="38">
        <v>89.449999999999989</v>
      </c>
      <c r="J427" s="38">
        <v>90.300000000000011</v>
      </c>
      <c r="K427" s="31">
        <v>88.6</v>
      </c>
      <c r="L427" s="31">
        <v>87.25</v>
      </c>
      <c r="M427" s="31">
        <v>119.95479</v>
      </c>
      <c r="N427" s="1"/>
      <c r="O427" s="1"/>
    </row>
    <row r="428" spans="1:15" ht="12.75" customHeight="1">
      <c r="A428" s="33">
        <v>418</v>
      </c>
      <c r="B428" s="58" t="s">
        <v>517</v>
      </c>
      <c r="C428" s="31">
        <v>381.05</v>
      </c>
      <c r="D428" s="38">
        <v>384.26666666666665</v>
      </c>
      <c r="E428" s="38">
        <v>376.5333333333333</v>
      </c>
      <c r="F428" s="38">
        <v>372.01666666666665</v>
      </c>
      <c r="G428" s="38">
        <v>364.2833333333333</v>
      </c>
      <c r="H428" s="38">
        <v>388.7833333333333</v>
      </c>
      <c r="I428" s="38">
        <v>396.51666666666665</v>
      </c>
      <c r="J428" s="38">
        <v>401.0333333333333</v>
      </c>
      <c r="K428" s="31">
        <v>392</v>
      </c>
      <c r="L428" s="31">
        <v>379.75</v>
      </c>
      <c r="M428" s="31">
        <v>2.9648699999999999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152.55000000000001</v>
      </c>
      <c r="D429" s="38">
        <v>153</v>
      </c>
      <c r="E429" s="38">
        <v>151.05000000000001</v>
      </c>
      <c r="F429" s="38">
        <v>149.55000000000001</v>
      </c>
      <c r="G429" s="38">
        <v>147.60000000000002</v>
      </c>
      <c r="H429" s="38">
        <v>154.5</v>
      </c>
      <c r="I429" s="38">
        <v>156.44999999999999</v>
      </c>
      <c r="J429" s="38">
        <v>157.94999999999999</v>
      </c>
      <c r="K429" s="31">
        <v>154.94999999999999</v>
      </c>
      <c r="L429" s="31">
        <v>151.5</v>
      </c>
      <c r="M429" s="31">
        <v>12.743270000000001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432.35</v>
      </c>
      <c r="D430" s="38">
        <v>425.11666666666662</v>
      </c>
      <c r="E430" s="38">
        <v>415.23333333333323</v>
      </c>
      <c r="F430" s="38">
        <v>398.11666666666662</v>
      </c>
      <c r="G430" s="38">
        <v>388.23333333333323</v>
      </c>
      <c r="H430" s="38">
        <v>442.23333333333323</v>
      </c>
      <c r="I430" s="38">
        <v>452.11666666666656</v>
      </c>
      <c r="J430" s="38">
        <v>469.23333333333323</v>
      </c>
      <c r="K430" s="31">
        <v>435</v>
      </c>
      <c r="L430" s="31">
        <v>408</v>
      </c>
      <c r="M430" s="31">
        <v>13.16311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230.05</v>
      </c>
      <c r="D431" s="38">
        <v>227.20000000000002</v>
      </c>
      <c r="E431" s="38">
        <v>222.35000000000002</v>
      </c>
      <c r="F431" s="38">
        <v>214.65</v>
      </c>
      <c r="G431" s="38">
        <v>209.8</v>
      </c>
      <c r="H431" s="38">
        <v>234.90000000000003</v>
      </c>
      <c r="I431" s="38">
        <v>239.75</v>
      </c>
      <c r="J431" s="38">
        <v>247.45000000000005</v>
      </c>
      <c r="K431" s="31">
        <v>232.05</v>
      </c>
      <c r="L431" s="31">
        <v>219.5</v>
      </c>
      <c r="M431" s="31">
        <v>16.053509999999999</v>
      </c>
      <c r="N431" s="1"/>
      <c r="O431" s="1"/>
    </row>
    <row r="432" spans="1:15" ht="12.75" customHeight="1">
      <c r="A432" s="33">
        <v>422</v>
      </c>
      <c r="B432" s="58" t="s">
        <v>220</v>
      </c>
      <c r="C432" s="31">
        <v>1111.5999999999999</v>
      </c>
      <c r="D432" s="38">
        <v>1114.3666666666666</v>
      </c>
      <c r="E432" s="38">
        <v>1103.6833333333332</v>
      </c>
      <c r="F432" s="38">
        <v>1095.7666666666667</v>
      </c>
      <c r="G432" s="38">
        <v>1085.0833333333333</v>
      </c>
      <c r="H432" s="38">
        <v>1122.2833333333331</v>
      </c>
      <c r="I432" s="38">
        <v>1132.9666666666665</v>
      </c>
      <c r="J432" s="38">
        <v>1140.883333333333</v>
      </c>
      <c r="K432" s="31">
        <v>1125.05</v>
      </c>
      <c r="L432" s="31">
        <v>1106.45</v>
      </c>
      <c r="M432" s="31">
        <v>17.497070000000001</v>
      </c>
      <c r="N432" s="1"/>
      <c r="O432" s="1"/>
    </row>
    <row r="433" spans="1:15" ht="12.75" customHeight="1">
      <c r="A433" s="33">
        <v>423</v>
      </c>
      <c r="B433" s="58" t="s">
        <v>221</v>
      </c>
      <c r="C433" s="31">
        <v>604.20000000000005</v>
      </c>
      <c r="D433" s="38">
        <v>602.29999999999995</v>
      </c>
      <c r="E433" s="38">
        <v>597.19999999999993</v>
      </c>
      <c r="F433" s="38">
        <v>590.19999999999993</v>
      </c>
      <c r="G433" s="38">
        <v>585.09999999999991</v>
      </c>
      <c r="H433" s="38">
        <v>609.29999999999995</v>
      </c>
      <c r="I433" s="38">
        <v>614.39999999999986</v>
      </c>
      <c r="J433" s="38">
        <v>621.4</v>
      </c>
      <c r="K433" s="31">
        <v>607.4</v>
      </c>
      <c r="L433" s="31">
        <v>595.29999999999995</v>
      </c>
      <c r="M433" s="31">
        <v>10.50849</v>
      </c>
      <c r="N433" s="1"/>
      <c r="O433" s="1"/>
    </row>
    <row r="434" spans="1:15" ht="12.75" customHeight="1">
      <c r="A434" s="33">
        <v>424</v>
      </c>
      <c r="B434" s="58" t="s">
        <v>521</v>
      </c>
      <c r="C434" s="31">
        <v>2597.4</v>
      </c>
      <c r="D434" s="38">
        <v>2599.1333333333332</v>
      </c>
      <c r="E434" s="38">
        <v>2583.2666666666664</v>
      </c>
      <c r="F434" s="38">
        <v>2569.1333333333332</v>
      </c>
      <c r="G434" s="38">
        <v>2553.2666666666664</v>
      </c>
      <c r="H434" s="38">
        <v>2613.2666666666664</v>
      </c>
      <c r="I434" s="38">
        <v>2629.1333333333332</v>
      </c>
      <c r="J434" s="38">
        <v>2643.2666666666664</v>
      </c>
      <c r="K434" s="31">
        <v>2615</v>
      </c>
      <c r="L434" s="31">
        <v>2585</v>
      </c>
      <c r="M434" s="31">
        <v>0.56113999999999997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1221.3499999999999</v>
      </c>
      <c r="D435" s="38">
        <v>1231.2833333333335</v>
      </c>
      <c r="E435" s="38">
        <v>1208.616666666667</v>
      </c>
      <c r="F435" s="38">
        <v>1195.8833333333334</v>
      </c>
      <c r="G435" s="38">
        <v>1173.2166666666669</v>
      </c>
      <c r="H435" s="38">
        <v>1244.0166666666671</v>
      </c>
      <c r="I435" s="38">
        <v>1266.6833333333336</v>
      </c>
      <c r="J435" s="38">
        <v>1279.4166666666672</v>
      </c>
      <c r="K435" s="31">
        <v>1253.95</v>
      </c>
      <c r="L435" s="31">
        <v>1218.55</v>
      </c>
      <c r="M435" s="31">
        <v>0.26588000000000001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361.6</v>
      </c>
      <c r="D436" s="38">
        <v>361.06666666666666</v>
      </c>
      <c r="E436" s="38">
        <v>357.7833333333333</v>
      </c>
      <c r="F436" s="38">
        <v>353.96666666666664</v>
      </c>
      <c r="G436" s="38">
        <v>350.68333333333328</v>
      </c>
      <c r="H436" s="38">
        <v>364.88333333333333</v>
      </c>
      <c r="I436" s="38">
        <v>368.16666666666674</v>
      </c>
      <c r="J436" s="38">
        <v>371.98333333333335</v>
      </c>
      <c r="K436" s="31">
        <v>364.35</v>
      </c>
      <c r="L436" s="31">
        <v>357.25</v>
      </c>
      <c r="M436" s="31">
        <v>1.9348399999999999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402.85</v>
      </c>
      <c r="D437" s="38">
        <v>398.09999999999997</v>
      </c>
      <c r="E437" s="38">
        <v>390.99999999999994</v>
      </c>
      <c r="F437" s="38">
        <v>379.15</v>
      </c>
      <c r="G437" s="38">
        <v>372.04999999999995</v>
      </c>
      <c r="H437" s="38">
        <v>409.94999999999993</v>
      </c>
      <c r="I437" s="38">
        <v>417.04999999999995</v>
      </c>
      <c r="J437" s="38">
        <v>428.89999999999992</v>
      </c>
      <c r="K437" s="31">
        <v>405.2</v>
      </c>
      <c r="L437" s="31">
        <v>386.25</v>
      </c>
      <c r="M437" s="31">
        <v>4.0389299999999997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4455.95</v>
      </c>
      <c r="D438" s="38">
        <v>4472.9666666666662</v>
      </c>
      <c r="E438" s="38">
        <v>4412.9833333333327</v>
      </c>
      <c r="F438" s="38">
        <v>4370.0166666666664</v>
      </c>
      <c r="G438" s="38">
        <v>4310.0333333333328</v>
      </c>
      <c r="H438" s="38">
        <v>4515.9333333333325</v>
      </c>
      <c r="I438" s="38">
        <v>4575.9166666666661</v>
      </c>
      <c r="J438" s="38">
        <v>4618.8833333333323</v>
      </c>
      <c r="K438" s="31">
        <v>4532.95</v>
      </c>
      <c r="L438" s="31">
        <v>4430</v>
      </c>
      <c r="M438" s="31">
        <v>5.1099100000000002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507.55</v>
      </c>
      <c r="D439" s="38">
        <v>510.76666666666665</v>
      </c>
      <c r="E439" s="38">
        <v>501.7833333333333</v>
      </c>
      <c r="F439" s="38">
        <v>496.01666666666665</v>
      </c>
      <c r="G439" s="38">
        <v>487.0333333333333</v>
      </c>
      <c r="H439" s="38">
        <v>516.5333333333333</v>
      </c>
      <c r="I439" s="38">
        <v>525.51666666666665</v>
      </c>
      <c r="J439" s="38">
        <v>531.2833333333333</v>
      </c>
      <c r="K439" s="31">
        <v>519.75</v>
      </c>
      <c r="L439" s="31">
        <v>505</v>
      </c>
      <c r="M439" s="31">
        <v>2.91303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24.65</v>
      </c>
      <c r="D440" s="38">
        <v>24.416666666666668</v>
      </c>
      <c r="E440" s="38">
        <v>24.183333333333337</v>
      </c>
      <c r="F440" s="38">
        <v>23.716666666666669</v>
      </c>
      <c r="G440" s="38">
        <v>23.483333333333338</v>
      </c>
      <c r="H440" s="38">
        <v>24.883333333333336</v>
      </c>
      <c r="I440" s="38">
        <v>25.116666666666664</v>
      </c>
      <c r="J440" s="38">
        <v>25.583333333333336</v>
      </c>
      <c r="K440" s="31">
        <v>24.65</v>
      </c>
      <c r="L440" s="31">
        <v>23.95</v>
      </c>
      <c r="M440" s="31">
        <v>2035.9305199999999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313.5</v>
      </c>
      <c r="D441" s="38">
        <v>310.2833333333333</v>
      </c>
      <c r="E441" s="38">
        <v>306.26666666666659</v>
      </c>
      <c r="F441" s="38">
        <v>299.0333333333333</v>
      </c>
      <c r="G441" s="38">
        <v>295.01666666666659</v>
      </c>
      <c r="H441" s="38">
        <v>317.51666666666659</v>
      </c>
      <c r="I441" s="38">
        <v>321.53333333333325</v>
      </c>
      <c r="J441" s="38">
        <v>328.76666666666659</v>
      </c>
      <c r="K441" s="31">
        <v>314.3</v>
      </c>
      <c r="L441" s="31">
        <v>303.05</v>
      </c>
      <c r="M441" s="31">
        <v>34.477029999999999</v>
      </c>
      <c r="N441" s="1"/>
      <c r="O441" s="1"/>
    </row>
    <row r="442" spans="1:15" ht="12.75" customHeight="1">
      <c r="A442" s="33">
        <v>432</v>
      </c>
      <c r="B442" s="58" t="s">
        <v>222</v>
      </c>
      <c r="C442" s="31">
        <v>768.5</v>
      </c>
      <c r="D442" s="38">
        <v>772.63333333333333</v>
      </c>
      <c r="E442" s="38">
        <v>762.36666666666667</v>
      </c>
      <c r="F442" s="38">
        <v>756.23333333333335</v>
      </c>
      <c r="G442" s="38">
        <v>745.9666666666667</v>
      </c>
      <c r="H442" s="38">
        <v>778.76666666666665</v>
      </c>
      <c r="I442" s="38">
        <v>789.0333333333333</v>
      </c>
      <c r="J442" s="38">
        <v>795.16666666666663</v>
      </c>
      <c r="K442" s="31">
        <v>782.9</v>
      </c>
      <c r="L442" s="31">
        <v>766.5</v>
      </c>
      <c r="M442" s="31">
        <v>5.5883099999999999</v>
      </c>
      <c r="N442" s="1"/>
      <c r="O442" s="1"/>
    </row>
    <row r="443" spans="1:15" ht="12.75" customHeight="1">
      <c r="A443" s="33">
        <v>433</v>
      </c>
      <c r="B443" s="58" t="s">
        <v>870</v>
      </c>
      <c r="C443" s="31">
        <v>539.35</v>
      </c>
      <c r="D443" s="38">
        <v>537.48333333333323</v>
      </c>
      <c r="E443" s="38">
        <v>531.96666666666647</v>
      </c>
      <c r="F443" s="38">
        <v>524.58333333333326</v>
      </c>
      <c r="G443" s="38">
        <v>519.06666666666649</v>
      </c>
      <c r="H443" s="38">
        <v>544.86666666666645</v>
      </c>
      <c r="I443" s="38">
        <v>550.3833333333331</v>
      </c>
      <c r="J443" s="38">
        <v>557.76666666666642</v>
      </c>
      <c r="K443" s="31">
        <v>543</v>
      </c>
      <c r="L443" s="31">
        <v>530.1</v>
      </c>
      <c r="M443" s="31">
        <v>2.6068199999999999</v>
      </c>
      <c r="N443" s="1"/>
      <c r="O443" s="1"/>
    </row>
    <row r="444" spans="1:15" ht="12.75" customHeight="1">
      <c r="A444" s="33">
        <v>434</v>
      </c>
      <c r="B444" s="58" t="s">
        <v>533</v>
      </c>
      <c r="C444" s="31">
        <v>984.9</v>
      </c>
      <c r="D444" s="38">
        <v>976.30000000000007</v>
      </c>
      <c r="E444" s="38">
        <v>957.70000000000016</v>
      </c>
      <c r="F444" s="38">
        <v>930.50000000000011</v>
      </c>
      <c r="G444" s="38">
        <v>911.9000000000002</v>
      </c>
      <c r="H444" s="38">
        <v>1003.5000000000001</v>
      </c>
      <c r="I444" s="38">
        <v>1022.1</v>
      </c>
      <c r="J444" s="38">
        <v>1049.3000000000002</v>
      </c>
      <c r="K444" s="31">
        <v>994.9</v>
      </c>
      <c r="L444" s="31">
        <v>949.1</v>
      </c>
      <c r="M444" s="31">
        <v>10.674720000000001</v>
      </c>
      <c r="N444" s="1"/>
      <c r="O444" s="1"/>
    </row>
    <row r="445" spans="1:15" ht="12.75" customHeight="1">
      <c r="A445" s="33">
        <v>435</v>
      </c>
      <c r="B445" s="58" t="s">
        <v>223</v>
      </c>
      <c r="C445" s="31">
        <v>1066.9000000000001</v>
      </c>
      <c r="D445" s="38">
        <v>1061.3</v>
      </c>
      <c r="E445" s="38">
        <v>1045.5999999999999</v>
      </c>
      <c r="F445" s="38">
        <v>1024.3</v>
      </c>
      <c r="G445" s="38">
        <v>1008.5999999999999</v>
      </c>
      <c r="H445" s="38">
        <v>1082.5999999999999</v>
      </c>
      <c r="I445" s="38">
        <v>1098.3000000000002</v>
      </c>
      <c r="J445" s="38">
        <v>1119.5999999999999</v>
      </c>
      <c r="K445" s="31">
        <v>1077</v>
      </c>
      <c r="L445" s="31">
        <v>1040</v>
      </c>
      <c r="M445" s="31">
        <v>35.551380000000002</v>
      </c>
      <c r="N445" s="1"/>
      <c r="O445" s="1"/>
    </row>
    <row r="446" spans="1:15" ht="12.75" customHeight="1">
      <c r="A446" s="33">
        <v>436</v>
      </c>
      <c r="B446" s="58" t="s">
        <v>224</v>
      </c>
      <c r="C446" s="31">
        <v>1788.1</v>
      </c>
      <c r="D446" s="38">
        <v>1791.5833333333333</v>
      </c>
      <c r="E446" s="38">
        <v>1778.1666666666665</v>
      </c>
      <c r="F446" s="38">
        <v>1768.2333333333333</v>
      </c>
      <c r="G446" s="38">
        <v>1754.8166666666666</v>
      </c>
      <c r="H446" s="38">
        <v>1801.5166666666664</v>
      </c>
      <c r="I446" s="38">
        <v>1814.9333333333329</v>
      </c>
      <c r="J446" s="38">
        <v>1824.8666666666663</v>
      </c>
      <c r="K446" s="31">
        <v>1805</v>
      </c>
      <c r="L446" s="31">
        <v>1781.65</v>
      </c>
      <c r="M446" s="31">
        <v>5.2233799999999997</v>
      </c>
      <c r="N446" s="1"/>
      <c r="O446" s="1"/>
    </row>
    <row r="447" spans="1:15" ht="12.75" customHeight="1">
      <c r="A447" s="33">
        <v>437</v>
      </c>
      <c r="B447" s="58" t="s">
        <v>229</v>
      </c>
      <c r="C447" s="31">
        <v>3376.15</v>
      </c>
      <c r="D447" s="38">
        <v>3376.9</v>
      </c>
      <c r="E447" s="38">
        <v>3364.25</v>
      </c>
      <c r="F447" s="38">
        <v>3352.35</v>
      </c>
      <c r="G447" s="38">
        <v>3339.7</v>
      </c>
      <c r="H447" s="38">
        <v>3388.8</v>
      </c>
      <c r="I447" s="38">
        <v>3401.4500000000007</v>
      </c>
      <c r="J447" s="38">
        <v>3413.3500000000004</v>
      </c>
      <c r="K447" s="31">
        <v>3389.55</v>
      </c>
      <c r="L447" s="31">
        <v>3365</v>
      </c>
      <c r="M447" s="31">
        <v>9.4451699999999992</v>
      </c>
      <c r="N447" s="1"/>
      <c r="O447" s="1"/>
    </row>
    <row r="448" spans="1:15" ht="12.75" customHeight="1">
      <c r="A448" s="33">
        <v>438</v>
      </c>
      <c r="B448" s="58" t="s">
        <v>225</v>
      </c>
      <c r="C448" s="31">
        <v>838.25</v>
      </c>
      <c r="D448" s="38">
        <v>839.4</v>
      </c>
      <c r="E448" s="38">
        <v>834.84999999999991</v>
      </c>
      <c r="F448" s="38">
        <v>831.44999999999993</v>
      </c>
      <c r="G448" s="38">
        <v>826.89999999999986</v>
      </c>
      <c r="H448" s="38">
        <v>842.8</v>
      </c>
      <c r="I448" s="38">
        <v>847.34999999999991</v>
      </c>
      <c r="J448" s="38">
        <v>850.75</v>
      </c>
      <c r="K448" s="31">
        <v>843.95</v>
      </c>
      <c r="L448" s="31">
        <v>836</v>
      </c>
      <c r="M448" s="31">
        <v>6.06053</v>
      </c>
      <c r="N448" s="1"/>
      <c r="O448" s="1"/>
    </row>
    <row r="449" spans="1:15" ht="12.75" customHeight="1">
      <c r="A449" s="33">
        <v>439</v>
      </c>
      <c r="B449" s="58" t="s">
        <v>297</v>
      </c>
      <c r="C449" s="31">
        <v>7383.35</v>
      </c>
      <c r="D449" s="38">
        <v>7353.45</v>
      </c>
      <c r="E449" s="38">
        <v>7309.9</v>
      </c>
      <c r="F449" s="38">
        <v>7236.45</v>
      </c>
      <c r="G449" s="38">
        <v>7192.9</v>
      </c>
      <c r="H449" s="38">
        <v>7426.9</v>
      </c>
      <c r="I449" s="38">
        <v>7470.4500000000007</v>
      </c>
      <c r="J449" s="38">
        <v>7543.9</v>
      </c>
      <c r="K449" s="31">
        <v>7397</v>
      </c>
      <c r="L449" s="31">
        <v>7280</v>
      </c>
      <c r="M449" s="31">
        <v>1.10039</v>
      </c>
      <c r="N449" s="1"/>
      <c r="O449" s="1"/>
    </row>
    <row r="450" spans="1:15" ht="12.75" customHeight="1">
      <c r="A450" s="33">
        <v>440</v>
      </c>
      <c r="B450" s="58" t="s">
        <v>534</v>
      </c>
      <c r="C450" s="31">
        <v>2426.15</v>
      </c>
      <c r="D450" s="38">
        <v>2423.2166666666667</v>
      </c>
      <c r="E450" s="38">
        <v>2414.4833333333336</v>
      </c>
      <c r="F450" s="38">
        <v>2402.8166666666671</v>
      </c>
      <c r="G450" s="38">
        <v>2394.0833333333339</v>
      </c>
      <c r="H450" s="38">
        <v>2434.8833333333332</v>
      </c>
      <c r="I450" s="38">
        <v>2443.6166666666659</v>
      </c>
      <c r="J450" s="38">
        <v>2455.2833333333328</v>
      </c>
      <c r="K450" s="31">
        <v>2431.9499999999998</v>
      </c>
      <c r="L450" s="31">
        <v>2411.5500000000002</v>
      </c>
      <c r="M450" s="31">
        <v>0.16935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403.6</v>
      </c>
      <c r="D451" s="38">
        <v>403.08333333333331</v>
      </c>
      <c r="E451" s="38">
        <v>400.56666666666661</v>
      </c>
      <c r="F451" s="38">
        <v>397.5333333333333</v>
      </c>
      <c r="G451" s="38">
        <v>395.01666666666659</v>
      </c>
      <c r="H451" s="38">
        <v>406.11666666666662</v>
      </c>
      <c r="I451" s="38">
        <v>408.63333333333338</v>
      </c>
      <c r="J451" s="38">
        <v>411.66666666666663</v>
      </c>
      <c r="K451" s="31">
        <v>405.6</v>
      </c>
      <c r="L451" s="31">
        <v>400.05</v>
      </c>
      <c r="M451" s="31">
        <v>19.041989999999998</v>
      </c>
      <c r="N451" s="1"/>
      <c r="O451" s="1"/>
    </row>
    <row r="452" spans="1:15" ht="12.75" customHeight="1">
      <c r="A452" s="33">
        <v>442</v>
      </c>
      <c r="B452" s="58" t="s">
        <v>226</v>
      </c>
      <c r="C452" s="31">
        <v>607.15</v>
      </c>
      <c r="D452" s="38">
        <v>607.08333333333337</v>
      </c>
      <c r="E452" s="38">
        <v>603.66666666666674</v>
      </c>
      <c r="F452" s="38">
        <v>600.18333333333339</v>
      </c>
      <c r="G452" s="38">
        <v>596.76666666666677</v>
      </c>
      <c r="H452" s="38">
        <v>610.56666666666672</v>
      </c>
      <c r="I452" s="38">
        <v>613.98333333333346</v>
      </c>
      <c r="J452" s="38">
        <v>617.4666666666667</v>
      </c>
      <c r="K452" s="31">
        <v>610.5</v>
      </c>
      <c r="L452" s="31">
        <v>603.6</v>
      </c>
      <c r="M452" s="31">
        <v>69.566670000000002</v>
      </c>
      <c r="N452" s="1"/>
      <c r="O452" s="1"/>
    </row>
    <row r="453" spans="1:15" ht="12.75" customHeight="1">
      <c r="A453" s="33">
        <v>443</v>
      </c>
      <c r="B453" s="58" t="s">
        <v>227</v>
      </c>
      <c r="C453" s="31">
        <v>246.9</v>
      </c>
      <c r="D453" s="38">
        <v>246.7833333333333</v>
      </c>
      <c r="E453" s="38">
        <v>245.06666666666661</v>
      </c>
      <c r="F453" s="38">
        <v>243.23333333333329</v>
      </c>
      <c r="G453" s="38">
        <v>241.51666666666659</v>
      </c>
      <c r="H453" s="38">
        <v>248.61666666666662</v>
      </c>
      <c r="I453" s="38">
        <v>250.33333333333331</v>
      </c>
      <c r="J453" s="38">
        <v>252.16666666666663</v>
      </c>
      <c r="K453" s="31">
        <v>248.5</v>
      </c>
      <c r="L453" s="31">
        <v>244.95</v>
      </c>
      <c r="M453" s="31">
        <v>72.673649999999995</v>
      </c>
      <c r="N453" s="1"/>
      <c r="O453" s="1"/>
    </row>
    <row r="454" spans="1:15" ht="12.75" customHeight="1">
      <c r="A454" s="33">
        <v>444</v>
      </c>
      <c r="B454" s="58" t="s">
        <v>228</v>
      </c>
      <c r="C454" s="31">
        <v>119.55</v>
      </c>
      <c r="D454" s="38">
        <v>119.14999999999999</v>
      </c>
      <c r="E454" s="38">
        <v>118.14999999999998</v>
      </c>
      <c r="F454" s="38">
        <v>116.74999999999999</v>
      </c>
      <c r="G454" s="38">
        <v>115.74999999999997</v>
      </c>
      <c r="H454" s="38">
        <v>120.54999999999998</v>
      </c>
      <c r="I454" s="38">
        <v>121.55000000000001</v>
      </c>
      <c r="J454" s="38">
        <v>122.94999999999999</v>
      </c>
      <c r="K454" s="31">
        <v>120.15</v>
      </c>
      <c r="L454" s="31">
        <v>117.75</v>
      </c>
      <c r="M454" s="31">
        <v>360.38317000000001</v>
      </c>
      <c r="N454" s="1"/>
      <c r="O454" s="1"/>
    </row>
    <row r="455" spans="1:15" ht="12.75" customHeight="1">
      <c r="A455" s="33">
        <v>445</v>
      </c>
      <c r="B455" s="58" t="s">
        <v>298</v>
      </c>
      <c r="C455" s="31">
        <v>88.3</v>
      </c>
      <c r="D455" s="38">
        <v>89.616666666666674</v>
      </c>
      <c r="E455" s="38">
        <v>86.433333333333351</v>
      </c>
      <c r="F455" s="38">
        <v>84.566666666666677</v>
      </c>
      <c r="G455" s="38">
        <v>81.383333333333354</v>
      </c>
      <c r="H455" s="38">
        <v>91.483333333333348</v>
      </c>
      <c r="I455" s="38">
        <v>94.666666666666686</v>
      </c>
      <c r="J455" s="38">
        <v>96.533333333333346</v>
      </c>
      <c r="K455" s="31">
        <v>92.8</v>
      </c>
      <c r="L455" s="31">
        <v>87.75</v>
      </c>
      <c r="M455" s="31">
        <v>132.67511999999999</v>
      </c>
      <c r="N455" s="1"/>
      <c r="O455" s="1"/>
    </row>
    <row r="456" spans="1:15" ht="12.75" customHeight="1">
      <c r="A456" s="33">
        <v>446</v>
      </c>
      <c r="B456" s="58" t="s">
        <v>529</v>
      </c>
      <c r="C456" s="31">
        <v>1399.2</v>
      </c>
      <c r="D456" s="38">
        <v>1401.8666666666668</v>
      </c>
      <c r="E456" s="38">
        <v>1393.7333333333336</v>
      </c>
      <c r="F456" s="38">
        <v>1388.2666666666669</v>
      </c>
      <c r="G456" s="38">
        <v>1380.1333333333337</v>
      </c>
      <c r="H456" s="38">
        <v>1407.3333333333335</v>
      </c>
      <c r="I456" s="38">
        <v>1415.4666666666667</v>
      </c>
      <c r="J456" s="38">
        <v>1420.9333333333334</v>
      </c>
      <c r="K456" s="31">
        <v>1410</v>
      </c>
      <c r="L456" s="31">
        <v>1396.4</v>
      </c>
      <c r="M456" s="31">
        <v>0.63985000000000003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401.1</v>
      </c>
      <c r="D457" s="38">
        <v>400.01666666666665</v>
      </c>
      <c r="E457" s="38">
        <v>393.83333333333331</v>
      </c>
      <c r="F457" s="38">
        <v>386.56666666666666</v>
      </c>
      <c r="G457" s="38">
        <v>380.38333333333333</v>
      </c>
      <c r="H457" s="38">
        <v>407.2833333333333</v>
      </c>
      <c r="I457" s="38">
        <v>413.4666666666667</v>
      </c>
      <c r="J457" s="38">
        <v>420.73333333333329</v>
      </c>
      <c r="K457" s="31">
        <v>406.2</v>
      </c>
      <c r="L457" s="31">
        <v>392.75</v>
      </c>
      <c r="M457" s="31">
        <v>0.52581999999999995</v>
      </c>
      <c r="N457" s="1"/>
      <c r="O457" s="1"/>
    </row>
    <row r="458" spans="1:15" ht="12.75" customHeight="1">
      <c r="A458" s="33">
        <v>448</v>
      </c>
      <c r="B458" s="58" t="s">
        <v>536</v>
      </c>
      <c r="C458" s="31">
        <v>2337</v>
      </c>
      <c r="D458" s="38">
        <v>2331.0166666666669</v>
      </c>
      <c r="E458" s="38">
        <v>2316.0333333333338</v>
      </c>
      <c r="F458" s="38">
        <v>2295.0666666666671</v>
      </c>
      <c r="G458" s="38">
        <v>2280.0833333333339</v>
      </c>
      <c r="H458" s="38">
        <v>2351.9833333333336</v>
      </c>
      <c r="I458" s="38">
        <v>2366.9666666666662</v>
      </c>
      <c r="J458" s="38">
        <v>2387.9333333333334</v>
      </c>
      <c r="K458" s="31">
        <v>2346</v>
      </c>
      <c r="L458" s="31">
        <v>2310.0500000000002</v>
      </c>
      <c r="M458" s="31">
        <v>9.1679999999999998E-2</v>
      </c>
      <c r="N458" s="1"/>
      <c r="O458" s="1"/>
    </row>
    <row r="459" spans="1:15" ht="12.75" customHeight="1">
      <c r="A459" s="33">
        <v>449</v>
      </c>
      <c r="B459" s="58" t="s">
        <v>230</v>
      </c>
      <c r="C459" s="31">
        <v>1198</v>
      </c>
      <c r="D459" s="38">
        <v>1198.05</v>
      </c>
      <c r="E459" s="38">
        <v>1188.1999999999998</v>
      </c>
      <c r="F459" s="38">
        <v>1178.3999999999999</v>
      </c>
      <c r="G459" s="38">
        <v>1168.5499999999997</v>
      </c>
      <c r="H459" s="38">
        <v>1207.8499999999999</v>
      </c>
      <c r="I459" s="38">
        <v>1217.6999999999998</v>
      </c>
      <c r="J459" s="38">
        <v>1227.5</v>
      </c>
      <c r="K459" s="31">
        <v>1207.9000000000001</v>
      </c>
      <c r="L459" s="31">
        <v>1188.25</v>
      </c>
      <c r="M459" s="31">
        <v>14.193440000000001</v>
      </c>
      <c r="N459" s="1"/>
      <c r="O459" s="1"/>
    </row>
    <row r="460" spans="1:15" ht="12.75" customHeight="1">
      <c r="A460" s="33">
        <v>450</v>
      </c>
      <c r="B460" s="58" t="s">
        <v>537</v>
      </c>
      <c r="C460" s="31">
        <v>828.7</v>
      </c>
      <c r="D460" s="38">
        <v>833.7833333333333</v>
      </c>
      <c r="E460" s="38">
        <v>819.91666666666663</v>
      </c>
      <c r="F460" s="38">
        <v>811.13333333333333</v>
      </c>
      <c r="G460" s="38">
        <v>797.26666666666665</v>
      </c>
      <c r="H460" s="38">
        <v>842.56666666666661</v>
      </c>
      <c r="I460" s="38">
        <v>856.43333333333339</v>
      </c>
      <c r="J460" s="38">
        <v>865.21666666666658</v>
      </c>
      <c r="K460" s="31">
        <v>847.65</v>
      </c>
      <c r="L460" s="31">
        <v>825</v>
      </c>
      <c r="M460" s="31">
        <v>2.5712600000000001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129.55000000000001</v>
      </c>
      <c r="D461" s="38">
        <v>130.38333333333335</v>
      </c>
      <c r="E461" s="38">
        <v>127.9666666666667</v>
      </c>
      <c r="F461" s="38">
        <v>126.38333333333335</v>
      </c>
      <c r="G461" s="38">
        <v>123.9666666666667</v>
      </c>
      <c r="H461" s="38">
        <v>131.9666666666667</v>
      </c>
      <c r="I461" s="38">
        <v>134.38333333333338</v>
      </c>
      <c r="J461" s="38">
        <v>135.9666666666667</v>
      </c>
      <c r="K461" s="31">
        <v>132.80000000000001</v>
      </c>
      <c r="L461" s="31">
        <v>128.80000000000001</v>
      </c>
      <c r="M461" s="31">
        <v>6.6362699999999997</v>
      </c>
      <c r="N461" s="1"/>
      <c r="O461" s="1"/>
    </row>
    <row r="462" spans="1:15" ht="12.75" customHeight="1">
      <c r="A462" s="33">
        <v>452</v>
      </c>
      <c r="B462" s="58" t="s">
        <v>208</v>
      </c>
      <c r="C462" s="31">
        <v>869.65</v>
      </c>
      <c r="D462" s="38">
        <v>873.86666666666679</v>
      </c>
      <c r="E462" s="38">
        <v>862.73333333333358</v>
      </c>
      <c r="F462" s="38">
        <v>855.81666666666683</v>
      </c>
      <c r="G462" s="38">
        <v>844.68333333333362</v>
      </c>
      <c r="H462" s="38">
        <v>880.78333333333353</v>
      </c>
      <c r="I462" s="38">
        <v>891.91666666666674</v>
      </c>
      <c r="J462" s="38">
        <v>898.83333333333348</v>
      </c>
      <c r="K462" s="31">
        <v>885</v>
      </c>
      <c r="L462" s="31">
        <v>866.95</v>
      </c>
      <c r="M462" s="31">
        <v>4.1114199999999999</v>
      </c>
      <c r="N462" s="1"/>
      <c r="O462" s="1"/>
    </row>
    <row r="463" spans="1:15" ht="12.75" customHeight="1">
      <c r="A463" s="33">
        <v>453</v>
      </c>
      <c r="B463" s="58" t="s">
        <v>539</v>
      </c>
      <c r="C463" s="31">
        <v>2805.35</v>
      </c>
      <c r="D463" s="38">
        <v>2789.4333333333329</v>
      </c>
      <c r="E463" s="38">
        <v>2740.8666666666659</v>
      </c>
      <c r="F463" s="38">
        <v>2676.3833333333328</v>
      </c>
      <c r="G463" s="38">
        <v>2627.8166666666657</v>
      </c>
      <c r="H463" s="38">
        <v>2853.9166666666661</v>
      </c>
      <c r="I463" s="38">
        <v>2902.4833333333327</v>
      </c>
      <c r="J463" s="38">
        <v>2966.9666666666662</v>
      </c>
      <c r="K463" s="31">
        <v>2838</v>
      </c>
      <c r="L463" s="31">
        <v>2724.95</v>
      </c>
      <c r="M463" s="31">
        <v>0.76356000000000002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3189.15</v>
      </c>
      <c r="D464" s="38">
        <v>3193</v>
      </c>
      <c r="E464" s="38">
        <v>3174.2</v>
      </c>
      <c r="F464" s="38">
        <v>3159.25</v>
      </c>
      <c r="G464" s="38">
        <v>3140.45</v>
      </c>
      <c r="H464" s="38">
        <v>3207.95</v>
      </c>
      <c r="I464" s="38">
        <v>3226.75</v>
      </c>
      <c r="J464" s="38">
        <v>3241.7</v>
      </c>
      <c r="K464" s="31">
        <v>3211.8</v>
      </c>
      <c r="L464" s="31">
        <v>3178.05</v>
      </c>
      <c r="M464" s="31">
        <v>0.30103000000000002</v>
      </c>
      <c r="N464" s="1"/>
      <c r="O464" s="1"/>
    </row>
    <row r="465" spans="1:15" ht="12.75" customHeight="1">
      <c r="A465" s="33">
        <v>455</v>
      </c>
      <c r="B465" s="58" t="s">
        <v>231</v>
      </c>
      <c r="C465" s="31">
        <v>3079.4</v>
      </c>
      <c r="D465" s="38">
        <v>3071.1333333333332</v>
      </c>
      <c r="E465" s="38">
        <v>3052.2666666666664</v>
      </c>
      <c r="F465" s="38">
        <v>3025.1333333333332</v>
      </c>
      <c r="G465" s="38">
        <v>3006.2666666666664</v>
      </c>
      <c r="H465" s="38">
        <v>3098.2666666666664</v>
      </c>
      <c r="I465" s="38">
        <v>3117.1333333333332</v>
      </c>
      <c r="J465" s="38">
        <v>3144.2666666666664</v>
      </c>
      <c r="K465" s="31">
        <v>3090</v>
      </c>
      <c r="L465" s="31">
        <v>3044</v>
      </c>
      <c r="M465" s="31">
        <v>4.82639</v>
      </c>
      <c r="N465" s="1"/>
      <c r="O465" s="1"/>
    </row>
    <row r="466" spans="1:15" ht="12.75" customHeight="1">
      <c r="A466" s="33">
        <v>456</v>
      </c>
      <c r="B466" s="58" t="s">
        <v>232</v>
      </c>
      <c r="C466" s="31">
        <v>1958.8</v>
      </c>
      <c r="D466" s="38">
        <v>1959.6000000000001</v>
      </c>
      <c r="E466" s="38">
        <v>1945.2000000000003</v>
      </c>
      <c r="F466" s="38">
        <v>1931.6000000000001</v>
      </c>
      <c r="G466" s="38">
        <v>1917.2000000000003</v>
      </c>
      <c r="H466" s="38">
        <v>1973.2000000000003</v>
      </c>
      <c r="I466" s="38">
        <v>1987.6000000000004</v>
      </c>
      <c r="J466" s="38">
        <v>2001.2000000000003</v>
      </c>
      <c r="K466" s="31">
        <v>1974</v>
      </c>
      <c r="L466" s="31">
        <v>1946</v>
      </c>
      <c r="M466" s="31">
        <v>3.4280200000000001</v>
      </c>
      <c r="N466" s="1"/>
      <c r="O466" s="1"/>
    </row>
    <row r="467" spans="1:15" ht="12.75" customHeight="1">
      <c r="A467" s="33">
        <v>457</v>
      </c>
      <c r="B467" s="58" t="s">
        <v>299</v>
      </c>
      <c r="C467" s="31">
        <v>665.75</v>
      </c>
      <c r="D467" s="38">
        <v>665.25</v>
      </c>
      <c r="E467" s="38">
        <v>655.5</v>
      </c>
      <c r="F467" s="38">
        <v>645.25</v>
      </c>
      <c r="G467" s="38">
        <v>635.5</v>
      </c>
      <c r="H467" s="38">
        <v>675.5</v>
      </c>
      <c r="I467" s="38">
        <v>685.25</v>
      </c>
      <c r="J467" s="38">
        <v>695.5</v>
      </c>
      <c r="K467" s="31">
        <v>675</v>
      </c>
      <c r="L467" s="31">
        <v>655</v>
      </c>
      <c r="M467" s="31">
        <v>1.67642</v>
      </c>
      <c r="N467" s="1"/>
      <c r="O467" s="1"/>
    </row>
    <row r="468" spans="1:15" ht="12.75" customHeight="1">
      <c r="A468" s="33">
        <v>458</v>
      </c>
      <c r="B468" s="58" t="s">
        <v>541</v>
      </c>
      <c r="C468" s="31">
        <v>803.7</v>
      </c>
      <c r="D468" s="38">
        <v>805.7166666666667</v>
      </c>
      <c r="E468" s="38">
        <v>797.68333333333339</v>
      </c>
      <c r="F468" s="38">
        <v>791.66666666666674</v>
      </c>
      <c r="G468" s="38">
        <v>783.63333333333344</v>
      </c>
      <c r="H468" s="38">
        <v>811.73333333333335</v>
      </c>
      <c r="I468" s="38">
        <v>819.76666666666665</v>
      </c>
      <c r="J468" s="38">
        <v>825.7833333333333</v>
      </c>
      <c r="K468" s="31">
        <v>813.75</v>
      </c>
      <c r="L468" s="31">
        <v>799.7</v>
      </c>
      <c r="M468" s="31">
        <v>0.17804</v>
      </c>
      <c r="N468" s="1"/>
      <c r="O468" s="1"/>
    </row>
    <row r="469" spans="1:15" ht="12.75" customHeight="1">
      <c r="A469" s="33">
        <v>459</v>
      </c>
      <c r="B469" s="58" t="s">
        <v>233</v>
      </c>
      <c r="C469" s="31">
        <v>2049.3000000000002</v>
      </c>
      <c r="D469" s="38">
        <v>2034.3333333333333</v>
      </c>
      <c r="E469" s="38">
        <v>2015.9666666666667</v>
      </c>
      <c r="F469" s="38">
        <v>1982.6333333333334</v>
      </c>
      <c r="G469" s="38">
        <v>1964.2666666666669</v>
      </c>
      <c r="H469" s="38">
        <v>2067.6666666666665</v>
      </c>
      <c r="I469" s="38">
        <v>2086.0333333333328</v>
      </c>
      <c r="J469" s="38">
        <v>2119.3666666666663</v>
      </c>
      <c r="K469" s="31">
        <v>2052.6999999999998</v>
      </c>
      <c r="L469" s="31">
        <v>2001</v>
      </c>
      <c r="M469" s="31">
        <v>3.5281400000000001</v>
      </c>
      <c r="N469" s="1"/>
      <c r="O469" s="1"/>
    </row>
    <row r="470" spans="1:15" ht="12.75" customHeight="1">
      <c r="A470" s="33">
        <v>460</v>
      </c>
      <c r="B470" s="58" t="s">
        <v>300</v>
      </c>
      <c r="C470" s="31">
        <v>36.950000000000003</v>
      </c>
      <c r="D470" s="38">
        <v>37.116666666666667</v>
      </c>
      <c r="E470" s="38">
        <v>36.733333333333334</v>
      </c>
      <c r="F470" s="38">
        <v>36.516666666666666</v>
      </c>
      <c r="G470" s="38">
        <v>36.133333333333333</v>
      </c>
      <c r="H470" s="38">
        <v>37.333333333333336</v>
      </c>
      <c r="I470" s="38">
        <v>37.716666666666676</v>
      </c>
      <c r="J470" s="38">
        <v>37.933333333333337</v>
      </c>
      <c r="K470" s="31">
        <v>37.5</v>
      </c>
      <c r="L470" s="31">
        <v>36.9</v>
      </c>
      <c r="M470" s="31">
        <v>180.22865999999999</v>
      </c>
      <c r="N470" s="1"/>
      <c r="O470" s="1"/>
    </row>
    <row r="471" spans="1:15" ht="12.75" customHeight="1">
      <c r="A471" s="33">
        <v>461</v>
      </c>
      <c r="B471" s="58" t="s">
        <v>542</v>
      </c>
      <c r="C471" s="31">
        <v>303.3</v>
      </c>
      <c r="D471" s="38">
        <v>304.7166666666667</v>
      </c>
      <c r="E471" s="38">
        <v>299.53333333333342</v>
      </c>
      <c r="F471" s="38">
        <v>295.76666666666671</v>
      </c>
      <c r="G471" s="38">
        <v>290.58333333333343</v>
      </c>
      <c r="H471" s="38">
        <v>308.48333333333341</v>
      </c>
      <c r="I471" s="38">
        <v>313.66666666666669</v>
      </c>
      <c r="J471" s="38">
        <v>317.43333333333339</v>
      </c>
      <c r="K471" s="31">
        <v>309.89999999999998</v>
      </c>
      <c r="L471" s="31">
        <v>300.95</v>
      </c>
      <c r="M471" s="31">
        <v>17.39922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389.85</v>
      </c>
      <c r="D472" s="38">
        <v>389.45</v>
      </c>
      <c r="E472" s="38">
        <v>385.4</v>
      </c>
      <c r="F472" s="38">
        <v>380.95</v>
      </c>
      <c r="G472" s="38">
        <v>376.9</v>
      </c>
      <c r="H472" s="38">
        <v>393.9</v>
      </c>
      <c r="I472" s="38">
        <v>397.95000000000005</v>
      </c>
      <c r="J472" s="38">
        <v>402.4</v>
      </c>
      <c r="K472" s="31">
        <v>393.5</v>
      </c>
      <c r="L472" s="31">
        <v>385</v>
      </c>
      <c r="M472" s="31">
        <v>3.16</v>
      </c>
      <c r="N472" s="1"/>
      <c r="O472" s="1"/>
    </row>
    <row r="473" spans="1:15" ht="12.75" customHeight="1">
      <c r="A473" s="33">
        <v>463</v>
      </c>
      <c r="B473" s="58" t="s">
        <v>531</v>
      </c>
      <c r="C473" s="31">
        <v>788.6</v>
      </c>
      <c r="D473" s="38">
        <v>784.19999999999993</v>
      </c>
      <c r="E473" s="38">
        <v>778.39999999999986</v>
      </c>
      <c r="F473" s="38">
        <v>768.19999999999993</v>
      </c>
      <c r="G473" s="38">
        <v>762.39999999999986</v>
      </c>
      <c r="H473" s="38">
        <v>794.39999999999986</v>
      </c>
      <c r="I473" s="38">
        <v>800.19999999999982</v>
      </c>
      <c r="J473" s="38">
        <v>810.39999999999986</v>
      </c>
      <c r="K473" s="31">
        <v>790</v>
      </c>
      <c r="L473" s="31">
        <v>774</v>
      </c>
      <c r="M473" s="31">
        <v>1.1978500000000001</v>
      </c>
      <c r="N473" s="1"/>
      <c r="O473" s="1"/>
    </row>
    <row r="474" spans="1:15" ht="12.75" customHeight="1">
      <c r="A474" s="33">
        <v>464</v>
      </c>
      <c r="B474" s="58" t="s">
        <v>301</v>
      </c>
      <c r="C474" s="31">
        <v>2864.75</v>
      </c>
      <c r="D474" s="38">
        <v>2877.0666666666671</v>
      </c>
      <c r="E474" s="38">
        <v>2845.6833333333343</v>
      </c>
      <c r="F474" s="38">
        <v>2826.6166666666672</v>
      </c>
      <c r="G474" s="38">
        <v>2795.2333333333345</v>
      </c>
      <c r="H474" s="38">
        <v>2896.1333333333341</v>
      </c>
      <c r="I474" s="38">
        <v>2927.5166666666664</v>
      </c>
      <c r="J474" s="38">
        <v>2946.5833333333339</v>
      </c>
      <c r="K474" s="31">
        <v>2908.45</v>
      </c>
      <c r="L474" s="31">
        <v>2858</v>
      </c>
      <c r="M474" s="31">
        <v>0.77632999999999996</v>
      </c>
      <c r="N474" s="1"/>
      <c r="O474" s="1"/>
    </row>
    <row r="475" spans="1:15" ht="12.75" customHeight="1">
      <c r="A475" s="33">
        <v>465</v>
      </c>
      <c r="B475" s="58" t="s">
        <v>532</v>
      </c>
      <c r="C475" s="31">
        <v>48.45</v>
      </c>
      <c r="D475" s="38">
        <v>49.166666666666664</v>
      </c>
      <c r="E475" s="38">
        <v>47.43333333333333</v>
      </c>
      <c r="F475" s="38">
        <v>46.416666666666664</v>
      </c>
      <c r="G475" s="38">
        <v>44.68333333333333</v>
      </c>
      <c r="H475" s="38">
        <v>50.18333333333333</v>
      </c>
      <c r="I475" s="38">
        <v>51.916666666666664</v>
      </c>
      <c r="J475" s="38">
        <v>52.93333333333333</v>
      </c>
      <c r="K475" s="31">
        <v>50.9</v>
      </c>
      <c r="L475" s="31">
        <v>48.15</v>
      </c>
      <c r="M475" s="31">
        <v>299.82314000000002</v>
      </c>
      <c r="N475" s="1"/>
      <c r="O475" s="1"/>
    </row>
    <row r="476" spans="1:15" ht="12.75" customHeight="1">
      <c r="A476" s="33">
        <v>466</v>
      </c>
      <c r="B476" s="58" t="s">
        <v>234</v>
      </c>
      <c r="C476" s="31">
        <v>1380.6</v>
      </c>
      <c r="D476" s="38">
        <v>1370.8</v>
      </c>
      <c r="E476" s="38">
        <v>1352.85</v>
      </c>
      <c r="F476" s="38">
        <v>1325.1</v>
      </c>
      <c r="G476" s="38">
        <v>1307.1499999999999</v>
      </c>
      <c r="H476" s="38">
        <v>1398.55</v>
      </c>
      <c r="I476" s="38">
        <v>1416.5000000000002</v>
      </c>
      <c r="J476" s="38">
        <v>1444.25</v>
      </c>
      <c r="K476" s="31">
        <v>1388.75</v>
      </c>
      <c r="L476" s="31">
        <v>1343.05</v>
      </c>
      <c r="M476" s="31">
        <v>12.311159999999999</v>
      </c>
      <c r="N476" s="1"/>
      <c r="O476" s="1"/>
    </row>
    <row r="477" spans="1:15" ht="12.75" customHeight="1">
      <c r="A477" s="33">
        <v>467</v>
      </c>
      <c r="B477" s="58" t="s">
        <v>544</v>
      </c>
      <c r="C477" s="31">
        <v>31.9</v>
      </c>
      <c r="D477" s="38">
        <v>32.083333333333336</v>
      </c>
      <c r="E477" s="38">
        <v>31.516666666666673</v>
      </c>
      <c r="F477" s="38">
        <v>31.133333333333336</v>
      </c>
      <c r="G477" s="38">
        <v>30.566666666666674</v>
      </c>
      <c r="H477" s="38">
        <v>32.466666666666669</v>
      </c>
      <c r="I477" s="38">
        <v>33.033333333333331</v>
      </c>
      <c r="J477" s="38">
        <v>33.416666666666671</v>
      </c>
      <c r="K477" s="31">
        <v>32.65</v>
      </c>
      <c r="L477" s="31">
        <v>31.7</v>
      </c>
      <c r="M477" s="31">
        <v>96.466089999999994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386.1</v>
      </c>
      <c r="D478" s="38">
        <v>384.88333333333338</v>
      </c>
      <c r="E478" s="38">
        <v>381.21666666666675</v>
      </c>
      <c r="F478" s="38">
        <v>376.33333333333337</v>
      </c>
      <c r="G478" s="38">
        <v>372.66666666666674</v>
      </c>
      <c r="H478" s="38">
        <v>389.76666666666677</v>
      </c>
      <c r="I478" s="38">
        <v>393.43333333333339</v>
      </c>
      <c r="J478" s="38">
        <v>398.31666666666678</v>
      </c>
      <c r="K478" s="31">
        <v>388.55</v>
      </c>
      <c r="L478" s="31">
        <v>380</v>
      </c>
      <c r="M478" s="31">
        <v>1.5659099999999999</v>
      </c>
      <c r="N478" s="1"/>
      <c r="O478" s="1"/>
    </row>
    <row r="479" spans="1:15" ht="12.75" customHeight="1">
      <c r="A479" s="33">
        <v>469</v>
      </c>
      <c r="B479" s="58" t="s">
        <v>236</v>
      </c>
      <c r="C479" s="31">
        <v>8199.7000000000007</v>
      </c>
      <c r="D479" s="38">
        <v>8180.95</v>
      </c>
      <c r="E479" s="38">
        <v>8143.9</v>
      </c>
      <c r="F479" s="38">
        <v>8088.0999999999995</v>
      </c>
      <c r="G479" s="38">
        <v>8051.0499999999993</v>
      </c>
      <c r="H479" s="38">
        <v>8236.75</v>
      </c>
      <c r="I479" s="38">
        <v>8273.8000000000011</v>
      </c>
      <c r="J479" s="38">
        <v>8329.6</v>
      </c>
      <c r="K479" s="31">
        <v>8218</v>
      </c>
      <c r="L479" s="31">
        <v>8125.15</v>
      </c>
      <c r="M479" s="31">
        <v>2.3071299999999999</v>
      </c>
      <c r="N479" s="1"/>
      <c r="O479" s="1"/>
    </row>
    <row r="480" spans="1:15" ht="12.75" customHeight="1">
      <c r="A480" s="33">
        <v>470</v>
      </c>
      <c r="B480" s="58" t="s">
        <v>302</v>
      </c>
      <c r="C480" s="31">
        <v>86.25</v>
      </c>
      <c r="D480" s="38">
        <v>87.583333333333329</v>
      </c>
      <c r="E480" s="38">
        <v>83.666666666666657</v>
      </c>
      <c r="F480" s="38">
        <v>81.083333333333329</v>
      </c>
      <c r="G480" s="38">
        <v>77.166666666666657</v>
      </c>
      <c r="H480" s="38">
        <v>90.166666666666657</v>
      </c>
      <c r="I480" s="38">
        <v>94.083333333333314</v>
      </c>
      <c r="J480" s="38">
        <v>96.666666666666657</v>
      </c>
      <c r="K480" s="31">
        <v>91.5</v>
      </c>
      <c r="L480" s="31">
        <v>85</v>
      </c>
      <c r="M480" s="31">
        <v>733.44682999999998</v>
      </c>
      <c r="N480" s="1"/>
      <c r="O480" s="1"/>
    </row>
    <row r="481" spans="1:15" ht="12.75" customHeight="1">
      <c r="A481" s="33">
        <v>471</v>
      </c>
      <c r="B481" s="58" t="s">
        <v>235</v>
      </c>
      <c r="C481" s="31">
        <v>1526.65</v>
      </c>
      <c r="D481" s="38">
        <v>1524.9333333333334</v>
      </c>
      <c r="E481" s="38">
        <v>1517.7166666666667</v>
      </c>
      <c r="F481" s="38">
        <v>1508.7833333333333</v>
      </c>
      <c r="G481" s="38">
        <v>1501.5666666666666</v>
      </c>
      <c r="H481" s="38">
        <v>1533.8666666666668</v>
      </c>
      <c r="I481" s="38">
        <v>1541.0833333333335</v>
      </c>
      <c r="J481" s="38">
        <v>1550.0166666666669</v>
      </c>
      <c r="K481" s="31">
        <v>1532.15</v>
      </c>
      <c r="L481" s="31">
        <v>1516</v>
      </c>
      <c r="M481" s="31">
        <v>1.19631</v>
      </c>
      <c r="N481" s="1"/>
      <c r="O481" s="1"/>
    </row>
    <row r="482" spans="1:15" ht="12.75" customHeight="1">
      <c r="A482" s="33">
        <v>472</v>
      </c>
      <c r="B482" s="31" t="s">
        <v>176</v>
      </c>
      <c r="C482" s="38">
        <v>1003.45</v>
      </c>
      <c r="D482" s="38">
        <v>1006.6166666666667</v>
      </c>
      <c r="E482" s="38">
        <v>996.83333333333337</v>
      </c>
      <c r="F482" s="38">
        <v>990.2166666666667</v>
      </c>
      <c r="G482" s="38">
        <v>980.43333333333339</v>
      </c>
      <c r="H482" s="38">
        <v>1013.2333333333333</v>
      </c>
      <c r="I482" s="38">
        <v>1023.0166666666667</v>
      </c>
      <c r="J482" s="31">
        <v>1029.6333333333332</v>
      </c>
      <c r="K482" s="31">
        <v>1016.4</v>
      </c>
      <c r="L482" s="31">
        <v>1000</v>
      </c>
      <c r="M482" s="58">
        <v>7.9939499999999999</v>
      </c>
      <c r="N482" s="1"/>
      <c r="O482" s="1"/>
    </row>
    <row r="483" spans="1:15" ht="12.75" customHeight="1">
      <c r="A483" s="33">
        <v>473</v>
      </c>
      <c r="B483" s="31" t="s">
        <v>546</v>
      </c>
      <c r="C483" s="38">
        <v>606.4</v>
      </c>
      <c r="D483" s="38">
        <v>609.2166666666667</v>
      </c>
      <c r="E483" s="38">
        <v>600.53333333333342</v>
      </c>
      <c r="F483" s="38">
        <v>594.66666666666674</v>
      </c>
      <c r="G483" s="38">
        <v>585.98333333333346</v>
      </c>
      <c r="H483" s="38">
        <v>615.08333333333337</v>
      </c>
      <c r="I483" s="38">
        <v>623.76666666666677</v>
      </c>
      <c r="J483" s="31">
        <v>629.63333333333333</v>
      </c>
      <c r="K483" s="31">
        <v>617.9</v>
      </c>
      <c r="L483" s="31">
        <v>603.35</v>
      </c>
      <c r="M483" s="58">
        <v>3.82111</v>
      </c>
      <c r="N483" s="1"/>
      <c r="O483" s="1"/>
    </row>
    <row r="484" spans="1:15" ht="12.75" customHeight="1">
      <c r="A484" s="33">
        <v>474</v>
      </c>
      <c r="B484" s="31" t="s">
        <v>237</v>
      </c>
      <c r="C484" s="31">
        <v>597.6</v>
      </c>
      <c r="D484" s="38">
        <v>595.86666666666667</v>
      </c>
      <c r="E484" s="38">
        <v>590.73333333333335</v>
      </c>
      <c r="F484" s="38">
        <v>583.86666666666667</v>
      </c>
      <c r="G484" s="38">
        <v>578.73333333333335</v>
      </c>
      <c r="H484" s="38">
        <v>602.73333333333335</v>
      </c>
      <c r="I484" s="38">
        <v>607.86666666666679</v>
      </c>
      <c r="J484" s="38">
        <v>614.73333333333335</v>
      </c>
      <c r="K484" s="31">
        <v>601</v>
      </c>
      <c r="L484" s="31">
        <v>589</v>
      </c>
      <c r="M484" s="31">
        <v>63.181640000000002</v>
      </c>
      <c r="N484" s="1"/>
      <c r="O484" s="1"/>
    </row>
    <row r="485" spans="1:15" ht="12.75" customHeight="1">
      <c r="A485" s="33">
        <v>475</v>
      </c>
      <c r="B485" s="31" t="s">
        <v>547</v>
      </c>
      <c r="C485" s="38">
        <v>751.7</v>
      </c>
      <c r="D485" s="38">
        <v>749.41666666666663</v>
      </c>
      <c r="E485" s="38">
        <v>744.93333333333328</v>
      </c>
      <c r="F485" s="38">
        <v>738.16666666666663</v>
      </c>
      <c r="G485" s="38">
        <v>733.68333333333328</v>
      </c>
      <c r="H485" s="38">
        <v>756.18333333333328</v>
      </c>
      <c r="I485" s="38">
        <v>760.66666666666663</v>
      </c>
      <c r="J485" s="31">
        <v>767.43333333333328</v>
      </c>
      <c r="K485" s="31">
        <v>753.9</v>
      </c>
      <c r="L485" s="31">
        <v>742.65</v>
      </c>
      <c r="M485" s="58">
        <v>0.44896000000000003</v>
      </c>
      <c r="N485" s="1"/>
      <c r="O485" s="1"/>
    </row>
    <row r="486" spans="1:15" ht="12.75" customHeight="1">
      <c r="A486" s="33">
        <v>476</v>
      </c>
      <c r="B486" s="31" t="s">
        <v>550</v>
      </c>
      <c r="C486" s="31">
        <v>664.95</v>
      </c>
      <c r="D486" s="38">
        <v>670.75</v>
      </c>
      <c r="E486" s="38">
        <v>657.2</v>
      </c>
      <c r="F486" s="38">
        <v>649.45000000000005</v>
      </c>
      <c r="G486" s="38">
        <v>635.90000000000009</v>
      </c>
      <c r="H486" s="38">
        <v>678.5</v>
      </c>
      <c r="I486" s="38">
        <v>692.05</v>
      </c>
      <c r="J486" s="38">
        <v>699.8</v>
      </c>
      <c r="K486" s="31">
        <v>684.3</v>
      </c>
      <c r="L486" s="31">
        <v>663</v>
      </c>
      <c r="M486" s="31">
        <v>6.3714899999999997</v>
      </c>
      <c r="N486" s="1"/>
      <c r="O486" s="1"/>
    </row>
    <row r="487" spans="1:15" ht="12.75" customHeight="1">
      <c r="A487" s="33">
        <v>477</v>
      </c>
      <c r="B487" s="31" t="s">
        <v>551</v>
      </c>
      <c r="C487" s="38">
        <v>442.05</v>
      </c>
      <c r="D487" s="38">
        <v>435.34999999999997</v>
      </c>
      <c r="E487" s="38">
        <v>400.69999999999993</v>
      </c>
      <c r="F487" s="38">
        <v>359.34999999999997</v>
      </c>
      <c r="G487" s="38">
        <v>324.69999999999993</v>
      </c>
      <c r="H487" s="38">
        <v>476.69999999999993</v>
      </c>
      <c r="I487" s="38">
        <v>511.34999999999991</v>
      </c>
      <c r="J487" s="38">
        <v>552.69999999999993</v>
      </c>
      <c r="K487" s="31">
        <v>470</v>
      </c>
      <c r="L487" s="31">
        <v>394</v>
      </c>
      <c r="M487" s="31">
        <v>42.428820000000002</v>
      </c>
      <c r="N487" s="1"/>
      <c r="O487" s="1"/>
    </row>
    <row r="488" spans="1:15" ht="12.75" customHeight="1">
      <c r="A488" s="33">
        <v>478</v>
      </c>
      <c r="B488" s="31" t="s">
        <v>552</v>
      </c>
      <c r="C488" s="31">
        <v>397.3</v>
      </c>
      <c r="D488" s="38">
        <v>391.43333333333334</v>
      </c>
      <c r="E488" s="38">
        <v>383.06666666666666</v>
      </c>
      <c r="F488" s="38">
        <v>368.83333333333331</v>
      </c>
      <c r="G488" s="38">
        <v>360.46666666666664</v>
      </c>
      <c r="H488" s="38">
        <v>405.66666666666669</v>
      </c>
      <c r="I488" s="38">
        <v>414.03333333333336</v>
      </c>
      <c r="J488" s="38">
        <v>428.26666666666671</v>
      </c>
      <c r="K488" s="31">
        <v>399.8</v>
      </c>
      <c r="L488" s="31">
        <v>377.2</v>
      </c>
      <c r="M488" s="31">
        <v>13.280900000000001</v>
      </c>
      <c r="N488" s="1"/>
      <c r="O488" s="1"/>
    </row>
    <row r="489" spans="1:15" ht="12.75" customHeight="1">
      <c r="A489" s="33">
        <v>479</v>
      </c>
      <c r="B489" s="31" t="s">
        <v>553</v>
      </c>
      <c r="C489" s="38">
        <v>426.7</v>
      </c>
      <c r="D489" s="38">
        <v>429</v>
      </c>
      <c r="E489" s="38">
        <v>423.2</v>
      </c>
      <c r="F489" s="38">
        <v>419.7</v>
      </c>
      <c r="G489" s="38">
        <v>413.9</v>
      </c>
      <c r="H489" s="38">
        <v>432.5</v>
      </c>
      <c r="I489" s="38">
        <v>438.29999999999995</v>
      </c>
      <c r="J489" s="38">
        <v>441.8</v>
      </c>
      <c r="K489" s="31">
        <v>434.8</v>
      </c>
      <c r="L489" s="31">
        <v>425.5</v>
      </c>
      <c r="M489" s="31">
        <v>5.40754</v>
      </c>
      <c r="N489" s="1"/>
      <c r="O489" s="1"/>
    </row>
    <row r="490" spans="1:15" ht="12.75" customHeight="1">
      <c r="A490" s="33">
        <v>480</v>
      </c>
      <c r="B490" s="58" t="s">
        <v>303</v>
      </c>
      <c r="C490" s="31">
        <v>888.95</v>
      </c>
      <c r="D490" s="38">
        <v>886</v>
      </c>
      <c r="E490" s="38">
        <v>878</v>
      </c>
      <c r="F490" s="38">
        <v>867.05</v>
      </c>
      <c r="G490" s="38">
        <v>859.05</v>
      </c>
      <c r="H490" s="38">
        <v>896.95</v>
      </c>
      <c r="I490" s="38">
        <v>904.95</v>
      </c>
      <c r="J490" s="38">
        <v>915.90000000000009</v>
      </c>
      <c r="K490" s="31">
        <v>894</v>
      </c>
      <c r="L490" s="31">
        <v>875.05</v>
      </c>
      <c r="M490" s="31">
        <v>11.331670000000001</v>
      </c>
      <c r="N490" s="1"/>
      <c r="O490" s="1"/>
    </row>
    <row r="491" spans="1:15" ht="12.75" customHeight="1">
      <c r="A491" s="33">
        <v>481</v>
      </c>
      <c r="B491" s="58" t="s">
        <v>554</v>
      </c>
      <c r="C491" s="38">
        <v>1235.9000000000001</v>
      </c>
      <c r="D491" s="38">
        <v>1236.2333333333333</v>
      </c>
      <c r="E491" s="38">
        <v>1222.5166666666667</v>
      </c>
      <c r="F491" s="38">
        <v>1209.1333333333332</v>
      </c>
      <c r="G491" s="38">
        <v>1195.4166666666665</v>
      </c>
      <c r="H491" s="38">
        <v>1249.6166666666668</v>
      </c>
      <c r="I491" s="38">
        <v>1263.3333333333335</v>
      </c>
      <c r="J491" s="38">
        <v>1276.7166666666669</v>
      </c>
      <c r="K491" s="31">
        <v>1249.95</v>
      </c>
      <c r="L491" s="31">
        <v>1222.8499999999999</v>
      </c>
      <c r="M491" s="31">
        <v>10.34473</v>
      </c>
      <c r="N491" s="1"/>
      <c r="O491" s="1"/>
    </row>
    <row r="492" spans="1:15" ht="12.75" customHeight="1">
      <c r="A492" s="33">
        <v>482</v>
      </c>
      <c r="B492" s="58" t="s">
        <v>238</v>
      </c>
      <c r="C492" s="31">
        <v>237</v>
      </c>
      <c r="D492" s="38">
        <v>237.70000000000002</v>
      </c>
      <c r="E492" s="38">
        <v>235.60000000000002</v>
      </c>
      <c r="F492" s="38">
        <v>234.20000000000002</v>
      </c>
      <c r="G492" s="38">
        <v>232.10000000000002</v>
      </c>
      <c r="H492" s="38">
        <v>239.10000000000002</v>
      </c>
      <c r="I492" s="38">
        <v>241.2</v>
      </c>
      <c r="J492" s="38">
        <v>242.60000000000002</v>
      </c>
      <c r="K492" s="31">
        <v>239.8</v>
      </c>
      <c r="L492" s="31">
        <v>236.3</v>
      </c>
      <c r="M492" s="31">
        <v>41.159480000000002</v>
      </c>
      <c r="N492" s="1"/>
      <c r="O492" s="1"/>
    </row>
    <row r="493" spans="1:15" ht="12.75" customHeight="1">
      <c r="A493" s="33">
        <v>483</v>
      </c>
      <c r="B493" s="58" t="s">
        <v>548</v>
      </c>
      <c r="C493" s="38">
        <v>313.05</v>
      </c>
      <c r="D493" s="38">
        <v>312.45000000000005</v>
      </c>
      <c r="E493" s="38">
        <v>310.30000000000007</v>
      </c>
      <c r="F493" s="38">
        <v>307.55</v>
      </c>
      <c r="G493" s="38">
        <v>305.40000000000003</v>
      </c>
      <c r="H493" s="38">
        <v>315.2000000000001</v>
      </c>
      <c r="I493" s="38">
        <v>317.35000000000008</v>
      </c>
      <c r="J493" s="38">
        <v>320.10000000000014</v>
      </c>
      <c r="K493" s="31">
        <v>314.60000000000002</v>
      </c>
      <c r="L493" s="31">
        <v>309.7</v>
      </c>
      <c r="M493" s="31">
        <v>1.5345500000000001</v>
      </c>
      <c r="N493" s="1"/>
      <c r="O493" s="1"/>
    </row>
    <row r="494" spans="1:15" ht="12.75" customHeight="1">
      <c r="A494" s="33">
        <v>484</v>
      </c>
      <c r="B494" s="58" t="s">
        <v>555</v>
      </c>
      <c r="C494" s="38">
        <v>498.8</v>
      </c>
      <c r="D494" s="38">
        <v>498.25</v>
      </c>
      <c r="E494" s="38">
        <v>492.55</v>
      </c>
      <c r="F494" s="38">
        <v>486.3</v>
      </c>
      <c r="G494" s="38">
        <v>480.6</v>
      </c>
      <c r="H494" s="38">
        <v>504.5</v>
      </c>
      <c r="I494" s="38">
        <v>510.20000000000005</v>
      </c>
      <c r="J494" s="38">
        <v>516.45000000000005</v>
      </c>
      <c r="K494" s="31">
        <v>503.95</v>
      </c>
      <c r="L494" s="31">
        <v>492</v>
      </c>
      <c r="M494" s="31">
        <v>2.2085699999999999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1818.5</v>
      </c>
      <c r="D495" s="38">
        <v>1811.5</v>
      </c>
      <c r="E495" s="38">
        <v>1794</v>
      </c>
      <c r="F495" s="38">
        <v>1769.5</v>
      </c>
      <c r="G495" s="38">
        <v>1752</v>
      </c>
      <c r="H495" s="38">
        <v>1836</v>
      </c>
      <c r="I495" s="38">
        <v>1853.5</v>
      </c>
      <c r="J495" s="38">
        <v>1878</v>
      </c>
      <c r="K495" s="31">
        <v>1829</v>
      </c>
      <c r="L495" s="31">
        <v>1787</v>
      </c>
      <c r="M495" s="31">
        <v>0.54401999999999995</v>
      </c>
      <c r="N495" s="1"/>
      <c r="O495" s="1"/>
    </row>
    <row r="496" spans="1:15" ht="12.75" customHeight="1">
      <c r="A496" s="33">
        <v>486</v>
      </c>
      <c r="B496" s="58" t="s">
        <v>549</v>
      </c>
      <c r="C496" s="38">
        <v>2144.35</v>
      </c>
      <c r="D496" s="38">
        <v>2143.2166666666667</v>
      </c>
      <c r="E496" s="38">
        <v>2125.0333333333333</v>
      </c>
      <c r="F496" s="38">
        <v>2105.7166666666667</v>
      </c>
      <c r="G496" s="38">
        <v>2087.5333333333333</v>
      </c>
      <c r="H496" s="38">
        <v>2162.5333333333333</v>
      </c>
      <c r="I496" s="38">
        <v>2180.7166666666667</v>
      </c>
      <c r="J496" s="38">
        <v>2200.0333333333333</v>
      </c>
      <c r="K496" s="31">
        <v>2161.4</v>
      </c>
      <c r="L496" s="31">
        <v>2123.9</v>
      </c>
      <c r="M496" s="31">
        <v>0.18093999999999999</v>
      </c>
      <c r="N496" s="1"/>
      <c r="O496" s="1"/>
    </row>
    <row r="497" spans="1:15" ht="12.75" customHeight="1">
      <c r="A497" s="33">
        <v>487</v>
      </c>
      <c r="B497" s="58" t="s">
        <v>141</v>
      </c>
      <c r="C497" s="38">
        <v>8.9</v>
      </c>
      <c r="D497" s="38">
        <v>9.0499999999999989</v>
      </c>
      <c r="E497" s="38">
        <v>8.6999999999999975</v>
      </c>
      <c r="F497" s="38">
        <v>8.4999999999999982</v>
      </c>
      <c r="G497" s="38">
        <v>8.1499999999999968</v>
      </c>
      <c r="H497" s="38">
        <v>9.2499999999999982</v>
      </c>
      <c r="I497" s="38">
        <v>9.6</v>
      </c>
      <c r="J497" s="38">
        <v>9.7999999999999989</v>
      </c>
      <c r="K497" s="31">
        <v>9.4</v>
      </c>
      <c r="L497" s="31">
        <v>8.85</v>
      </c>
      <c r="M497" s="31">
        <v>3590.5532800000001</v>
      </c>
      <c r="N497" s="1"/>
      <c r="O497" s="1"/>
    </row>
    <row r="498" spans="1:15" ht="12.75" customHeight="1">
      <c r="A498" s="33">
        <v>488</v>
      </c>
      <c r="B498" s="58" t="s">
        <v>239</v>
      </c>
      <c r="C498" s="38">
        <v>848.9</v>
      </c>
      <c r="D498" s="38">
        <v>842.68333333333339</v>
      </c>
      <c r="E498" s="38">
        <v>833.66666666666674</v>
      </c>
      <c r="F498" s="38">
        <v>818.43333333333339</v>
      </c>
      <c r="G498" s="38">
        <v>809.41666666666674</v>
      </c>
      <c r="H498" s="38">
        <v>857.91666666666674</v>
      </c>
      <c r="I498" s="38">
        <v>866.93333333333339</v>
      </c>
      <c r="J498" s="38">
        <v>882.16666666666674</v>
      </c>
      <c r="K498" s="31">
        <v>851.7</v>
      </c>
      <c r="L498" s="31">
        <v>827.45</v>
      </c>
      <c r="M498" s="31">
        <v>17.669630000000002</v>
      </c>
      <c r="N498" s="1"/>
      <c r="O498" s="1"/>
    </row>
    <row r="499" spans="1:15" ht="12.75" customHeight="1">
      <c r="A499" s="33">
        <v>489</v>
      </c>
      <c r="B499" s="58" t="s">
        <v>557</v>
      </c>
      <c r="C499" s="38">
        <v>318.2</v>
      </c>
      <c r="D499" s="38">
        <v>319.5333333333333</v>
      </c>
      <c r="E499" s="38">
        <v>315.16666666666663</v>
      </c>
      <c r="F499" s="38">
        <v>312.13333333333333</v>
      </c>
      <c r="G499" s="38">
        <v>307.76666666666665</v>
      </c>
      <c r="H499" s="38">
        <v>322.56666666666661</v>
      </c>
      <c r="I499" s="38">
        <v>326.93333333333328</v>
      </c>
      <c r="J499" s="38">
        <v>329.96666666666658</v>
      </c>
      <c r="K499" s="31">
        <v>323.89999999999998</v>
      </c>
      <c r="L499" s="31">
        <v>316.5</v>
      </c>
      <c r="M499" s="31">
        <v>6.6167699999999998</v>
      </c>
      <c r="N499" s="1"/>
      <c r="O499" s="1"/>
    </row>
    <row r="500" spans="1:15" ht="12.75" customHeight="1">
      <c r="A500" s="33">
        <v>490</v>
      </c>
      <c r="B500" s="58" t="s">
        <v>558</v>
      </c>
      <c r="C500" s="58">
        <v>122.6</v>
      </c>
      <c r="D500" s="38">
        <v>122.8</v>
      </c>
      <c r="E500" s="38">
        <v>121.8</v>
      </c>
      <c r="F500" s="38">
        <v>121</v>
      </c>
      <c r="G500" s="38">
        <v>120</v>
      </c>
      <c r="H500" s="38">
        <v>123.6</v>
      </c>
      <c r="I500" s="38">
        <v>124.6</v>
      </c>
      <c r="J500" s="38">
        <v>125.39999999999999</v>
      </c>
      <c r="K500" s="31">
        <v>123.8</v>
      </c>
      <c r="L500" s="31">
        <v>122</v>
      </c>
      <c r="M500" s="31">
        <v>9.8729499999999994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901.05</v>
      </c>
      <c r="D501" s="38">
        <v>901.36666666666667</v>
      </c>
      <c r="E501" s="38">
        <v>895.7833333333333</v>
      </c>
      <c r="F501" s="38">
        <v>890.51666666666665</v>
      </c>
      <c r="G501" s="38">
        <v>884.93333333333328</v>
      </c>
      <c r="H501" s="38">
        <v>906.63333333333333</v>
      </c>
      <c r="I501" s="38">
        <v>912.21666666666658</v>
      </c>
      <c r="J501" s="38">
        <v>917.48333333333335</v>
      </c>
      <c r="K501" s="31">
        <v>906.95</v>
      </c>
      <c r="L501" s="31">
        <v>896.1</v>
      </c>
      <c r="M501" s="31">
        <v>0.37980999999999998</v>
      </c>
      <c r="N501" s="1"/>
      <c r="O501" s="1"/>
    </row>
    <row r="502" spans="1:15" ht="12.75" customHeight="1">
      <c r="A502" s="33">
        <v>492</v>
      </c>
      <c r="B502" s="58" t="s">
        <v>304</v>
      </c>
      <c r="C502" s="58">
        <v>1634.35</v>
      </c>
      <c r="D502" s="38">
        <v>1633.8833333333332</v>
      </c>
      <c r="E502" s="38">
        <v>1617.7166666666665</v>
      </c>
      <c r="F502" s="38">
        <v>1601.0833333333333</v>
      </c>
      <c r="G502" s="38">
        <v>1584.9166666666665</v>
      </c>
      <c r="H502" s="38">
        <v>1650.5166666666664</v>
      </c>
      <c r="I502" s="38">
        <v>1666.6833333333334</v>
      </c>
      <c r="J502" s="38">
        <v>1683.3166666666664</v>
      </c>
      <c r="K502" s="31">
        <v>1650.05</v>
      </c>
      <c r="L502" s="31">
        <v>1617.25</v>
      </c>
      <c r="M502" s="31">
        <v>0.49458000000000002</v>
      </c>
      <c r="N502" s="1"/>
      <c r="O502" s="1"/>
    </row>
    <row r="503" spans="1:15" ht="12.75" customHeight="1">
      <c r="A503" s="33">
        <v>493</v>
      </c>
      <c r="B503" s="58" t="s">
        <v>240</v>
      </c>
      <c r="C503" s="58">
        <v>408.1</v>
      </c>
      <c r="D503" s="38">
        <v>409.0333333333333</v>
      </c>
      <c r="E503" s="38">
        <v>406.16666666666663</v>
      </c>
      <c r="F503" s="38">
        <v>404.23333333333335</v>
      </c>
      <c r="G503" s="38">
        <v>401.36666666666667</v>
      </c>
      <c r="H503" s="38">
        <v>410.96666666666658</v>
      </c>
      <c r="I503" s="38">
        <v>413.83333333333326</v>
      </c>
      <c r="J503" s="38">
        <v>415.76666666666654</v>
      </c>
      <c r="K503" s="31">
        <v>411.9</v>
      </c>
      <c r="L503" s="31">
        <v>407.1</v>
      </c>
      <c r="M503" s="31">
        <v>19.992809999999999</v>
      </c>
      <c r="N503" s="1"/>
      <c r="O503" s="1"/>
    </row>
    <row r="504" spans="1:15" ht="12.75" customHeight="1">
      <c r="A504" s="33">
        <v>494</v>
      </c>
      <c r="B504" s="58" t="s">
        <v>305</v>
      </c>
      <c r="C504" s="38">
        <v>16.850000000000001</v>
      </c>
      <c r="D504" s="38">
        <v>16.883333333333336</v>
      </c>
      <c r="E504" s="38">
        <v>16.766666666666673</v>
      </c>
      <c r="F504" s="38">
        <v>16.683333333333337</v>
      </c>
      <c r="G504" s="38">
        <v>16.566666666666674</v>
      </c>
      <c r="H504" s="38">
        <v>16.966666666666672</v>
      </c>
      <c r="I504" s="38">
        <v>17.083333333333339</v>
      </c>
      <c r="J504" s="31">
        <v>17.166666666666671</v>
      </c>
      <c r="K504" s="31">
        <v>17</v>
      </c>
      <c r="L504" s="31">
        <v>16.8</v>
      </c>
      <c r="M504" s="58">
        <v>605.19632000000001</v>
      </c>
      <c r="N504" s="1"/>
      <c r="O504" s="1"/>
    </row>
    <row r="505" spans="1:15" ht="12.75" customHeight="1">
      <c r="A505" s="33">
        <v>495</v>
      </c>
      <c r="B505" s="58" t="s">
        <v>241</v>
      </c>
      <c r="C505" s="38">
        <v>264.95</v>
      </c>
      <c r="D505" s="38">
        <v>265.66666666666669</v>
      </c>
      <c r="E505" s="38">
        <v>262.38333333333338</v>
      </c>
      <c r="F505" s="38">
        <v>259.81666666666672</v>
      </c>
      <c r="G505" s="38">
        <v>256.53333333333342</v>
      </c>
      <c r="H505" s="38">
        <v>268.23333333333335</v>
      </c>
      <c r="I505" s="38">
        <v>271.51666666666665</v>
      </c>
      <c r="J505" s="31">
        <v>274.08333333333331</v>
      </c>
      <c r="K505" s="31">
        <v>268.95</v>
      </c>
      <c r="L505" s="31">
        <v>263.10000000000002</v>
      </c>
      <c r="M505" s="58">
        <v>70.51558</v>
      </c>
      <c r="N505" s="1"/>
      <c r="O505" s="1"/>
    </row>
    <row r="506" spans="1:15" ht="12.75" customHeight="1">
      <c r="A506" s="33">
        <v>496</v>
      </c>
      <c r="B506" s="58" t="s">
        <v>561</v>
      </c>
      <c r="C506" s="58">
        <v>504.75</v>
      </c>
      <c r="D506" s="38">
        <v>507.05</v>
      </c>
      <c r="E506" s="38">
        <v>500.70000000000005</v>
      </c>
      <c r="F506" s="38">
        <v>496.65000000000003</v>
      </c>
      <c r="G506" s="38">
        <v>490.30000000000007</v>
      </c>
      <c r="H506" s="38">
        <v>511.1</v>
      </c>
      <c r="I506" s="38">
        <v>517.45000000000005</v>
      </c>
      <c r="J506" s="38">
        <v>521.5</v>
      </c>
      <c r="K506" s="31">
        <v>513.4</v>
      </c>
      <c r="L506" s="31">
        <v>503</v>
      </c>
      <c r="M506" s="31">
        <v>4.3780799999999997</v>
      </c>
      <c r="N506" s="1"/>
      <c r="O506" s="1"/>
    </row>
    <row r="507" spans="1:15" ht="12.75" customHeight="1">
      <c r="A507" s="33">
        <v>497</v>
      </c>
      <c r="B507" s="58" t="s">
        <v>560</v>
      </c>
      <c r="C507" s="58">
        <v>12912.85</v>
      </c>
      <c r="D507" s="38">
        <v>12924.25</v>
      </c>
      <c r="E507" s="38">
        <v>12688.6</v>
      </c>
      <c r="F507" s="38">
        <v>12464.35</v>
      </c>
      <c r="G507" s="38">
        <v>12228.7</v>
      </c>
      <c r="H507" s="38">
        <v>13148.5</v>
      </c>
      <c r="I507" s="38">
        <v>13384.150000000001</v>
      </c>
      <c r="J507" s="38">
        <v>13608.4</v>
      </c>
      <c r="K507" s="31">
        <v>13159.9</v>
      </c>
      <c r="L507" s="31">
        <v>12700</v>
      </c>
      <c r="M507" s="31">
        <v>3.7690000000000001E-2</v>
      </c>
      <c r="N507" s="1"/>
      <c r="O507" s="1"/>
    </row>
    <row r="508" spans="1:15" ht="12.75" customHeight="1">
      <c r="A508" s="33">
        <v>498</v>
      </c>
      <c r="B508" s="58" t="s">
        <v>306</v>
      </c>
      <c r="C508" s="38">
        <v>94.7</v>
      </c>
      <c r="D508" s="38">
        <v>94.09999999999998</v>
      </c>
      <c r="E508" s="38">
        <v>93.19999999999996</v>
      </c>
      <c r="F508" s="38">
        <v>91.699999999999974</v>
      </c>
      <c r="G508" s="38">
        <v>90.799999999999955</v>
      </c>
      <c r="H508" s="38">
        <v>95.599999999999966</v>
      </c>
      <c r="I508" s="38">
        <v>96.499999999999972</v>
      </c>
      <c r="J508" s="31">
        <v>97.999999999999972</v>
      </c>
      <c r="K508" s="31">
        <v>95</v>
      </c>
      <c r="L508" s="31">
        <v>92.6</v>
      </c>
      <c r="M508" s="58">
        <v>867.08316000000002</v>
      </c>
      <c r="N508" s="1"/>
      <c r="O508" s="1"/>
    </row>
    <row r="509" spans="1:15" ht="12.75" customHeight="1">
      <c r="A509" s="33">
        <v>499</v>
      </c>
      <c r="B509" s="58" t="s">
        <v>242</v>
      </c>
      <c r="C509" s="58">
        <v>631.95000000000005</v>
      </c>
      <c r="D509" s="38">
        <v>634.15</v>
      </c>
      <c r="E509" s="38">
        <v>627.29999999999995</v>
      </c>
      <c r="F509" s="38">
        <v>622.65</v>
      </c>
      <c r="G509" s="38">
        <v>615.79999999999995</v>
      </c>
      <c r="H509" s="38">
        <v>638.79999999999995</v>
      </c>
      <c r="I509" s="38">
        <v>645.65000000000009</v>
      </c>
      <c r="J509" s="38">
        <v>650.29999999999995</v>
      </c>
      <c r="K509" s="31">
        <v>641</v>
      </c>
      <c r="L509" s="31">
        <v>629.5</v>
      </c>
      <c r="M509" s="31">
        <v>10.42536</v>
      </c>
      <c r="N509" s="1"/>
      <c r="O509" s="1"/>
    </row>
    <row r="510" spans="1:15" ht="12.75" customHeight="1">
      <c r="A510" s="33">
        <v>500</v>
      </c>
      <c r="B510" s="58" t="s">
        <v>562</v>
      </c>
      <c r="C510" s="58">
        <v>1642.5</v>
      </c>
      <c r="D510" s="38">
        <v>1650.95</v>
      </c>
      <c r="E510" s="38">
        <v>1621.95</v>
      </c>
      <c r="F510" s="38">
        <v>1601.4</v>
      </c>
      <c r="G510" s="38">
        <v>1572.4</v>
      </c>
      <c r="H510" s="38">
        <v>1671.5</v>
      </c>
      <c r="I510" s="38">
        <v>1700.5</v>
      </c>
      <c r="J510" s="38">
        <v>1721.05</v>
      </c>
      <c r="K510" s="31">
        <v>1679.95</v>
      </c>
      <c r="L510" s="31">
        <v>1630.4</v>
      </c>
      <c r="M510" s="31">
        <v>0.38156000000000001</v>
      </c>
      <c r="N510" s="1"/>
      <c r="O510" s="1"/>
    </row>
    <row r="511" spans="1:15" ht="12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7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1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1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1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1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1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1" t="s">
        <v>254</v>
      </c>
      <c r="N527" s="1"/>
      <c r="O527" s="1"/>
    </row>
    <row r="528" spans="1:15" ht="12.75" customHeight="1">
      <c r="A528" s="71" t="s">
        <v>255</v>
      </c>
      <c r="N528" s="1"/>
      <c r="O528" s="1"/>
    </row>
    <row r="529" spans="1:15" ht="12.75" customHeight="1">
      <c r="A529" s="71" t="s">
        <v>256</v>
      </c>
      <c r="N529" s="1"/>
      <c r="O529" s="1"/>
    </row>
    <row r="530" spans="1:15" ht="12.75" customHeight="1">
      <c r="A530" s="71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64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5" t="s">
        <v>311</v>
      </c>
      <c r="B1" s="76"/>
      <c r="C1" s="77"/>
      <c r="D1" s="78"/>
      <c r="E1" s="76"/>
      <c r="F1" s="76"/>
      <c r="G1" s="76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ht="12.75" customHeight="1">
      <c r="A2" s="80"/>
      <c r="B2" s="81"/>
      <c r="C2" s="82"/>
      <c r="D2" s="83"/>
      <c r="E2" s="81"/>
      <c r="F2" s="81"/>
      <c r="G2" s="81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ht="12.75" customHeight="1">
      <c r="A3" s="80"/>
      <c r="B3" s="81"/>
      <c r="C3" s="82"/>
      <c r="D3" s="83"/>
      <c r="E3" s="81"/>
      <c r="F3" s="81"/>
      <c r="G3" s="81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28" ht="12.75" customHeight="1">
      <c r="A4" s="80"/>
      <c r="B4" s="81"/>
      <c r="C4" s="82"/>
      <c r="D4" s="83"/>
      <c r="E4" s="81"/>
      <c r="F4" s="81"/>
      <c r="G4" s="81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 spans="1:28" ht="6" customHeight="1">
      <c r="A5" s="371"/>
      <c r="B5" s="372"/>
      <c r="C5" s="371"/>
      <c r="D5" s="372"/>
      <c r="E5" s="76"/>
      <c r="F5" s="76"/>
      <c r="G5" s="76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28" ht="26.25" customHeight="1">
      <c r="A6" s="79"/>
      <c r="B6" s="84"/>
      <c r="C6" s="72"/>
      <c r="D6" s="72"/>
      <c r="E6" s="23" t="s">
        <v>310</v>
      </c>
      <c r="F6" s="76"/>
      <c r="G6" s="76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 spans="1:28" ht="16.5" customHeight="1">
      <c r="A7" s="85" t="s">
        <v>565</v>
      </c>
      <c r="B7" s="373" t="s">
        <v>566</v>
      </c>
      <c r="C7" s="372"/>
      <c r="D7" s="7">
        <f>Main!B10</f>
        <v>45168</v>
      </c>
      <c r="E7" s="86"/>
      <c r="F7" s="76"/>
      <c r="G7" s="87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1:28" ht="12.75" customHeight="1">
      <c r="A8" s="75"/>
      <c r="B8" s="76"/>
      <c r="C8" s="77"/>
      <c r="D8" s="78"/>
      <c r="E8" s="86"/>
      <c r="F8" s="86"/>
      <c r="G8" s="86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1:28" ht="52.8">
      <c r="A9" s="88" t="s">
        <v>567</v>
      </c>
      <c r="B9" s="89" t="s">
        <v>568</v>
      </c>
      <c r="C9" s="89" t="s">
        <v>569</v>
      </c>
      <c r="D9" s="89" t="s">
        <v>570</v>
      </c>
      <c r="E9" s="89" t="s">
        <v>571</v>
      </c>
      <c r="F9" s="89" t="s">
        <v>572</v>
      </c>
      <c r="G9" s="89" t="s">
        <v>573</v>
      </c>
      <c r="H9" s="89" t="s">
        <v>574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1:28" ht="12.75" customHeight="1">
      <c r="A10" s="90">
        <v>45167</v>
      </c>
      <c r="B10" s="32">
        <v>540615</v>
      </c>
      <c r="C10" s="31" t="s">
        <v>1181</v>
      </c>
      <c r="D10" s="31" t="s">
        <v>1182</v>
      </c>
      <c r="E10" s="31" t="s">
        <v>575</v>
      </c>
      <c r="F10" s="91">
        <v>108</v>
      </c>
      <c r="G10" s="32">
        <v>0.63</v>
      </c>
      <c r="H10" s="32" t="s">
        <v>334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1:28" ht="12.75" customHeight="1">
      <c r="A11" s="90">
        <v>45167</v>
      </c>
      <c r="B11" s="32">
        <v>540615</v>
      </c>
      <c r="C11" s="31" t="s">
        <v>1181</v>
      </c>
      <c r="D11" s="31" t="s">
        <v>1182</v>
      </c>
      <c r="E11" s="31" t="s">
        <v>576</v>
      </c>
      <c r="F11" s="91">
        <v>2100000</v>
      </c>
      <c r="G11" s="32">
        <v>0.64</v>
      </c>
      <c r="H11" s="32" t="s">
        <v>334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1:28" ht="12.75" customHeight="1">
      <c r="A12" s="90">
        <v>45167</v>
      </c>
      <c r="B12" s="32">
        <v>543349</v>
      </c>
      <c r="C12" s="31" t="s">
        <v>1183</v>
      </c>
      <c r="D12" s="31" t="s">
        <v>1184</v>
      </c>
      <c r="E12" s="31" t="s">
        <v>576</v>
      </c>
      <c r="F12" s="91">
        <v>625000</v>
      </c>
      <c r="G12" s="32">
        <v>1250.3900000000001</v>
      </c>
      <c r="H12" s="32" t="s">
        <v>334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1:28" ht="12.75" customHeight="1">
      <c r="A13" s="90">
        <v>45167</v>
      </c>
      <c r="B13" s="32">
        <v>543349</v>
      </c>
      <c r="C13" s="31" t="s">
        <v>1183</v>
      </c>
      <c r="D13" s="31" t="s">
        <v>1185</v>
      </c>
      <c r="E13" s="31" t="s">
        <v>575</v>
      </c>
      <c r="F13" s="91">
        <v>621898</v>
      </c>
      <c r="G13" s="32">
        <v>1250</v>
      </c>
      <c r="H13" s="32" t="s">
        <v>334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</row>
    <row r="14" spans="1:28" ht="12.75" customHeight="1">
      <c r="A14" s="90">
        <v>45167</v>
      </c>
      <c r="B14" s="32">
        <v>533758</v>
      </c>
      <c r="C14" s="31" t="s">
        <v>315</v>
      </c>
      <c r="D14" s="31" t="s">
        <v>1186</v>
      </c>
      <c r="E14" s="31" t="s">
        <v>576</v>
      </c>
      <c r="F14" s="91">
        <v>1501000</v>
      </c>
      <c r="G14" s="32">
        <v>1621.46</v>
      </c>
      <c r="H14" s="32" t="s">
        <v>334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1:28" ht="12.75" customHeight="1">
      <c r="A15" s="90">
        <v>45167</v>
      </c>
      <c r="B15" s="32">
        <v>537069</v>
      </c>
      <c r="C15" s="31" t="s">
        <v>1187</v>
      </c>
      <c r="D15" s="31" t="s">
        <v>1188</v>
      </c>
      <c r="E15" s="31" t="s">
        <v>575</v>
      </c>
      <c r="F15" s="91">
        <v>838261</v>
      </c>
      <c r="G15" s="32">
        <v>17.55</v>
      </c>
      <c r="H15" s="32" t="s">
        <v>334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1:28" ht="12.75" customHeight="1">
      <c r="A16" s="90">
        <v>45167</v>
      </c>
      <c r="B16" s="32">
        <v>537069</v>
      </c>
      <c r="C16" s="31" t="s">
        <v>1187</v>
      </c>
      <c r="D16" s="31" t="s">
        <v>1189</v>
      </c>
      <c r="E16" s="31" t="s">
        <v>575</v>
      </c>
      <c r="F16" s="91">
        <v>684350</v>
      </c>
      <c r="G16" s="32">
        <v>17.86</v>
      </c>
      <c r="H16" s="32" t="s">
        <v>334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</row>
    <row r="17" spans="1:28" ht="12.75" customHeight="1">
      <c r="A17" s="90">
        <v>45167</v>
      </c>
      <c r="B17" s="32">
        <v>537069</v>
      </c>
      <c r="C17" s="31" t="s">
        <v>1187</v>
      </c>
      <c r="D17" s="31" t="s">
        <v>1190</v>
      </c>
      <c r="E17" s="31" t="s">
        <v>576</v>
      </c>
      <c r="F17" s="91">
        <v>1700000</v>
      </c>
      <c r="G17" s="32">
        <v>17.760000000000002</v>
      </c>
      <c r="H17" s="32" t="s">
        <v>334</v>
      </c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1:28" ht="12.75" customHeight="1">
      <c r="A18" s="90">
        <v>45167</v>
      </c>
      <c r="B18" s="32">
        <v>537069</v>
      </c>
      <c r="C18" s="31" t="s">
        <v>1187</v>
      </c>
      <c r="D18" s="31" t="s">
        <v>1191</v>
      </c>
      <c r="E18" s="31" t="s">
        <v>576</v>
      </c>
      <c r="F18" s="91">
        <v>199386</v>
      </c>
      <c r="G18" s="32">
        <v>17.649999999999999</v>
      </c>
      <c r="H18" s="32" t="s">
        <v>334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1:28" ht="12.75" customHeight="1">
      <c r="A19" s="90">
        <v>45167</v>
      </c>
      <c r="B19" s="32">
        <v>537069</v>
      </c>
      <c r="C19" s="31" t="s">
        <v>1187</v>
      </c>
      <c r="D19" s="31" t="s">
        <v>1191</v>
      </c>
      <c r="E19" s="31" t="s">
        <v>575</v>
      </c>
      <c r="F19" s="91">
        <v>207501</v>
      </c>
      <c r="G19" s="32">
        <v>18.02</v>
      </c>
      <c r="H19" s="32" t="s">
        <v>334</v>
      </c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1:28" ht="12.75" customHeight="1">
      <c r="A20" s="90">
        <v>45167</v>
      </c>
      <c r="B20" s="32">
        <v>543443</v>
      </c>
      <c r="C20" s="31" t="s">
        <v>1192</v>
      </c>
      <c r="D20" s="31" t="s">
        <v>1193</v>
      </c>
      <c r="E20" s="31" t="s">
        <v>576</v>
      </c>
      <c r="F20" s="91">
        <v>24000</v>
      </c>
      <c r="G20" s="32">
        <v>40.06</v>
      </c>
      <c r="H20" s="32" t="s">
        <v>334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1:28" ht="12.75" customHeight="1">
      <c r="A21" s="90">
        <v>45167</v>
      </c>
      <c r="B21" s="32">
        <v>541865</v>
      </c>
      <c r="C21" s="31" t="s">
        <v>1194</v>
      </c>
      <c r="D21" s="31" t="s">
        <v>1195</v>
      </c>
      <c r="E21" s="31" t="s">
        <v>575</v>
      </c>
      <c r="F21" s="91">
        <v>785000</v>
      </c>
      <c r="G21" s="32">
        <v>38.130000000000003</v>
      </c>
      <c r="H21" s="32" t="s">
        <v>334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1:28" ht="12.75" customHeight="1">
      <c r="A22" s="90">
        <v>45167</v>
      </c>
      <c r="B22" s="32">
        <v>541865</v>
      </c>
      <c r="C22" s="31" t="s">
        <v>1194</v>
      </c>
      <c r="D22" s="31" t="s">
        <v>1196</v>
      </c>
      <c r="E22" s="31" t="s">
        <v>575</v>
      </c>
      <c r="F22" s="91">
        <v>535000</v>
      </c>
      <c r="G22" s="32">
        <v>38.22</v>
      </c>
      <c r="H22" s="32" t="s">
        <v>334</v>
      </c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1:28" ht="12.75" customHeight="1">
      <c r="A23" s="90">
        <v>45167</v>
      </c>
      <c r="B23" s="32">
        <v>541865</v>
      </c>
      <c r="C23" s="31" t="s">
        <v>1194</v>
      </c>
      <c r="D23" s="31" t="s">
        <v>1197</v>
      </c>
      <c r="E23" s="31" t="s">
        <v>576</v>
      </c>
      <c r="F23" s="91">
        <v>1412000</v>
      </c>
      <c r="G23" s="32">
        <v>38.17</v>
      </c>
      <c r="H23" s="32" t="s">
        <v>334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1:28" ht="12.75" customHeight="1">
      <c r="A24" s="90">
        <v>45167</v>
      </c>
      <c r="B24" s="32">
        <v>543543</v>
      </c>
      <c r="C24" s="31" t="s">
        <v>1198</v>
      </c>
      <c r="D24" s="31" t="s">
        <v>1199</v>
      </c>
      <c r="E24" s="31" t="s">
        <v>575</v>
      </c>
      <c r="F24" s="91">
        <v>66400</v>
      </c>
      <c r="G24" s="32">
        <v>149.97999999999999</v>
      </c>
      <c r="H24" s="32" t="s">
        <v>334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1:28" ht="12.75" customHeight="1">
      <c r="A25" s="90">
        <v>45167</v>
      </c>
      <c r="B25" s="32">
        <v>539405</v>
      </c>
      <c r="C25" s="31" t="s">
        <v>1200</v>
      </c>
      <c r="D25" s="31" t="s">
        <v>1201</v>
      </c>
      <c r="E25" s="31" t="s">
        <v>575</v>
      </c>
      <c r="F25" s="91">
        <v>35945</v>
      </c>
      <c r="G25" s="32">
        <v>11.11</v>
      </c>
      <c r="H25" s="32" t="s">
        <v>334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1:28" ht="12.75" customHeight="1">
      <c r="A26" s="90">
        <v>45167</v>
      </c>
      <c r="B26" s="32">
        <v>539405</v>
      </c>
      <c r="C26" s="31" t="s">
        <v>1200</v>
      </c>
      <c r="D26" s="31" t="s">
        <v>1202</v>
      </c>
      <c r="E26" s="31" t="s">
        <v>575</v>
      </c>
      <c r="F26" s="91">
        <v>25000</v>
      </c>
      <c r="G26" s="32">
        <v>11.04</v>
      </c>
      <c r="H26" s="32" t="s">
        <v>334</v>
      </c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1:28" ht="12.75" customHeight="1">
      <c r="A27" s="90">
        <v>45167</v>
      </c>
      <c r="B27" s="32">
        <v>539405</v>
      </c>
      <c r="C27" s="31" t="s">
        <v>1200</v>
      </c>
      <c r="D27" s="31" t="s">
        <v>1203</v>
      </c>
      <c r="E27" s="31" t="s">
        <v>576</v>
      </c>
      <c r="F27" s="91">
        <v>31000</v>
      </c>
      <c r="G27" s="32">
        <v>11.05</v>
      </c>
      <c r="H27" s="32" t="s">
        <v>334</v>
      </c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1:28" ht="12.75" customHeight="1">
      <c r="A28" s="90">
        <v>45167</v>
      </c>
      <c r="B28" s="32">
        <v>539405</v>
      </c>
      <c r="C28" s="31" t="s">
        <v>1200</v>
      </c>
      <c r="D28" s="31" t="s">
        <v>1204</v>
      </c>
      <c r="E28" s="31" t="s">
        <v>576</v>
      </c>
      <c r="F28" s="91">
        <v>21000</v>
      </c>
      <c r="G28" s="32">
        <v>11.04</v>
      </c>
      <c r="H28" s="32" t="s">
        <v>334</v>
      </c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1:28" ht="12.75" customHeight="1">
      <c r="A29" s="90">
        <v>45167</v>
      </c>
      <c r="B29" s="32">
        <v>535431</v>
      </c>
      <c r="C29" s="31" t="s">
        <v>1116</v>
      </c>
      <c r="D29" s="31" t="s">
        <v>1205</v>
      </c>
      <c r="E29" s="31" t="s">
        <v>576</v>
      </c>
      <c r="F29" s="91">
        <v>1473077</v>
      </c>
      <c r="G29" s="32">
        <v>1.65</v>
      </c>
      <c r="H29" s="32" t="s">
        <v>334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</row>
    <row r="30" spans="1:28" ht="12.75" customHeight="1">
      <c r="A30" s="90">
        <v>45167</v>
      </c>
      <c r="B30" s="32">
        <v>535431</v>
      </c>
      <c r="C30" s="31" t="s">
        <v>1116</v>
      </c>
      <c r="D30" s="31" t="s">
        <v>1206</v>
      </c>
      <c r="E30" s="31" t="s">
        <v>576</v>
      </c>
      <c r="F30" s="91">
        <v>1400000</v>
      </c>
      <c r="G30" s="32">
        <v>1.66</v>
      </c>
      <c r="H30" s="32" t="s">
        <v>334</v>
      </c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1:28" ht="12.75" customHeight="1">
      <c r="A31" s="90">
        <v>45167</v>
      </c>
      <c r="B31" s="32">
        <v>541703</v>
      </c>
      <c r="C31" s="31" t="s">
        <v>1207</v>
      </c>
      <c r="D31" s="31" t="s">
        <v>1208</v>
      </c>
      <c r="E31" s="31" t="s">
        <v>576</v>
      </c>
      <c r="F31" s="91">
        <v>49600</v>
      </c>
      <c r="G31" s="32">
        <v>19.73</v>
      </c>
      <c r="H31" s="32" t="s">
        <v>334</v>
      </c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1:28" ht="12.75" customHeight="1">
      <c r="A32" s="90">
        <v>45167</v>
      </c>
      <c r="B32" s="32">
        <v>501848</v>
      </c>
      <c r="C32" s="31" t="s">
        <v>1209</v>
      </c>
      <c r="D32" s="31" t="s">
        <v>1210</v>
      </c>
      <c r="E32" s="31" t="s">
        <v>576</v>
      </c>
      <c r="F32" s="91">
        <v>146131</v>
      </c>
      <c r="G32" s="32">
        <v>41.95</v>
      </c>
      <c r="H32" s="32" t="s">
        <v>334</v>
      </c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1:28" ht="12.75" customHeight="1">
      <c r="A33" s="90">
        <v>45167</v>
      </c>
      <c r="B33" s="32">
        <v>509567</v>
      </c>
      <c r="C33" s="31" t="s">
        <v>1211</v>
      </c>
      <c r="D33" s="31" t="s">
        <v>1212</v>
      </c>
      <c r="E33" s="31" t="s">
        <v>576</v>
      </c>
      <c r="F33" s="91">
        <v>56623</v>
      </c>
      <c r="G33" s="32">
        <v>534.32000000000005</v>
      </c>
      <c r="H33" s="32" t="s">
        <v>334</v>
      </c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1:28" ht="12.75" customHeight="1">
      <c r="A34" s="90">
        <v>45167</v>
      </c>
      <c r="B34" s="32">
        <v>509567</v>
      </c>
      <c r="C34" s="31" t="s">
        <v>1211</v>
      </c>
      <c r="D34" s="31" t="s">
        <v>1212</v>
      </c>
      <c r="E34" s="31" t="s">
        <v>575</v>
      </c>
      <c r="F34" s="91">
        <v>54766</v>
      </c>
      <c r="G34" s="32">
        <v>532.66999999999996</v>
      </c>
      <c r="H34" s="32" t="s">
        <v>334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1:28" ht="12.75" customHeight="1">
      <c r="A35" s="90">
        <v>45167</v>
      </c>
      <c r="B35" s="32">
        <v>531913</v>
      </c>
      <c r="C35" s="31" t="s">
        <v>1213</v>
      </c>
      <c r="D35" s="31" t="s">
        <v>1214</v>
      </c>
      <c r="E35" s="31" t="s">
        <v>575</v>
      </c>
      <c r="F35" s="91">
        <v>5079</v>
      </c>
      <c r="G35" s="32">
        <v>10.31</v>
      </c>
      <c r="H35" s="32" t="s">
        <v>334</v>
      </c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1:28" ht="12.75" customHeight="1">
      <c r="A36" s="90">
        <v>45167</v>
      </c>
      <c r="B36" s="32">
        <v>531913</v>
      </c>
      <c r="C36" s="31" t="s">
        <v>1213</v>
      </c>
      <c r="D36" s="31" t="s">
        <v>1214</v>
      </c>
      <c r="E36" s="31" t="s">
        <v>576</v>
      </c>
      <c r="F36" s="91">
        <v>27301</v>
      </c>
      <c r="G36" s="32">
        <v>10.35</v>
      </c>
      <c r="H36" s="32" t="s">
        <v>334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1:28" ht="12.75" customHeight="1">
      <c r="A37" s="90">
        <v>45167</v>
      </c>
      <c r="B37" s="32">
        <v>543951</v>
      </c>
      <c r="C37" s="31" t="s">
        <v>1215</v>
      </c>
      <c r="D37" s="31" t="s">
        <v>1216</v>
      </c>
      <c r="E37" s="31" t="s">
        <v>576</v>
      </c>
      <c r="F37" s="91">
        <v>21000</v>
      </c>
      <c r="G37" s="32">
        <v>39.479999999999997</v>
      </c>
      <c r="H37" s="32" t="s">
        <v>334</v>
      </c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1:28" ht="12.75" customHeight="1">
      <c r="A38" s="90">
        <v>45167</v>
      </c>
      <c r="B38" s="32">
        <v>522183</v>
      </c>
      <c r="C38" s="31" t="s">
        <v>1217</v>
      </c>
      <c r="D38" s="31" t="s">
        <v>1218</v>
      </c>
      <c r="E38" s="31" t="s">
        <v>575</v>
      </c>
      <c r="F38" s="91">
        <v>16111</v>
      </c>
      <c r="G38" s="32">
        <v>266.8</v>
      </c>
      <c r="H38" s="32" t="s">
        <v>334</v>
      </c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1:28" ht="12.75" customHeight="1">
      <c r="A39" s="90">
        <v>45167</v>
      </c>
      <c r="B39" s="32">
        <v>512600</v>
      </c>
      <c r="C39" s="31" t="s">
        <v>1219</v>
      </c>
      <c r="D39" s="31" t="s">
        <v>1220</v>
      </c>
      <c r="E39" s="31" t="s">
        <v>576</v>
      </c>
      <c r="F39" s="91">
        <v>46000</v>
      </c>
      <c r="G39" s="32">
        <v>30.53</v>
      </c>
      <c r="H39" s="32" t="s">
        <v>334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1:28" ht="12.75" customHeight="1">
      <c r="A40" s="90">
        <v>45167</v>
      </c>
      <c r="B40" s="32">
        <v>512600</v>
      </c>
      <c r="C40" s="31" t="s">
        <v>1219</v>
      </c>
      <c r="D40" s="31" t="s">
        <v>1221</v>
      </c>
      <c r="E40" s="31" t="s">
        <v>575</v>
      </c>
      <c r="F40" s="91">
        <v>27001</v>
      </c>
      <c r="G40" s="32">
        <v>30.53</v>
      </c>
      <c r="H40" s="32" t="s">
        <v>334</v>
      </c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1:28" ht="12.75" customHeight="1">
      <c r="A41" s="90">
        <v>45167</v>
      </c>
      <c r="B41" s="32">
        <v>539767</v>
      </c>
      <c r="C41" s="31" t="s">
        <v>1222</v>
      </c>
      <c r="D41" s="31" t="s">
        <v>1223</v>
      </c>
      <c r="E41" s="31" t="s">
        <v>575</v>
      </c>
      <c r="F41" s="91">
        <v>207</v>
      </c>
      <c r="G41" s="32">
        <v>14.21</v>
      </c>
      <c r="H41" s="32" t="s">
        <v>334</v>
      </c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1:28" ht="12.75" customHeight="1">
      <c r="A42" s="90">
        <v>45167</v>
      </c>
      <c r="B42" s="32">
        <v>539767</v>
      </c>
      <c r="C42" s="31" t="s">
        <v>1222</v>
      </c>
      <c r="D42" s="31" t="s">
        <v>1223</v>
      </c>
      <c r="E42" s="31" t="s">
        <v>576</v>
      </c>
      <c r="F42" s="91">
        <v>17000</v>
      </c>
      <c r="G42" s="32">
        <v>14.21</v>
      </c>
      <c r="H42" s="32" t="s">
        <v>334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1:28" ht="12.75" customHeight="1">
      <c r="A43" s="90">
        <v>45167</v>
      </c>
      <c r="B43" s="32">
        <v>532140</v>
      </c>
      <c r="C43" s="31" t="s">
        <v>1224</v>
      </c>
      <c r="D43" s="31" t="s">
        <v>1225</v>
      </c>
      <c r="E43" s="31" t="s">
        <v>575</v>
      </c>
      <c r="F43" s="91">
        <v>199611</v>
      </c>
      <c r="G43" s="32">
        <v>23.71</v>
      </c>
      <c r="H43" s="32" t="s">
        <v>334</v>
      </c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1:28" ht="12.75" customHeight="1">
      <c r="A44" s="90">
        <v>45167</v>
      </c>
      <c r="B44" s="32">
        <v>532140</v>
      </c>
      <c r="C44" s="31" t="s">
        <v>1224</v>
      </c>
      <c r="D44" s="31" t="s">
        <v>1226</v>
      </c>
      <c r="E44" s="31" t="s">
        <v>576</v>
      </c>
      <c r="F44" s="91">
        <v>201150</v>
      </c>
      <c r="G44" s="32">
        <v>23.71</v>
      </c>
      <c r="H44" s="32" t="s">
        <v>334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1:28" ht="12.75" customHeight="1">
      <c r="A45" s="90">
        <v>45167</v>
      </c>
      <c r="B45" s="32">
        <v>540809</v>
      </c>
      <c r="C45" s="31" t="s">
        <v>1133</v>
      </c>
      <c r="D45" s="31" t="s">
        <v>927</v>
      </c>
      <c r="E45" s="31" t="s">
        <v>576</v>
      </c>
      <c r="F45" s="91">
        <v>100553</v>
      </c>
      <c r="G45" s="32">
        <v>18.2</v>
      </c>
      <c r="H45" s="32" t="s">
        <v>334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1:28" ht="12.75" customHeight="1">
      <c r="A46" s="90">
        <v>45167</v>
      </c>
      <c r="B46" s="32">
        <v>517554</v>
      </c>
      <c r="C46" s="31" t="s">
        <v>1227</v>
      </c>
      <c r="D46" s="31" t="s">
        <v>1228</v>
      </c>
      <c r="E46" s="31" t="s">
        <v>576</v>
      </c>
      <c r="F46" s="91">
        <v>83818</v>
      </c>
      <c r="G46" s="32">
        <v>45.34</v>
      </c>
      <c r="H46" s="32" t="s">
        <v>334</v>
      </c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1:28" ht="12.75" customHeight="1">
      <c r="A47" s="90">
        <v>45167</v>
      </c>
      <c r="B47" s="32">
        <v>540386</v>
      </c>
      <c r="C47" s="31" t="s">
        <v>1229</v>
      </c>
      <c r="D47" s="31" t="s">
        <v>1230</v>
      </c>
      <c r="E47" s="31" t="s">
        <v>575</v>
      </c>
      <c r="F47" s="91">
        <v>696344</v>
      </c>
      <c r="G47" s="32">
        <v>0.6</v>
      </c>
      <c r="H47" s="32" t="s">
        <v>334</v>
      </c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1:28" ht="12.75" customHeight="1">
      <c r="A48" s="90">
        <v>45167</v>
      </c>
      <c r="B48" s="32">
        <v>512217</v>
      </c>
      <c r="C48" s="31" t="s">
        <v>1231</v>
      </c>
      <c r="D48" s="31" t="s">
        <v>1232</v>
      </c>
      <c r="E48" s="31" t="s">
        <v>576</v>
      </c>
      <c r="F48" s="91">
        <v>37293</v>
      </c>
      <c r="G48" s="32">
        <v>26</v>
      </c>
      <c r="H48" s="32" t="s">
        <v>334</v>
      </c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1:28" ht="12.75" customHeight="1">
      <c r="A49" s="90">
        <v>45167</v>
      </c>
      <c r="B49" s="32">
        <v>536659</v>
      </c>
      <c r="C49" s="31" t="s">
        <v>1233</v>
      </c>
      <c r="D49" s="31" t="s">
        <v>1234</v>
      </c>
      <c r="E49" s="31" t="s">
        <v>575</v>
      </c>
      <c r="F49" s="91">
        <v>60000</v>
      </c>
      <c r="G49" s="32">
        <v>14.53</v>
      </c>
      <c r="H49" s="32" t="s">
        <v>334</v>
      </c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1:28" ht="12.75" customHeight="1">
      <c r="A50" s="90">
        <v>45167</v>
      </c>
      <c r="B50" s="32">
        <v>521131</v>
      </c>
      <c r="C50" s="31" t="s">
        <v>1235</v>
      </c>
      <c r="D50" s="31" t="s">
        <v>1236</v>
      </c>
      <c r="E50" s="31" t="s">
        <v>576</v>
      </c>
      <c r="F50" s="91">
        <v>49020</v>
      </c>
      <c r="G50" s="32">
        <v>18.09</v>
      </c>
      <c r="H50" s="32" t="s">
        <v>334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1:28" ht="12.75" customHeight="1">
      <c r="A51" s="90">
        <v>45167</v>
      </c>
      <c r="B51" s="32">
        <v>543366</v>
      </c>
      <c r="C51" s="31" t="s">
        <v>978</v>
      </c>
      <c r="D51" s="31" t="s">
        <v>1134</v>
      </c>
      <c r="E51" s="31" t="s">
        <v>575</v>
      </c>
      <c r="F51" s="91">
        <v>6000</v>
      </c>
      <c r="G51" s="32">
        <v>77.56</v>
      </c>
      <c r="H51" s="32" t="s">
        <v>334</v>
      </c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</row>
    <row r="52" spans="1:28" ht="12.75" customHeight="1">
      <c r="A52" s="90">
        <v>45167</v>
      </c>
      <c r="B52" s="32">
        <v>543366</v>
      </c>
      <c r="C52" s="31" t="s">
        <v>978</v>
      </c>
      <c r="D52" s="31" t="s">
        <v>1237</v>
      </c>
      <c r="E52" s="31" t="s">
        <v>576</v>
      </c>
      <c r="F52" s="91">
        <v>6000</v>
      </c>
      <c r="G52" s="32">
        <v>77.599999999999994</v>
      </c>
      <c r="H52" s="32" t="s">
        <v>334</v>
      </c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1:28" ht="12.75" customHeight="1">
      <c r="A53" s="90">
        <v>45167</v>
      </c>
      <c r="B53" s="32">
        <v>540147</v>
      </c>
      <c r="C53" s="31" t="s">
        <v>1135</v>
      </c>
      <c r="D53" s="31" t="s">
        <v>1238</v>
      </c>
      <c r="E53" s="31" t="s">
        <v>576</v>
      </c>
      <c r="F53" s="91">
        <v>89467</v>
      </c>
      <c r="G53" s="32">
        <v>39.1</v>
      </c>
      <c r="H53" s="32" t="s">
        <v>334</v>
      </c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1:28" ht="12.75" customHeight="1">
      <c r="A54" s="90">
        <v>45167</v>
      </c>
      <c r="B54" s="32">
        <v>543970</v>
      </c>
      <c r="C54" s="31" t="s">
        <v>1239</v>
      </c>
      <c r="D54" s="31" t="s">
        <v>1240</v>
      </c>
      <c r="E54" s="31" t="s">
        <v>575</v>
      </c>
      <c r="F54" s="91">
        <v>9000</v>
      </c>
      <c r="G54" s="32">
        <v>95.76</v>
      </c>
      <c r="H54" s="32" t="s">
        <v>334</v>
      </c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1:28" ht="12.75" customHeight="1">
      <c r="A55" s="90">
        <v>45167</v>
      </c>
      <c r="B55" s="32">
        <v>543970</v>
      </c>
      <c r="C55" s="31" t="s">
        <v>1239</v>
      </c>
      <c r="D55" s="31" t="s">
        <v>1241</v>
      </c>
      <c r="E55" s="31" t="s">
        <v>575</v>
      </c>
      <c r="F55" s="91">
        <v>90000</v>
      </c>
      <c r="G55" s="32">
        <v>95.76</v>
      </c>
      <c r="H55" s="32" t="s">
        <v>334</v>
      </c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</row>
    <row r="56" spans="1:28" ht="12.75" customHeight="1">
      <c r="A56" s="90">
        <v>45167</v>
      </c>
      <c r="B56" s="32">
        <v>543970</v>
      </c>
      <c r="C56" s="31" t="s">
        <v>1239</v>
      </c>
      <c r="D56" s="31" t="s">
        <v>1242</v>
      </c>
      <c r="E56" s="31" t="s">
        <v>575</v>
      </c>
      <c r="F56" s="91">
        <v>15000</v>
      </c>
      <c r="G56" s="32">
        <v>95.76</v>
      </c>
      <c r="H56" s="32" t="s">
        <v>334</v>
      </c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1:28" ht="12.75" customHeight="1">
      <c r="A57" s="90">
        <v>45167</v>
      </c>
      <c r="B57" s="32">
        <v>543970</v>
      </c>
      <c r="C57" s="31" t="s">
        <v>1239</v>
      </c>
      <c r="D57" s="31" t="s">
        <v>1243</v>
      </c>
      <c r="E57" s="31" t="s">
        <v>575</v>
      </c>
      <c r="F57" s="91">
        <v>15000</v>
      </c>
      <c r="G57" s="32">
        <v>95.76</v>
      </c>
      <c r="H57" s="32" t="s">
        <v>334</v>
      </c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1:28" ht="12.75" customHeight="1">
      <c r="A58" s="90">
        <v>45167</v>
      </c>
      <c r="B58" s="32">
        <v>543970</v>
      </c>
      <c r="C58" s="31" t="s">
        <v>1239</v>
      </c>
      <c r="D58" s="31" t="s">
        <v>1244</v>
      </c>
      <c r="E58" s="31" t="s">
        <v>576</v>
      </c>
      <c r="F58" s="91">
        <v>18000</v>
      </c>
      <c r="G58" s="32">
        <v>94.24</v>
      </c>
      <c r="H58" s="32" t="s">
        <v>334</v>
      </c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1:28" ht="12.75" customHeight="1">
      <c r="A59" s="90">
        <v>45167</v>
      </c>
      <c r="B59" s="32">
        <v>530611</v>
      </c>
      <c r="C59" s="31" t="s">
        <v>1245</v>
      </c>
      <c r="D59" s="31" t="s">
        <v>1246</v>
      </c>
      <c r="E59" s="31" t="s">
        <v>576</v>
      </c>
      <c r="F59" s="91">
        <v>819023</v>
      </c>
      <c r="G59" s="32">
        <v>0.39</v>
      </c>
      <c r="H59" s="32" t="s">
        <v>334</v>
      </c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</row>
    <row r="60" spans="1:28" ht="12.75" customHeight="1">
      <c r="A60" s="90">
        <v>45167</v>
      </c>
      <c r="B60" s="32">
        <v>530611</v>
      </c>
      <c r="C60" s="31" t="s">
        <v>1245</v>
      </c>
      <c r="D60" s="31" t="s">
        <v>1246</v>
      </c>
      <c r="E60" s="31" t="s">
        <v>575</v>
      </c>
      <c r="F60" s="91">
        <v>318</v>
      </c>
      <c r="G60" s="32">
        <v>0.41</v>
      </c>
      <c r="H60" s="32" t="s">
        <v>334</v>
      </c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1:28" ht="12.75" customHeight="1">
      <c r="A61" s="90">
        <v>45167</v>
      </c>
      <c r="B61" s="32">
        <v>539041</v>
      </c>
      <c r="C61" s="31" t="s">
        <v>1247</v>
      </c>
      <c r="D61" s="31" t="s">
        <v>1248</v>
      </c>
      <c r="E61" s="31" t="s">
        <v>576</v>
      </c>
      <c r="F61" s="91">
        <v>65000</v>
      </c>
      <c r="G61" s="32">
        <v>63.5</v>
      </c>
      <c r="H61" s="32" t="s">
        <v>334</v>
      </c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1:28" ht="12.75" customHeight="1">
      <c r="A62" s="90">
        <v>45167</v>
      </c>
      <c r="B62" s="32">
        <v>539310</v>
      </c>
      <c r="C62" s="31" t="s">
        <v>1249</v>
      </c>
      <c r="D62" s="31" t="s">
        <v>1250</v>
      </c>
      <c r="E62" s="31" t="s">
        <v>576</v>
      </c>
      <c r="F62" s="91">
        <v>186900</v>
      </c>
      <c r="G62" s="32">
        <v>94.93</v>
      </c>
      <c r="H62" s="32" t="s">
        <v>334</v>
      </c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1:28" ht="12.75" customHeight="1">
      <c r="A63" s="90">
        <v>45167</v>
      </c>
      <c r="B63" s="32">
        <v>539310</v>
      </c>
      <c r="C63" s="31" t="s">
        <v>1249</v>
      </c>
      <c r="D63" s="31" t="s">
        <v>1250</v>
      </c>
      <c r="E63" s="31" t="s">
        <v>576</v>
      </c>
      <c r="F63" s="91">
        <v>199900</v>
      </c>
      <c r="G63" s="32">
        <v>94.9</v>
      </c>
      <c r="H63" s="32" t="s">
        <v>334</v>
      </c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1:28" ht="12.75" customHeight="1">
      <c r="A64" s="90">
        <v>45167</v>
      </c>
      <c r="B64" s="32">
        <v>539310</v>
      </c>
      <c r="C64" s="31" t="s">
        <v>1249</v>
      </c>
      <c r="D64" s="31" t="s">
        <v>1251</v>
      </c>
      <c r="E64" s="31" t="s">
        <v>576</v>
      </c>
      <c r="F64" s="91">
        <v>200000</v>
      </c>
      <c r="G64" s="32">
        <v>94.9</v>
      </c>
      <c r="H64" s="32" t="s">
        <v>334</v>
      </c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1:28" ht="12.75" customHeight="1">
      <c r="A65" s="90">
        <v>45167</v>
      </c>
      <c r="B65" s="32">
        <v>539310</v>
      </c>
      <c r="C65" s="31" t="s">
        <v>1249</v>
      </c>
      <c r="D65" s="31" t="s">
        <v>1252</v>
      </c>
      <c r="E65" s="31" t="s">
        <v>576</v>
      </c>
      <c r="F65" s="91">
        <v>239900</v>
      </c>
      <c r="G65" s="32">
        <v>94.88</v>
      </c>
      <c r="H65" s="32" t="s">
        <v>334</v>
      </c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1:28" ht="12.75" customHeight="1">
      <c r="A66" s="90">
        <v>45167</v>
      </c>
      <c r="B66" s="32">
        <v>519367</v>
      </c>
      <c r="C66" s="31" t="s">
        <v>1136</v>
      </c>
      <c r="D66" s="31" t="s">
        <v>1137</v>
      </c>
      <c r="E66" s="31" t="s">
        <v>576</v>
      </c>
      <c r="F66" s="91">
        <v>763</v>
      </c>
      <c r="G66" s="32">
        <v>61.2</v>
      </c>
      <c r="H66" s="32" t="s">
        <v>334</v>
      </c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1:28" ht="12.75" customHeight="1">
      <c r="A67" s="90">
        <v>45167</v>
      </c>
      <c r="B67" s="32">
        <v>531716</v>
      </c>
      <c r="C67" s="31" t="s">
        <v>1253</v>
      </c>
      <c r="D67" s="31" t="s">
        <v>1254</v>
      </c>
      <c r="E67" s="31" t="s">
        <v>576</v>
      </c>
      <c r="F67" s="91">
        <v>100000</v>
      </c>
      <c r="G67" s="32">
        <v>1.2</v>
      </c>
      <c r="H67" s="32" t="s">
        <v>334</v>
      </c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1:28" ht="12.75" customHeight="1">
      <c r="A68" s="90">
        <v>45167</v>
      </c>
      <c r="B68" s="32">
        <v>531716</v>
      </c>
      <c r="C68" s="31" t="s">
        <v>1253</v>
      </c>
      <c r="D68" s="31" t="s">
        <v>1255</v>
      </c>
      <c r="E68" s="31" t="s">
        <v>576</v>
      </c>
      <c r="F68" s="91">
        <v>100000</v>
      </c>
      <c r="G68" s="32">
        <v>1.2</v>
      </c>
      <c r="H68" s="32" t="s">
        <v>334</v>
      </c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1:28" ht="12.75" customHeight="1">
      <c r="A69" s="90">
        <v>45167</v>
      </c>
      <c r="B69" s="32">
        <v>531716</v>
      </c>
      <c r="C69" s="31" t="s">
        <v>1253</v>
      </c>
      <c r="D69" s="31" t="s">
        <v>1256</v>
      </c>
      <c r="E69" s="31" t="s">
        <v>576</v>
      </c>
      <c r="F69" s="91">
        <v>96249</v>
      </c>
      <c r="G69" s="32">
        <v>1.2</v>
      </c>
      <c r="H69" s="32" t="s">
        <v>334</v>
      </c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</row>
    <row r="70" spans="1:28" ht="12.75" customHeight="1">
      <c r="A70" s="90">
        <v>45167</v>
      </c>
      <c r="B70" s="32">
        <v>531025</v>
      </c>
      <c r="C70" s="31" t="s">
        <v>1048</v>
      </c>
      <c r="D70" s="31" t="s">
        <v>927</v>
      </c>
      <c r="E70" s="31" t="s">
        <v>576</v>
      </c>
      <c r="F70" s="91">
        <v>20</v>
      </c>
      <c r="G70" s="32">
        <v>0.93</v>
      </c>
      <c r="H70" s="32" t="s">
        <v>334</v>
      </c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1:28" ht="12.75" customHeight="1">
      <c r="A71" s="90">
        <v>45167</v>
      </c>
      <c r="B71" s="32">
        <v>531025</v>
      </c>
      <c r="C71" s="31" t="s">
        <v>1048</v>
      </c>
      <c r="D71" s="31" t="s">
        <v>927</v>
      </c>
      <c r="E71" s="31" t="s">
        <v>576</v>
      </c>
      <c r="F71" s="91">
        <v>17174762</v>
      </c>
      <c r="G71" s="32">
        <v>0.93</v>
      </c>
      <c r="H71" s="32" t="s">
        <v>334</v>
      </c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1:28" ht="12.75" customHeight="1">
      <c r="A72" s="90">
        <v>45167</v>
      </c>
      <c r="B72" s="32">
        <v>531025</v>
      </c>
      <c r="C72" s="31" t="s">
        <v>1048</v>
      </c>
      <c r="D72" s="31" t="s">
        <v>1115</v>
      </c>
      <c r="E72" s="31" t="s">
        <v>576</v>
      </c>
      <c r="F72" s="91">
        <v>3835600</v>
      </c>
      <c r="G72" s="32">
        <v>0.93</v>
      </c>
      <c r="H72" s="32" t="s">
        <v>334</v>
      </c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</row>
    <row r="73" spans="1:28" ht="12.75" customHeight="1">
      <c r="A73" s="90">
        <v>45167</v>
      </c>
      <c r="B73" s="32">
        <v>531025</v>
      </c>
      <c r="C73" s="31" t="s">
        <v>1048</v>
      </c>
      <c r="D73" s="31" t="s">
        <v>1114</v>
      </c>
      <c r="E73" s="31" t="s">
        <v>576</v>
      </c>
      <c r="F73" s="91">
        <v>8228333</v>
      </c>
      <c r="G73" s="32">
        <v>0.92</v>
      </c>
      <c r="H73" s="32" t="s">
        <v>334</v>
      </c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1:28" ht="12.75" customHeight="1">
      <c r="A74" s="90">
        <v>45167</v>
      </c>
      <c r="B74" s="32">
        <v>531025</v>
      </c>
      <c r="C74" s="31" t="s">
        <v>1048</v>
      </c>
      <c r="D74" s="31" t="s">
        <v>1115</v>
      </c>
      <c r="E74" s="31" t="s">
        <v>576</v>
      </c>
      <c r="F74" s="91">
        <v>3835600</v>
      </c>
      <c r="G74" s="32">
        <v>0.93</v>
      </c>
      <c r="H74" s="32" t="s">
        <v>334</v>
      </c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</row>
    <row r="75" spans="1:28" ht="12.75" customHeight="1">
      <c r="A75" s="90">
        <v>45167</v>
      </c>
      <c r="B75" s="32">
        <v>531025</v>
      </c>
      <c r="C75" s="31" t="s">
        <v>1048</v>
      </c>
      <c r="D75" s="31" t="s">
        <v>1114</v>
      </c>
      <c r="E75" s="31" t="s">
        <v>576</v>
      </c>
      <c r="F75" s="91">
        <v>5066860</v>
      </c>
      <c r="G75" s="32">
        <v>0.93</v>
      </c>
      <c r="H75" s="32" t="s">
        <v>334</v>
      </c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1:28" ht="12.75" customHeight="1">
      <c r="A76" s="90">
        <v>45167</v>
      </c>
      <c r="B76" s="32">
        <v>543436</v>
      </c>
      <c r="C76" s="31" t="s">
        <v>1257</v>
      </c>
      <c r="D76" s="31" t="s">
        <v>1258</v>
      </c>
      <c r="E76" s="31" t="s">
        <v>576</v>
      </c>
      <c r="F76" s="91">
        <v>7200</v>
      </c>
      <c r="G76" s="32">
        <v>143.38999999999999</v>
      </c>
      <c r="H76" s="32" t="s">
        <v>334</v>
      </c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</row>
    <row r="77" spans="1:28" ht="12.75" customHeight="1">
      <c r="A77" s="90">
        <v>45167</v>
      </c>
      <c r="B77" s="32">
        <v>543436</v>
      </c>
      <c r="C77" s="31" t="s">
        <v>1257</v>
      </c>
      <c r="D77" s="31" t="s">
        <v>1259</v>
      </c>
      <c r="E77" s="31" t="s">
        <v>576</v>
      </c>
      <c r="F77" s="91">
        <v>6400</v>
      </c>
      <c r="G77" s="32">
        <v>142.94</v>
      </c>
      <c r="H77" s="32" t="s">
        <v>334</v>
      </c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</row>
    <row r="78" spans="1:28" ht="12.75" customHeight="1">
      <c r="A78" s="90">
        <v>45167</v>
      </c>
      <c r="B78" s="32" t="s">
        <v>1138</v>
      </c>
      <c r="C78" s="31" t="s">
        <v>1139</v>
      </c>
      <c r="D78" s="31" t="s">
        <v>1260</v>
      </c>
      <c r="E78" s="31" t="s">
        <v>575</v>
      </c>
      <c r="F78" s="91">
        <v>42000</v>
      </c>
      <c r="G78" s="32">
        <v>77.75</v>
      </c>
      <c r="H78" s="32" t="s">
        <v>889</v>
      </c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</row>
    <row r="79" spans="1:28" ht="12.75" customHeight="1">
      <c r="A79" s="90">
        <v>45167</v>
      </c>
      <c r="B79" s="32" t="s">
        <v>1140</v>
      </c>
      <c r="C79" s="31" t="s">
        <v>1141</v>
      </c>
      <c r="D79" s="31" t="s">
        <v>927</v>
      </c>
      <c r="E79" s="31" t="s">
        <v>575</v>
      </c>
      <c r="F79" s="91">
        <v>1</v>
      </c>
      <c r="G79" s="32">
        <v>1</v>
      </c>
      <c r="H79" s="32" t="s">
        <v>889</v>
      </c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1:28" ht="12.75" customHeight="1">
      <c r="A80" s="90">
        <v>45167</v>
      </c>
      <c r="B80" s="32" t="s">
        <v>333</v>
      </c>
      <c r="C80" s="31" t="s">
        <v>1261</v>
      </c>
      <c r="D80" s="31" t="s">
        <v>577</v>
      </c>
      <c r="E80" s="31" t="s">
        <v>575</v>
      </c>
      <c r="F80" s="91">
        <v>341361</v>
      </c>
      <c r="G80" s="32">
        <v>2383.7600000000002</v>
      </c>
      <c r="H80" s="32" t="s">
        <v>889</v>
      </c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1:28" ht="12.75" customHeight="1">
      <c r="A81" s="90">
        <v>45167</v>
      </c>
      <c r="B81" s="32" t="s">
        <v>333</v>
      </c>
      <c r="C81" s="31" t="s">
        <v>1261</v>
      </c>
      <c r="D81" s="31" t="s">
        <v>1142</v>
      </c>
      <c r="E81" s="31" t="s">
        <v>575</v>
      </c>
      <c r="F81" s="91">
        <v>236876</v>
      </c>
      <c r="G81" s="32">
        <v>2413.4299999999998</v>
      </c>
      <c r="H81" s="32" t="s">
        <v>889</v>
      </c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1:28" ht="12.75" customHeight="1">
      <c r="A82" s="90">
        <v>45167</v>
      </c>
      <c r="B82" s="32" t="s">
        <v>1262</v>
      </c>
      <c r="C82" s="31" t="s">
        <v>1263</v>
      </c>
      <c r="D82" s="31" t="s">
        <v>1264</v>
      </c>
      <c r="E82" s="31" t="s">
        <v>575</v>
      </c>
      <c r="F82" s="91">
        <v>941287</v>
      </c>
      <c r="G82" s="32">
        <v>7.65</v>
      </c>
      <c r="H82" s="32" t="s">
        <v>889</v>
      </c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1:28" ht="12.75" customHeight="1">
      <c r="A83" s="90">
        <v>45167</v>
      </c>
      <c r="B83" s="32" t="s">
        <v>1265</v>
      </c>
      <c r="C83" s="31" t="s">
        <v>1266</v>
      </c>
      <c r="D83" s="31" t="s">
        <v>577</v>
      </c>
      <c r="E83" s="31" t="s">
        <v>575</v>
      </c>
      <c r="F83" s="91">
        <v>1447910</v>
      </c>
      <c r="G83" s="32">
        <v>96.23</v>
      </c>
      <c r="H83" s="32" t="s">
        <v>889</v>
      </c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1:28" ht="12.75" customHeight="1">
      <c r="A84" s="90">
        <v>45167</v>
      </c>
      <c r="B84" s="32" t="s">
        <v>1267</v>
      </c>
      <c r="C84" s="31" t="s">
        <v>1268</v>
      </c>
      <c r="D84" s="31" t="s">
        <v>577</v>
      </c>
      <c r="E84" s="31" t="s">
        <v>575</v>
      </c>
      <c r="F84" s="91">
        <v>751377</v>
      </c>
      <c r="G84" s="32">
        <v>329.8</v>
      </c>
      <c r="H84" s="32" t="s">
        <v>889</v>
      </c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1:28" ht="12.75" customHeight="1">
      <c r="A85" s="90">
        <v>45167</v>
      </c>
      <c r="B85" s="32" t="s">
        <v>1269</v>
      </c>
      <c r="C85" s="31" t="s">
        <v>1270</v>
      </c>
      <c r="D85" s="31" t="s">
        <v>1144</v>
      </c>
      <c r="E85" s="31" t="s">
        <v>575</v>
      </c>
      <c r="F85" s="91">
        <v>552339</v>
      </c>
      <c r="G85" s="32">
        <v>10.89</v>
      </c>
      <c r="H85" s="32" t="s">
        <v>889</v>
      </c>
      <c r="I85" s="79"/>
      <c r="J85" s="92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1:28" ht="12.75" customHeight="1">
      <c r="A86" s="90">
        <v>45167</v>
      </c>
      <c r="B86" s="32" t="s">
        <v>1269</v>
      </c>
      <c r="C86" s="31" t="s">
        <v>1270</v>
      </c>
      <c r="D86" s="31" t="s">
        <v>1271</v>
      </c>
      <c r="E86" s="31" t="s">
        <v>575</v>
      </c>
      <c r="F86" s="91">
        <v>618224</v>
      </c>
      <c r="G86" s="32">
        <v>10.91</v>
      </c>
      <c r="H86" s="32" t="s">
        <v>889</v>
      </c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1:28" ht="12.75" customHeight="1">
      <c r="A87" s="90">
        <v>45167</v>
      </c>
      <c r="B87" s="32" t="s">
        <v>1269</v>
      </c>
      <c r="C87" s="31" t="s">
        <v>1270</v>
      </c>
      <c r="D87" s="31" t="s">
        <v>1272</v>
      </c>
      <c r="E87" s="31" t="s">
        <v>575</v>
      </c>
      <c r="F87" s="91">
        <v>623378</v>
      </c>
      <c r="G87" s="32">
        <v>11.14</v>
      </c>
      <c r="H87" s="32" t="s">
        <v>889</v>
      </c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1:28" ht="12.75" customHeight="1">
      <c r="A88" s="90">
        <v>45167</v>
      </c>
      <c r="B88" s="32" t="s">
        <v>1269</v>
      </c>
      <c r="C88" s="31" t="s">
        <v>1270</v>
      </c>
      <c r="D88" s="31" t="s">
        <v>1273</v>
      </c>
      <c r="E88" s="31" t="s">
        <v>575</v>
      </c>
      <c r="F88" s="91">
        <v>750000</v>
      </c>
      <c r="G88" s="32">
        <v>10.8</v>
      </c>
      <c r="H88" s="32" t="s">
        <v>889</v>
      </c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</row>
    <row r="89" spans="1:28" ht="12.75" customHeight="1">
      <c r="A89" s="90">
        <v>45167</v>
      </c>
      <c r="B89" s="32" t="s">
        <v>1269</v>
      </c>
      <c r="C89" s="31" t="s">
        <v>1270</v>
      </c>
      <c r="D89" s="31" t="s">
        <v>1274</v>
      </c>
      <c r="E89" s="31" t="s">
        <v>575</v>
      </c>
      <c r="F89" s="91">
        <v>918124</v>
      </c>
      <c r="G89" s="32">
        <v>10.87</v>
      </c>
      <c r="H89" s="32" t="s">
        <v>889</v>
      </c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</row>
    <row r="90" spans="1:28" ht="12.75" customHeight="1">
      <c r="A90" s="90">
        <v>45167</v>
      </c>
      <c r="B90" s="32" t="s">
        <v>1275</v>
      </c>
      <c r="C90" s="31" t="s">
        <v>1276</v>
      </c>
      <c r="D90" s="31" t="s">
        <v>577</v>
      </c>
      <c r="E90" s="31" t="s">
        <v>575</v>
      </c>
      <c r="F90" s="91">
        <v>341712</v>
      </c>
      <c r="G90" s="32">
        <v>179.29</v>
      </c>
      <c r="H90" s="32" t="s">
        <v>889</v>
      </c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</row>
    <row r="91" spans="1:28" ht="12.75" customHeight="1">
      <c r="A91" s="90">
        <v>45167</v>
      </c>
      <c r="B91" s="32" t="s">
        <v>1120</v>
      </c>
      <c r="C91" s="31" t="s">
        <v>1121</v>
      </c>
      <c r="D91" s="31" t="s">
        <v>1119</v>
      </c>
      <c r="E91" s="31" t="s">
        <v>575</v>
      </c>
      <c r="F91" s="91">
        <v>1704000</v>
      </c>
      <c r="G91" s="32">
        <v>1.1000000000000001</v>
      </c>
      <c r="H91" s="32" t="s">
        <v>889</v>
      </c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</row>
    <row r="92" spans="1:28" ht="12.75" customHeight="1">
      <c r="A92" s="90">
        <v>45167</v>
      </c>
      <c r="B92" s="32" t="s">
        <v>1277</v>
      </c>
      <c r="C92" s="31" t="s">
        <v>1278</v>
      </c>
      <c r="D92" s="31" t="s">
        <v>1095</v>
      </c>
      <c r="E92" s="31" t="s">
        <v>575</v>
      </c>
      <c r="F92" s="91">
        <v>8361192</v>
      </c>
      <c r="G92" s="32">
        <v>27.97</v>
      </c>
      <c r="H92" s="32" t="s">
        <v>889</v>
      </c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</row>
    <row r="93" spans="1:28" ht="12.75" customHeight="1">
      <c r="A93" s="90">
        <v>45167</v>
      </c>
      <c r="B93" s="32" t="s">
        <v>1279</v>
      </c>
      <c r="C93" s="31" t="s">
        <v>1280</v>
      </c>
      <c r="D93" s="31" t="s">
        <v>577</v>
      </c>
      <c r="E93" s="31" t="s">
        <v>575</v>
      </c>
      <c r="F93" s="91">
        <v>2711284</v>
      </c>
      <c r="G93" s="32">
        <v>219.08</v>
      </c>
      <c r="H93" s="32" t="s">
        <v>889</v>
      </c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</row>
    <row r="94" spans="1:28" ht="12.75" customHeight="1">
      <c r="A94" s="90">
        <v>45167</v>
      </c>
      <c r="B94" s="32" t="s">
        <v>420</v>
      </c>
      <c r="C94" s="31" t="s">
        <v>1143</v>
      </c>
      <c r="D94" s="31" t="s">
        <v>1095</v>
      </c>
      <c r="E94" s="31" t="s">
        <v>575</v>
      </c>
      <c r="F94" s="91">
        <v>2835553</v>
      </c>
      <c r="G94" s="32">
        <v>77.34</v>
      </c>
      <c r="H94" s="32" t="s">
        <v>889</v>
      </c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</row>
    <row r="95" spans="1:28" ht="12.75" customHeight="1">
      <c r="A95" s="90">
        <v>45167</v>
      </c>
      <c r="B95" s="32" t="s">
        <v>137</v>
      </c>
      <c r="C95" s="31" t="s">
        <v>1117</v>
      </c>
      <c r="D95" s="31" t="s">
        <v>1095</v>
      </c>
      <c r="E95" s="31" t="s">
        <v>575</v>
      </c>
      <c r="F95" s="91">
        <v>3201474</v>
      </c>
      <c r="G95" s="32">
        <v>189.82</v>
      </c>
      <c r="H95" s="32" t="s">
        <v>889</v>
      </c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</row>
    <row r="96" spans="1:28" ht="12.75" customHeight="1">
      <c r="A96" s="90">
        <v>45167</v>
      </c>
      <c r="B96" s="32" t="s">
        <v>1281</v>
      </c>
      <c r="C96" s="31" t="s">
        <v>1282</v>
      </c>
      <c r="D96" s="31" t="s">
        <v>1283</v>
      </c>
      <c r="E96" s="31" t="s">
        <v>575</v>
      </c>
      <c r="F96" s="91">
        <v>1099315</v>
      </c>
      <c r="G96" s="32">
        <v>255.04</v>
      </c>
      <c r="H96" s="32" t="s">
        <v>889</v>
      </c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</row>
    <row r="97" spans="1:28" ht="12.75" customHeight="1">
      <c r="A97" s="90">
        <v>45167</v>
      </c>
      <c r="B97" s="32" t="s">
        <v>1284</v>
      </c>
      <c r="C97" s="31" t="s">
        <v>1285</v>
      </c>
      <c r="D97" s="31" t="s">
        <v>1286</v>
      </c>
      <c r="E97" s="31" t="s">
        <v>575</v>
      </c>
      <c r="F97" s="91">
        <v>499999</v>
      </c>
      <c r="G97" s="32">
        <v>5.5</v>
      </c>
      <c r="H97" s="32" t="s">
        <v>889</v>
      </c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</row>
    <row r="98" spans="1:28" ht="12.75" customHeight="1">
      <c r="A98" s="90">
        <v>45167</v>
      </c>
      <c r="B98" s="32" t="s">
        <v>1284</v>
      </c>
      <c r="C98" s="31" t="s">
        <v>1285</v>
      </c>
      <c r="D98" s="31" t="s">
        <v>927</v>
      </c>
      <c r="E98" s="31" t="s">
        <v>575</v>
      </c>
      <c r="F98" s="91">
        <v>500000</v>
      </c>
      <c r="G98" s="32">
        <v>5.5</v>
      </c>
      <c r="H98" s="32" t="s">
        <v>889</v>
      </c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</row>
    <row r="99" spans="1:28" ht="12.75" customHeight="1">
      <c r="A99" s="90">
        <v>45167</v>
      </c>
      <c r="B99" s="32" t="s">
        <v>1107</v>
      </c>
      <c r="C99" s="31" t="s">
        <v>1108</v>
      </c>
      <c r="D99" s="31" t="s">
        <v>1059</v>
      </c>
      <c r="E99" s="31" t="s">
        <v>575</v>
      </c>
      <c r="F99" s="91">
        <v>67147</v>
      </c>
      <c r="G99" s="32">
        <v>50.31</v>
      </c>
      <c r="H99" s="32" t="s">
        <v>889</v>
      </c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</row>
    <row r="100" spans="1:28" ht="12.75" customHeight="1">
      <c r="A100" s="90">
        <v>45167</v>
      </c>
      <c r="B100" s="32" t="s">
        <v>1287</v>
      </c>
      <c r="C100" s="31" t="s">
        <v>1288</v>
      </c>
      <c r="D100" s="31" t="s">
        <v>1289</v>
      </c>
      <c r="E100" s="31" t="s">
        <v>575</v>
      </c>
      <c r="F100" s="91">
        <v>131200</v>
      </c>
      <c r="G100" s="32">
        <v>108.68</v>
      </c>
      <c r="H100" s="32" t="s">
        <v>889</v>
      </c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</row>
    <row r="101" spans="1:28" ht="12.75" customHeight="1">
      <c r="A101" s="90">
        <v>45167</v>
      </c>
      <c r="B101" s="32" t="s">
        <v>1290</v>
      </c>
      <c r="C101" s="31" t="s">
        <v>1291</v>
      </c>
      <c r="D101" s="31" t="s">
        <v>1292</v>
      </c>
      <c r="E101" s="31" t="s">
        <v>575</v>
      </c>
      <c r="F101" s="91">
        <v>13600</v>
      </c>
      <c r="G101" s="32">
        <v>136.29</v>
      </c>
      <c r="H101" s="32" t="s">
        <v>889</v>
      </c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</row>
    <row r="102" spans="1:28" ht="12.75" customHeight="1">
      <c r="A102" s="90">
        <v>45167</v>
      </c>
      <c r="B102" s="32" t="s">
        <v>1293</v>
      </c>
      <c r="C102" s="31" t="s">
        <v>1294</v>
      </c>
      <c r="D102" s="31" t="s">
        <v>1132</v>
      </c>
      <c r="E102" s="31" t="s">
        <v>575</v>
      </c>
      <c r="F102" s="91">
        <v>1471916</v>
      </c>
      <c r="G102" s="32">
        <v>23.74</v>
      </c>
      <c r="H102" s="32" t="s">
        <v>889</v>
      </c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</row>
    <row r="103" spans="1:28" ht="12.75" customHeight="1">
      <c r="A103" s="90">
        <v>45167</v>
      </c>
      <c r="B103" s="32" t="s">
        <v>1295</v>
      </c>
      <c r="C103" s="31" t="s">
        <v>1296</v>
      </c>
      <c r="D103" s="31" t="s">
        <v>1158</v>
      </c>
      <c r="E103" s="31" t="s">
        <v>575</v>
      </c>
      <c r="F103" s="91">
        <v>86000</v>
      </c>
      <c r="G103" s="32">
        <v>37</v>
      </c>
      <c r="H103" s="32" t="s">
        <v>889</v>
      </c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</row>
    <row r="104" spans="1:28" ht="12.75" customHeight="1">
      <c r="A104" s="90">
        <v>45167</v>
      </c>
      <c r="B104" s="32" t="s">
        <v>1297</v>
      </c>
      <c r="C104" s="31" t="s">
        <v>1298</v>
      </c>
      <c r="D104" s="31" t="s">
        <v>1299</v>
      </c>
      <c r="E104" s="31" t="s">
        <v>575</v>
      </c>
      <c r="F104" s="91">
        <v>77037</v>
      </c>
      <c r="G104" s="32">
        <v>84.18</v>
      </c>
      <c r="H104" s="32" t="s">
        <v>889</v>
      </c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</row>
    <row r="105" spans="1:28" ht="12.75" customHeight="1">
      <c r="A105" s="90">
        <v>45167</v>
      </c>
      <c r="B105" s="32" t="s">
        <v>1297</v>
      </c>
      <c r="C105" s="31" t="s">
        <v>1298</v>
      </c>
      <c r="D105" s="31" t="s">
        <v>577</v>
      </c>
      <c r="E105" s="31" t="s">
        <v>575</v>
      </c>
      <c r="F105" s="91">
        <v>59729</v>
      </c>
      <c r="G105" s="32">
        <v>89.14</v>
      </c>
      <c r="H105" s="32" t="s">
        <v>889</v>
      </c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</row>
    <row r="106" spans="1:28" ht="12.75" customHeight="1">
      <c r="A106" s="90">
        <v>45167</v>
      </c>
      <c r="B106" s="32" t="s">
        <v>1145</v>
      </c>
      <c r="C106" s="31" t="s">
        <v>1146</v>
      </c>
      <c r="D106" s="31" t="s">
        <v>577</v>
      </c>
      <c r="E106" s="31" t="s">
        <v>575</v>
      </c>
      <c r="F106" s="91">
        <v>2655324</v>
      </c>
      <c r="G106" s="32">
        <v>195.54</v>
      </c>
      <c r="H106" s="32" t="s">
        <v>889</v>
      </c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</row>
    <row r="107" spans="1:28" ht="12.75" customHeight="1">
      <c r="A107" s="90">
        <v>45167</v>
      </c>
      <c r="B107" s="32" t="s">
        <v>1153</v>
      </c>
      <c r="C107" s="31" t="s">
        <v>1154</v>
      </c>
      <c r="D107" s="31" t="s">
        <v>1300</v>
      </c>
      <c r="E107" s="31" t="s">
        <v>575</v>
      </c>
      <c r="F107" s="91">
        <v>300000</v>
      </c>
      <c r="G107" s="32">
        <v>73.680000000000007</v>
      </c>
      <c r="H107" s="32" t="s">
        <v>889</v>
      </c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</row>
    <row r="108" spans="1:28" ht="12.75" customHeight="1">
      <c r="A108" s="90">
        <v>45167</v>
      </c>
      <c r="B108" s="32" t="s">
        <v>1301</v>
      </c>
      <c r="C108" s="31" t="s">
        <v>1302</v>
      </c>
      <c r="D108" s="31" t="s">
        <v>1095</v>
      </c>
      <c r="E108" s="31" t="s">
        <v>575</v>
      </c>
      <c r="F108" s="91">
        <v>24105980</v>
      </c>
      <c r="G108" s="32">
        <v>18.239999999999998</v>
      </c>
      <c r="H108" s="32" t="s">
        <v>889</v>
      </c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</row>
    <row r="109" spans="1:28" ht="12.75" customHeight="1">
      <c r="A109" s="90">
        <v>45167</v>
      </c>
      <c r="B109" s="32" t="s">
        <v>1301</v>
      </c>
      <c r="C109" s="31" t="s">
        <v>1302</v>
      </c>
      <c r="D109" s="31" t="s">
        <v>1147</v>
      </c>
      <c r="E109" s="31" t="s">
        <v>575</v>
      </c>
      <c r="F109" s="91">
        <v>22180795</v>
      </c>
      <c r="G109" s="32">
        <v>18.22</v>
      </c>
      <c r="H109" s="32" t="s">
        <v>889</v>
      </c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</row>
    <row r="110" spans="1:28" ht="12.75" customHeight="1">
      <c r="A110" s="90">
        <v>45167</v>
      </c>
      <c r="B110" s="32" t="s">
        <v>1109</v>
      </c>
      <c r="C110" s="31" t="s">
        <v>1110</v>
      </c>
      <c r="D110" s="31" t="s">
        <v>1106</v>
      </c>
      <c r="E110" s="31" t="s">
        <v>575</v>
      </c>
      <c r="F110" s="91">
        <v>51000</v>
      </c>
      <c r="G110" s="32">
        <v>269.14</v>
      </c>
      <c r="H110" s="32" t="s">
        <v>889</v>
      </c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</row>
    <row r="111" spans="1:28" ht="12.75" customHeight="1">
      <c r="A111" s="90">
        <v>45167</v>
      </c>
      <c r="B111" s="32" t="s">
        <v>1109</v>
      </c>
      <c r="C111" s="31" t="s">
        <v>1110</v>
      </c>
      <c r="D111" s="31" t="s">
        <v>1260</v>
      </c>
      <c r="E111" s="31" t="s">
        <v>575</v>
      </c>
      <c r="F111" s="91">
        <v>42000</v>
      </c>
      <c r="G111" s="32">
        <v>270.10000000000002</v>
      </c>
      <c r="H111" s="32" t="s">
        <v>889</v>
      </c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</row>
    <row r="112" spans="1:28" ht="12.75" customHeight="1">
      <c r="A112" s="90">
        <v>45167</v>
      </c>
      <c r="B112" s="32" t="s">
        <v>1303</v>
      </c>
      <c r="C112" s="31" t="s">
        <v>1304</v>
      </c>
      <c r="D112" s="31" t="s">
        <v>1144</v>
      </c>
      <c r="E112" s="31" t="s">
        <v>575</v>
      </c>
      <c r="F112" s="91">
        <v>976411</v>
      </c>
      <c r="G112" s="32">
        <v>88.85</v>
      </c>
      <c r="H112" s="32" t="s">
        <v>889</v>
      </c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</row>
    <row r="113" spans="1:28" ht="12.75" customHeight="1">
      <c r="A113" s="90">
        <v>45167</v>
      </c>
      <c r="B113" s="32" t="s">
        <v>1303</v>
      </c>
      <c r="C113" s="31" t="s">
        <v>1304</v>
      </c>
      <c r="D113" s="31" t="s">
        <v>577</v>
      </c>
      <c r="E113" s="31" t="s">
        <v>575</v>
      </c>
      <c r="F113" s="91">
        <v>1065445</v>
      </c>
      <c r="G113" s="32">
        <v>88.69</v>
      </c>
      <c r="H113" s="32" t="s">
        <v>889</v>
      </c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</row>
    <row r="114" spans="1:28" ht="12.75" customHeight="1">
      <c r="A114" s="90">
        <v>45167</v>
      </c>
      <c r="B114" s="32" t="s">
        <v>1148</v>
      </c>
      <c r="C114" s="31" t="s">
        <v>1149</v>
      </c>
      <c r="D114" s="31" t="s">
        <v>1150</v>
      </c>
      <c r="E114" s="31" t="s">
        <v>575</v>
      </c>
      <c r="F114" s="91">
        <v>9729197</v>
      </c>
      <c r="G114" s="32">
        <v>3</v>
      </c>
      <c r="H114" s="32" t="s">
        <v>889</v>
      </c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</row>
    <row r="115" spans="1:28" ht="12.75" customHeight="1">
      <c r="A115" s="90">
        <v>45167</v>
      </c>
      <c r="B115" s="32" t="s">
        <v>1151</v>
      </c>
      <c r="C115" s="31" t="s">
        <v>1152</v>
      </c>
      <c r="D115" s="31" t="s">
        <v>1118</v>
      </c>
      <c r="E115" s="31" t="s">
        <v>575</v>
      </c>
      <c r="F115" s="91">
        <v>8487000</v>
      </c>
      <c r="G115" s="32">
        <v>3.98</v>
      </c>
      <c r="H115" s="32" t="s">
        <v>889</v>
      </c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</row>
    <row r="116" spans="1:28" ht="12.75" customHeight="1">
      <c r="A116" s="90">
        <v>45167</v>
      </c>
      <c r="B116" s="32" t="s">
        <v>1305</v>
      </c>
      <c r="C116" s="31" t="s">
        <v>1306</v>
      </c>
      <c r="D116" s="31" t="s">
        <v>1106</v>
      </c>
      <c r="E116" s="31" t="s">
        <v>575</v>
      </c>
      <c r="F116" s="91">
        <v>177257</v>
      </c>
      <c r="G116" s="32">
        <v>508.84</v>
      </c>
      <c r="H116" s="32" t="s">
        <v>889</v>
      </c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</row>
    <row r="117" spans="1:28" ht="12.75" customHeight="1">
      <c r="A117" s="90">
        <v>45167</v>
      </c>
      <c r="B117" s="32" t="s">
        <v>1305</v>
      </c>
      <c r="C117" s="31" t="s">
        <v>1306</v>
      </c>
      <c r="D117" s="31" t="s">
        <v>577</v>
      </c>
      <c r="E117" s="31" t="s">
        <v>575</v>
      </c>
      <c r="F117" s="91">
        <v>106044</v>
      </c>
      <c r="G117" s="32">
        <v>485.28</v>
      </c>
      <c r="H117" s="32" t="s">
        <v>889</v>
      </c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</row>
    <row r="118" spans="1:28" ht="12.75" customHeight="1">
      <c r="A118" s="90">
        <v>45167</v>
      </c>
      <c r="B118" s="32" t="s">
        <v>1138</v>
      </c>
      <c r="C118" s="31" t="s">
        <v>1139</v>
      </c>
      <c r="D118" s="31" t="s">
        <v>1307</v>
      </c>
      <c r="E118" s="31" t="s">
        <v>576</v>
      </c>
      <c r="F118" s="91">
        <v>34000</v>
      </c>
      <c r="G118" s="32">
        <v>77.59</v>
      </c>
      <c r="H118" s="32" t="s">
        <v>889</v>
      </c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</row>
    <row r="119" spans="1:28" ht="12.75" customHeight="1">
      <c r="A119" s="90">
        <v>45167</v>
      </c>
      <c r="B119" s="32" t="s">
        <v>1138</v>
      </c>
      <c r="C119" s="31" t="s">
        <v>1139</v>
      </c>
      <c r="D119" s="31" t="s">
        <v>1260</v>
      </c>
      <c r="E119" s="31" t="s">
        <v>576</v>
      </c>
      <c r="F119" s="91">
        <v>38000</v>
      </c>
      <c r="G119" s="32">
        <v>77.5</v>
      </c>
      <c r="H119" s="32" t="s">
        <v>889</v>
      </c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</row>
    <row r="120" spans="1:28" ht="12.75" customHeight="1">
      <c r="A120" s="90">
        <v>45167</v>
      </c>
      <c r="B120" s="32" t="s">
        <v>1308</v>
      </c>
      <c r="C120" s="31" t="s">
        <v>1309</v>
      </c>
      <c r="D120" s="31" t="s">
        <v>1310</v>
      </c>
      <c r="E120" s="31" t="s">
        <v>576</v>
      </c>
      <c r="F120" s="91">
        <v>251200</v>
      </c>
      <c r="G120" s="32">
        <v>149.44999999999999</v>
      </c>
      <c r="H120" s="32" t="s">
        <v>889</v>
      </c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</row>
    <row r="121" spans="1:28" ht="12.75" customHeight="1">
      <c r="A121" s="90">
        <v>45167</v>
      </c>
      <c r="B121" s="32" t="s">
        <v>1311</v>
      </c>
      <c r="C121" s="31" t="s">
        <v>1312</v>
      </c>
      <c r="D121" s="31" t="s">
        <v>1313</v>
      </c>
      <c r="E121" s="31" t="s">
        <v>576</v>
      </c>
      <c r="F121" s="91">
        <v>100000</v>
      </c>
      <c r="G121" s="32">
        <v>43.05</v>
      </c>
      <c r="H121" s="32" t="s">
        <v>889</v>
      </c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</row>
    <row r="122" spans="1:28" ht="12.75" customHeight="1">
      <c r="A122" s="90">
        <v>45167</v>
      </c>
      <c r="B122" s="32" t="s">
        <v>1140</v>
      </c>
      <c r="C122" s="31" t="s">
        <v>1141</v>
      </c>
      <c r="D122" s="31" t="s">
        <v>927</v>
      </c>
      <c r="E122" s="31" t="s">
        <v>576</v>
      </c>
      <c r="F122" s="91">
        <v>941001</v>
      </c>
      <c r="G122" s="32">
        <v>1</v>
      </c>
      <c r="H122" s="32" t="s">
        <v>889</v>
      </c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</row>
    <row r="123" spans="1:28" ht="12.75" customHeight="1">
      <c r="A123" s="90">
        <v>45167</v>
      </c>
      <c r="B123" s="32" t="s">
        <v>333</v>
      </c>
      <c r="C123" s="31" t="s">
        <v>1261</v>
      </c>
      <c r="D123" s="31" t="s">
        <v>577</v>
      </c>
      <c r="E123" s="31" t="s">
        <v>576</v>
      </c>
      <c r="F123" s="91">
        <v>341361</v>
      </c>
      <c r="G123" s="32">
        <v>2383.31</v>
      </c>
      <c r="H123" s="32" t="s">
        <v>889</v>
      </c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</row>
    <row r="124" spans="1:28" ht="12.75" customHeight="1">
      <c r="A124" s="90">
        <v>45167</v>
      </c>
      <c r="B124" s="32" t="s">
        <v>333</v>
      </c>
      <c r="C124" s="31" t="s">
        <v>1261</v>
      </c>
      <c r="D124" s="31" t="s">
        <v>1142</v>
      </c>
      <c r="E124" s="31" t="s">
        <v>576</v>
      </c>
      <c r="F124" s="91">
        <v>236876</v>
      </c>
      <c r="G124" s="32">
        <v>2414.7600000000002</v>
      </c>
      <c r="H124" s="32" t="s">
        <v>889</v>
      </c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</row>
    <row r="125" spans="1:28" ht="12.75" customHeight="1">
      <c r="A125" s="90">
        <v>45167</v>
      </c>
      <c r="B125" s="32" t="s">
        <v>1262</v>
      </c>
      <c r="C125" s="31" t="s">
        <v>1263</v>
      </c>
      <c r="D125" s="31" t="s">
        <v>1264</v>
      </c>
      <c r="E125" s="31" t="s">
        <v>576</v>
      </c>
      <c r="F125" s="91">
        <v>958799</v>
      </c>
      <c r="G125" s="32">
        <v>7.69</v>
      </c>
      <c r="H125" s="32" t="s">
        <v>889</v>
      </c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</row>
    <row r="126" spans="1:28" ht="12.75" customHeight="1">
      <c r="A126" s="90">
        <v>45167</v>
      </c>
      <c r="B126" s="32" t="s">
        <v>1314</v>
      </c>
      <c r="C126" s="31" t="s">
        <v>1315</v>
      </c>
      <c r="D126" s="31" t="s">
        <v>1316</v>
      </c>
      <c r="E126" s="31" t="s">
        <v>576</v>
      </c>
      <c r="F126" s="91">
        <v>375000</v>
      </c>
      <c r="G126" s="32">
        <v>203.19</v>
      </c>
      <c r="H126" s="32" t="s">
        <v>889</v>
      </c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</row>
    <row r="127" spans="1:28" ht="12.75" customHeight="1">
      <c r="A127" s="90">
        <v>45167</v>
      </c>
      <c r="B127" s="32" t="s">
        <v>1265</v>
      </c>
      <c r="C127" s="31" t="s">
        <v>1266</v>
      </c>
      <c r="D127" s="31" t="s">
        <v>577</v>
      </c>
      <c r="E127" s="31" t="s">
        <v>576</v>
      </c>
      <c r="F127" s="91">
        <v>1447910</v>
      </c>
      <c r="G127" s="32">
        <v>96.39</v>
      </c>
      <c r="H127" s="32" t="s">
        <v>889</v>
      </c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</row>
    <row r="128" spans="1:28" ht="12.75" customHeight="1">
      <c r="A128" s="90">
        <v>45167</v>
      </c>
      <c r="B128" s="32" t="s">
        <v>1267</v>
      </c>
      <c r="C128" s="31" t="s">
        <v>1268</v>
      </c>
      <c r="D128" s="31" t="s">
        <v>577</v>
      </c>
      <c r="E128" s="31" t="s">
        <v>576</v>
      </c>
      <c r="F128" s="91">
        <v>751377</v>
      </c>
      <c r="G128" s="32">
        <v>329.71</v>
      </c>
      <c r="H128" s="32" t="s">
        <v>889</v>
      </c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</row>
    <row r="129" spans="1:28" ht="12.75" customHeight="1">
      <c r="A129" s="90">
        <v>45167</v>
      </c>
      <c r="B129" s="32" t="s">
        <v>1269</v>
      </c>
      <c r="C129" s="31" t="s">
        <v>1270</v>
      </c>
      <c r="D129" s="31" t="s">
        <v>1144</v>
      </c>
      <c r="E129" s="31" t="s">
        <v>576</v>
      </c>
      <c r="F129" s="91">
        <v>352339</v>
      </c>
      <c r="G129" s="32">
        <v>10.91</v>
      </c>
      <c r="H129" s="32" t="s">
        <v>889</v>
      </c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</row>
    <row r="130" spans="1:28" ht="12.75" customHeight="1">
      <c r="A130" s="90">
        <v>45167</v>
      </c>
      <c r="B130" s="32" t="s">
        <v>1269</v>
      </c>
      <c r="C130" s="31" t="s">
        <v>1270</v>
      </c>
      <c r="D130" s="31" t="s">
        <v>1274</v>
      </c>
      <c r="E130" s="31" t="s">
        <v>576</v>
      </c>
      <c r="F130" s="91">
        <v>473792</v>
      </c>
      <c r="G130" s="32">
        <v>10.8</v>
      </c>
      <c r="H130" s="32" t="s">
        <v>889</v>
      </c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</row>
    <row r="131" spans="1:28" ht="12.75" customHeight="1">
      <c r="A131" s="90">
        <v>45167</v>
      </c>
      <c r="B131" s="32" t="s">
        <v>1269</v>
      </c>
      <c r="C131" s="31" t="s">
        <v>1270</v>
      </c>
      <c r="D131" s="31" t="s">
        <v>1317</v>
      </c>
      <c r="E131" s="31" t="s">
        <v>576</v>
      </c>
      <c r="F131" s="91">
        <v>1112584</v>
      </c>
      <c r="G131" s="32">
        <v>10.84</v>
      </c>
      <c r="H131" s="32" t="s">
        <v>889</v>
      </c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</row>
    <row r="132" spans="1:28" ht="12.75" customHeight="1">
      <c r="A132" s="90">
        <v>45167</v>
      </c>
      <c r="B132" s="32" t="s">
        <v>1269</v>
      </c>
      <c r="C132" s="31" t="s">
        <v>1270</v>
      </c>
      <c r="D132" s="31" t="s">
        <v>1271</v>
      </c>
      <c r="E132" s="31" t="s">
        <v>576</v>
      </c>
      <c r="F132" s="91">
        <v>618224</v>
      </c>
      <c r="G132" s="32">
        <v>10.89</v>
      </c>
      <c r="H132" s="32" t="s">
        <v>889</v>
      </c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</row>
    <row r="133" spans="1:28" ht="12.75" customHeight="1">
      <c r="A133" s="90">
        <v>45167</v>
      </c>
      <c r="B133" s="32" t="s">
        <v>1269</v>
      </c>
      <c r="C133" s="31" t="s">
        <v>1270</v>
      </c>
      <c r="D133" s="31" t="s">
        <v>1272</v>
      </c>
      <c r="E133" s="31" t="s">
        <v>576</v>
      </c>
      <c r="F133" s="91">
        <v>623378</v>
      </c>
      <c r="G133" s="32">
        <v>10.8</v>
      </c>
      <c r="H133" s="32" t="s">
        <v>889</v>
      </c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</row>
    <row r="134" spans="1:28" ht="12.75" customHeight="1">
      <c r="A134" s="90">
        <v>45167</v>
      </c>
      <c r="B134" s="32" t="s">
        <v>1275</v>
      </c>
      <c r="C134" s="31" t="s">
        <v>1276</v>
      </c>
      <c r="D134" s="31" t="s">
        <v>577</v>
      </c>
      <c r="E134" s="31" t="s">
        <v>576</v>
      </c>
      <c r="F134" s="91">
        <v>341712</v>
      </c>
      <c r="G134" s="32">
        <v>179.5</v>
      </c>
      <c r="H134" s="32" t="s">
        <v>889</v>
      </c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</row>
    <row r="135" spans="1:28" ht="12.75" customHeight="1">
      <c r="A135" s="90">
        <v>45167</v>
      </c>
      <c r="B135" s="32" t="s">
        <v>1120</v>
      </c>
      <c r="C135" s="31" t="s">
        <v>1121</v>
      </c>
      <c r="D135" s="31" t="s">
        <v>1119</v>
      </c>
      <c r="E135" s="31" t="s">
        <v>576</v>
      </c>
      <c r="F135" s="91">
        <v>29204000</v>
      </c>
      <c r="G135" s="32">
        <v>1.1000000000000001</v>
      </c>
      <c r="H135" s="32" t="s">
        <v>889</v>
      </c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</row>
    <row r="136" spans="1:28" ht="12.75" customHeight="1">
      <c r="A136" s="90">
        <v>45167</v>
      </c>
      <c r="B136" s="32" t="s">
        <v>1277</v>
      </c>
      <c r="C136" s="31" t="s">
        <v>1278</v>
      </c>
      <c r="D136" s="31" t="s">
        <v>1095</v>
      </c>
      <c r="E136" s="31" t="s">
        <v>576</v>
      </c>
      <c r="F136" s="91">
        <v>8665883</v>
      </c>
      <c r="G136" s="32">
        <v>27.98</v>
      </c>
      <c r="H136" s="32" t="s">
        <v>889</v>
      </c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</row>
    <row r="137" spans="1:28" ht="12.75" customHeight="1">
      <c r="A137" s="90">
        <v>45167</v>
      </c>
      <c r="B137" s="32" t="s">
        <v>1318</v>
      </c>
      <c r="C137" s="31" t="s">
        <v>1319</v>
      </c>
      <c r="D137" s="31" t="s">
        <v>1320</v>
      </c>
      <c r="E137" s="31" t="s">
        <v>576</v>
      </c>
      <c r="F137" s="91">
        <v>227959</v>
      </c>
      <c r="G137" s="32">
        <v>11.14</v>
      </c>
      <c r="H137" s="32" t="s">
        <v>889</v>
      </c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</row>
    <row r="138" spans="1:28" ht="12.75" customHeight="1">
      <c r="A138" s="90">
        <v>45167</v>
      </c>
      <c r="B138" s="32" t="s">
        <v>1279</v>
      </c>
      <c r="C138" s="31" t="s">
        <v>1280</v>
      </c>
      <c r="D138" s="31" t="s">
        <v>577</v>
      </c>
      <c r="E138" s="31" t="s">
        <v>576</v>
      </c>
      <c r="F138" s="91">
        <v>2711284</v>
      </c>
      <c r="G138" s="32">
        <v>219.28</v>
      </c>
      <c r="H138" s="32" t="s">
        <v>889</v>
      </c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</row>
    <row r="139" spans="1:28" ht="12.75" customHeight="1">
      <c r="A139" s="90">
        <v>45167</v>
      </c>
      <c r="B139" s="32" t="s">
        <v>420</v>
      </c>
      <c r="C139" s="31" t="s">
        <v>1143</v>
      </c>
      <c r="D139" s="31" t="s">
        <v>1095</v>
      </c>
      <c r="E139" s="31" t="s">
        <v>576</v>
      </c>
      <c r="F139" s="91">
        <v>2725227</v>
      </c>
      <c r="G139" s="32">
        <v>77.45</v>
      </c>
      <c r="H139" s="32" t="s">
        <v>889</v>
      </c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</row>
    <row r="140" spans="1:28" ht="12.75" customHeight="1">
      <c r="A140" s="90">
        <v>45167</v>
      </c>
      <c r="B140" s="32" t="s">
        <v>137</v>
      </c>
      <c r="C140" s="31" t="s">
        <v>1117</v>
      </c>
      <c r="D140" s="31" t="s">
        <v>1095</v>
      </c>
      <c r="E140" s="31" t="s">
        <v>576</v>
      </c>
      <c r="F140" s="91">
        <v>3336160</v>
      </c>
      <c r="G140" s="32">
        <v>190.19</v>
      </c>
      <c r="H140" s="32" t="s">
        <v>889</v>
      </c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</row>
    <row r="141" spans="1:28" ht="12.75" customHeight="1">
      <c r="A141" s="90">
        <v>45167</v>
      </c>
      <c r="B141" s="32" t="s">
        <v>1281</v>
      </c>
      <c r="C141" s="31" t="s">
        <v>1282</v>
      </c>
      <c r="D141" s="31" t="s">
        <v>1283</v>
      </c>
      <c r="E141" s="31" t="s">
        <v>576</v>
      </c>
      <c r="F141" s="91">
        <v>1099315</v>
      </c>
      <c r="G141" s="32">
        <v>255.17</v>
      </c>
      <c r="H141" s="32" t="s">
        <v>889</v>
      </c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</row>
    <row r="142" spans="1:28" ht="12.75" customHeight="1">
      <c r="A142" s="90">
        <v>45167</v>
      </c>
      <c r="B142" s="32" t="s">
        <v>1284</v>
      </c>
      <c r="C142" s="31" t="s">
        <v>1285</v>
      </c>
      <c r="D142" s="31" t="s">
        <v>1321</v>
      </c>
      <c r="E142" s="31" t="s">
        <v>576</v>
      </c>
      <c r="F142" s="91">
        <v>1701419</v>
      </c>
      <c r="G142" s="32">
        <v>5.5</v>
      </c>
      <c r="H142" s="32" t="s">
        <v>889</v>
      </c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</row>
    <row r="143" spans="1:28" ht="12.75" customHeight="1">
      <c r="A143" s="90">
        <v>45167</v>
      </c>
      <c r="B143" s="32" t="s">
        <v>1107</v>
      </c>
      <c r="C143" s="31" t="s">
        <v>1108</v>
      </c>
      <c r="D143" s="31" t="s">
        <v>1059</v>
      </c>
      <c r="E143" s="31" t="s">
        <v>576</v>
      </c>
      <c r="F143" s="91">
        <v>67147</v>
      </c>
      <c r="G143" s="32">
        <v>50.38</v>
      </c>
      <c r="H143" s="32" t="s">
        <v>889</v>
      </c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</row>
    <row r="144" spans="1:28" ht="12.75" customHeight="1">
      <c r="A144" s="90">
        <v>45167</v>
      </c>
      <c r="B144" s="32" t="s">
        <v>1287</v>
      </c>
      <c r="C144" s="31" t="s">
        <v>1288</v>
      </c>
      <c r="D144" s="31" t="s">
        <v>1289</v>
      </c>
      <c r="E144" s="31" t="s">
        <v>576</v>
      </c>
      <c r="F144" s="91">
        <v>131200</v>
      </c>
      <c r="G144" s="32">
        <v>109.31</v>
      </c>
      <c r="H144" s="32" t="s">
        <v>889</v>
      </c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</row>
    <row r="145" spans="1:28" ht="12.75" customHeight="1">
      <c r="A145" s="90">
        <v>45167</v>
      </c>
      <c r="B145" s="32" t="s">
        <v>1293</v>
      </c>
      <c r="C145" s="31" t="s">
        <v>1294</v>
      </c>
      <c r="D145" s="31" t="s">
        <v>1132</v>
      </c>
      <c r="E145" s="31" t="s">
        <v>576</v>
      </c>
      <c r="F145" s="91">
        <v>1451916</v>
      </c>
      <c r="G145" s="32">
        <v>23.53</v>
      </c>
      <c r="H145" s="32" t="s">
        <v>889</v>
      </c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</row>
    <row r="146" spans="1:28" ht="12.75" customHeight="1">
      <c r="A146" s="90">
        <v>45167</v>
      </c>
      <c r="B146" s="32" t="s">
        <v>1295</v>
      </c>
      <c r="C146" s="31" t="s">
        <v>1296</v>
      </c>
      <c r="D146" s="31" t="s">
        <v>1322</v>
      </c>
      <c r="E146" s="31" t="s">
        <v>576</v>
      </c>
      <c r="F146" s="91">
        <v>100000</v>
      </c>
      <c r="G146" s="32">
        <v>37.01</v>
      </c>
      <c r="H146" s="32" t="s">
        <v>889</v>
      </c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</row>
    <row r="147" spans="1:28" ht="12.75" customHeight="1">
      <c r="A147" s="90">
        <v>45167</v>
      </c>
      <c r="B147" s="32" t="s">
        <v>1295</v>
      </c>
      <c r="C147" s="31" t="s">
        <v>1296</v>
      </c>
      <c r="D147" s="31" t="s">
        <v>1158</v>
      </c>
      <c r="E147" s="31" t="s">
        <v>576</v>
      </c>
      <c r="F147" s="91">
        <v>86000</v>
      </c>
      <c r="G147" s="32">
        <v>37.19</v>
      </c>
      <c r="H147" s="32" t="s">
        <v>889</v>
      </c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</row>
    <row r="148" spans="1:28" ht="12.75" customHeight="1">
      <c r="A148" s="90">
        <v>45167</v>
      </c>
      <c r="B148" s="32" t="s">
        <v>1297</v>
      </c>
      <c r="C148" s="31" t="s">
        <v>1298</v>
      </c>
      <c r="D148" s="31" t="s">
        <v>1299</v>
      </c>
      <c r="E148" s="31" t="s">
        <v>576</v>
      </c>
      <c r="F148" s="91">
        <v>77037</v>
      </c>
      <c r="G148" s="32">
        <v>88.58</v>
      </c>
      <c r="H148" s="32" t="s">
        <v>889</v>
      </c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</row>
    <row r="149" spans="1:28" ht="12.75" customHeight="1">
      <c r="A149" s="90">
        <v>45167</v>
      </c>
      <c r="B149" s="32" t="s">
        <v>1297</v>
      </c>
      <c r="C149" s="31" t="s">
        <v>1298</v>
      </c>
      <c r="D149" s="31" t="s">
        <v>577</v>
      </c>
      <c r="E149" s="31" t="s">
        <v>576</v>
      </c>
      <c r="F149" s="91">
        <v>59729</v>
      </c>
      <c r="G149" s="32">
        <v>89.27</v>
      </c>
      <c r="H149" s="32" t="s">
        <v>889</v>
      </c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</row>
    <row r="150" spans="1:28" ht="12.75" customHeight="1">
      <c r="A150" s="90">
        <v>45167</v>
      </c>
      <c r="B150" s="32" t="s">
        <v>1145</v>
      </c>
      <c r="C150" s="31" t="s">
        <v>1146</v>
      </c>
      <c r="D150" s="31" t="s">
        <v>577</v>
      </c>
      <c r="E150" s="31" t="s">
        <v>576</v>
      </c>
      <c r="F150" s="91">
        <v>2655324</v>
      </c>
      <c r="G150" s="32">
        <v>195.62</v>
      </c>
      <c r="H150" s="32" t="s">
        <v>889</v>
      </c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</row>
    <row r="151" spans="1:28" ht="12.75" customHeight="1">
      <c r="A151" s="90">
        <v>45167</v>
      </c>
      <c r="B151" s="32" t="s">
        <v>1323</v>
      </c>
      <c r="C151" s="31" t="s">
        <v>1324</v>
      </c>
      <c r="D151" s="31" t="s">
        <v>1325</v>
      </c>
      <c r="E151" s="31" t="s">
        <v>576</v>
      </c>
      <c r="F151" s="91">
        <v>50000</v>
      </c>
      <c r="G151" s="32">
        <v>398.18</v>
      </c>
      <c r="H151" s="32" t="s">
        <v>889</v>
      </c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</row>
    <row r="152" spans="1:28" ht="12.75" customHeight="1">
      <c r="A152" s="90">
        <v>45167</v>
      </c>
      <c r="B152" s="32" t="s">
        <v>1301</v>
      </c>
      <c r="C152" s="31" t="s">
        <v>1302</v>
      </c>
      <c r="D152" s="31" t="s">
        <v>1147</v>
      </c>
      <c r="E152" s="31" t="s">
        <v>576</v>
      </c>
      <c r="F152" s="91">
        <v>8473973</v>
      </c>
      <c r="G152" s="32">
        <v>18.3</v>
      </c>
      <c r="H152" s="32" t="s">
        <v>889</v>
      </c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</row>
    <row r="153" spans="1:28" ht="12.75" customHeight="1">
      <c r="A153" s="90">
        <v>45167</v>
      </c>
      <c r="B153" s="32" t="s">
        <v>1301</v>
      </c>
      <c r="C153" s="31" t="s">
        <v>1302</v>
      </c>
      <c r="D153" s="31" t="s">
        <v>1095</v>
      </c>
      <c r="E153" s="31" t="s">
        <v>576</v>
      </c>
      <c r="F153" s="91">
        <v>23589605</v>
      </c>
      <c r="G153" s="32">
        <v>18.190000000000001</v>
      </c>
      <c r="H153" s="32" t="s">
        <v>889</v>
      </c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</row>
    <row r="154" spans="1:28" ht="12.75" customHeight="1">
      <c r="A154" s="90">
        <v>45167</v>
      </c>
      <c r="B154" s="32" t="s">
        <v>1155</v>
      </c>
      <c r="C154" s="31" t="s">
        <v>1156</v>
      </c>
      <c r="D154" s="31" t="s">
        <v>1157</v>
      </c>
      <c r="E154" s="31" t="s">
        <v>576</v>
      </c>
      <c r="F154" s="91">
        <v>53849965</v>
      </c>
      <c r="G154" s="32">
        <v>5.84</v>
      </c>
      <c r="H154" s="32" t="s">
        <v>889</v>
      </c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</row>
    <row r="155" spans="1:28" ht="12.75" customHeight="1">
      <c r="A155" s="90">
        <v>45167</v>
      </c>
      <c r="B155" s="32" t="s">
        <v>1109</v>
      </c>
      <c r="C155" s="31" t="s">
        <v>1110</v>
      </c>
      <c r="D155" s="31" t="s">
        <v>1106</v>
      </c>
      <c r="E155" s="31" t="s">
        <v>576</v>
      </c>
      <c r="F155" s="91">
        <v>51000</v>
      </c>
      <c r="G155" s="32">
        <v>268.62</v>
      </c>
      <c r="H155" s="32" t="s">
        <v>889</v>
      </c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</row>
    <row r="156" spans="1:28" ht="12.75" customHeight="1">
      <c r="A156" s="90">
        <v>45167</v>
      </c>
      <c r="B156" s="32" t="s">
        <v>1109</v>
      </c>
      <c r="C156" s="31" t="s">
        <v>1110</v>
      </c>
      <c r="D156" s="31" t="s">
        <v>1260</v>
      </c>
      <c r="E156" s="31" t="s">
        <v>576</v>
      </c>
      <c r="F156" s="91">
        <v>36000</v>
      </c>
      <c r="G156" s="32">
        <v>268.06</v>
      </c>
      <c r="H156" s="32" t="s">
        <v>889</v>
      </c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</row>
    <row r="157" spans="1:28" ht="15" customHeight="1">
      <c r="A157" s="90">
        <v>45167</v>
      </c>
      <c r="B157" s="32" t="s">
        <v>1303</v>
      </c>
      <c r="C157" s="31" t="s">
        <v>1304</v>
      </c>
      <c r="D157" s="31" t="s">
        <v>1144</v>
      </c>
      <c r="E157" s="31" t="s">
        <v>576</v>
      </c>
      <c r="F157" s="91">
        <v>182055</v>
      </c>
      <c r="G157" s="32">
        <v>87.2</v>
      </c>
      <c r="H157" s="32" t="s">
        <v>889</v>
      </c>
    </row>
    <row r="158" spans="1:28" ht="15" customHeight="1">
      <c r="A158" s="90">
        <v>45167</v>
      </c>
      <c r="B158" s="32" t="s">
        <v>1303</v>
      </c>
      <c r="C158" s="31" t="s">
        <v>1304</v>
      </c>
      <c r="D158" s="31" t="s">
        <v>577</v>
      </c>
      <c r="E158" s="31" t="s">
        <v>576</v>
      </c>
      <c r="F158" s="91">
        <v>1065445</v>
      </c>
      <c r="G158" s="32">
        <v>88.77</v>
      </c>
      <c r="H158" s="32" t="s">
        <v>889</v>
      </c>
    </row>
    <row r="159" spans="1:28" ht="15" customHeight="1">
      <c r="A159" s="90">
        <v>45167</v>
      </c>
      <c r="B159" s="32" t="s">
        <v>1326</v>
      </c>
      <c r="C159" s="31" t="s">
        <v>1327</v>
      </c>
      <c r="D159" s="31" t="s">
        <v>1328</v>
      </c>
      <c r="E159" s="31" t="s">
        <v>576</v>
      </c>
      <c r="F159" s="91">
        <v>45000</v>
      </c>
      <c r="G159" s="32">
        <v>135.5</v>
      </c>
      <c r="H159" s="32" t="s">
        <v>889</v>
      </c>
    </row>
    <row r="160" spans="1:28" ht="15" customHeight="1">
      <c r="A160" s="90">
        <v>45167</v>
      </c>
      <c r="B160" s="32" t="s">
        <v>1148</v>
      </c>
      <c r="C160" s="31" t="s">
        <v>1149</v>
      </c>
      <c r="D160" s="31" t="s">
        <v>1150</v>
      </c>
      <c r="E160" s="31" t="s">
        <v>576</v>
      </c>
      <c r="F160" s="91">
        <v>8739327</v>
      </c>
      <c r="G160" s="32">
        <v>3.02</v>
      </c>
      <c r="H160" s="32" t="s">
        <v>889</v>
      </c>
    </row>
    <row r="161" spans="1:8" ht="15" customHeight="1">
      <c r="A161" s="90">
        <v>45167</v>
      </c>
      <c r="B161" s="32" t="s">
        <v>1148</v>
      </c>
      <c r="C161" s="31" t="s">
        <v>1149</v>
      </c>
      <c r="D161" s="31" t="s">
        <v>1329</v>
      </c>
      <c r="E161" s="31" t="s">
        <v>576</v>
      </c>
      <c r="F161" s="91">
        <v>30562489</v>
      </c>
      <c r="G161" s="32">
        <v>2.91</v>
      </c>
      <c r="H161" s="32" t="s">
        <v>889</v>
      </c>
    </row>
    <row r="162" spans="1:8" ht="15" customHeight="1">
      <c r="A162" s="90">
        <v>45167</v>
      </c>
      <c r="B162" s="32" t="s">
        <v>1151</v>
      </c>
      <c r="C162" s="31" t="s">
        <v>1152</v>
      </c>
      <c r="D162" s="31" t="s">
        <v>1118</v>
      </c>
      <c r="E162" s="31" t="s">
        <v>576</v>
      </c>
      <c r="F162" s="91">
        <v>6951264</v>
      </c>
      <c r="G162" s="32">
        <v>4</v>
      </c>
      <c r="H162" s="32" t="s">
        <v>889</v>
      </c>
    </row>
    <row r="163" spans="1:8" ht="15" customHeight="1">
      <c r="A163" s="90">
        <v>45167</v>
      </c>
      <c r="B163" s="32" t="s">
        <v>1305</v>
      </c>
      <c r="C163" s="31" t="s">
        <v>1306</v>
      </c>
      <c r="D163" s="31" t="s">
        <v>1106</v>
      </c>
      <c r="E163" s="31" t="s">
        <v>576</v>
      </c>
      <c r="F163" s="91">
        <v>177257</v>
      </c>
      <c r="G163" s="32">
        <v>509.82</v>
      </c>
      <c r="H163" s="32" t="s">
        <v>889</v>
      </c>
    </row>
    <row r="164" spans="1:8" ht="15" customHeight="1">
      <c r="A164" s="90">
        <v>45167</v>
      </c>
      <c r="B164" s="32" t="s">
        <v>1305</v>
      </c>
      <c r="C164" s="31" t="s">
        <v>1306</v>
      </c>
      <c r="D164" s="31" t="s">
        <v>577</v>
      </c>
      <c r="E164" s="31" t="s">
        <v>576</v>
      </c>
      <c r="F164" s="91">
        <v>106044</v>
      </c>
      <c r="G164" s="32">
        <v>484.78</v>
      </c>
      <c r="H164" s="32" t="s">
        <v>889</v>
      </c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527"/>
  <sheetViews>
    <sheetView zoomScale="80" zoomScaleNormal="80" workbookViewId="0">
      <selection activeCell="A10" sqref="A10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3.6640625" customWidth="1"/>
    <col min="7" max="7" width="9.5546875" customWidth="1"/>
    <col min="8" max="8" width="11" customWidth="1"/>
    <col min="9" max="9" width="13.4414062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5" width="14" customWidth="1"/>
    <col min="16" max="16" width="14.5546875" customWidth="1"/>
    <col min="17" max="17" width="17.6640625" customWidth="1"/>
    <col min="18" max="18" width="5.6640625" hidden="1" customWidth="1"/>
    <col min="19" max="19" width="12.6640625" customWidth="1"/>
    <col min="20" max="20" width="8.33203125" customWidth="1"/>
    <col min="21" max="38" width="9.332031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3"/>
      <c r="G2" s="93"/>
      <c r="H2" s="93"/>
      <c r="I2" s="93"/>
      <c r="J2" s="22"/>
      <c r="K2" s="93"/>
      <c r="L2" s="93"/>
      <c r="M2" s="93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4"/>
      <c r="L3" s="93"/>
      <c r="M3" s="93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5"/>
      <c r="J4" s="3"/>
      <c r="K4" s="94"/>
      <c r="L4" s="93"/>
      <c r="M4" s="93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0"/>
      <c r="M5" s="96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7" t="s">
        <v>928</v>
      </c>
      <c r="D6" s="1"/>
      <c r="E6" s="1"/>
      <c r="F6" s="6"/>
      <c r="G6" s="6"/>
      <c r="H6" s="6"/>
      <c r="I6" s="6"/>
      <c r="J6" s="1"/>
      <c r="K6" s="6"/>
      <c r="L6" s="6"/>
      <c r="M6" s="98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8">
        <f>Main!B10</f>
        <v>45168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9" t="s">
        <v>578</v>
      </c>
      <c r="C8" s="99"/>
      <c r="D8" s="99"/>
      <c r="E8" s="99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0" t="s">
        <v>16</v>
      </c>
      <c r="B9" s="101" t="s">
        <v>567</v>
      </c>
      <c r="C9" s="101"/>
      <c r="D9" s="102" t="s">
        <v>579</v>
      </c>
      <c r="E9" s="101" t="s">
        <v>580</v>
      </c>
      <c r="F9" s="101" t="s">
        <v>581</v>
      </c>
      <c r="G9" s="101" t="s">
        <v>582</v>
      </c>
      <c r="H9" s="101" t="s">
        <v>583</v>
      </c>
      <c r="I9" s="101" t="s">
        <v>584</v>
      </c>
      <c r="J9" s="100" t="s">
        <v>585</v>
      </c>
      <c r="K9" s="101" t="s">
        <v>586</v>
      </c>
      <c r="L9" s="103" t="s">
        <v>587</v>
      </c>
      <c r="M9" s="103" t="s">
        <v>588</v>
      </c>
      <c r="N9" s="101" t="s">
        <v>589</v>
      </c>
      <c r="O9" s="102" t="s">
        <v>590</v>
      </c>
      <c r="P9" s="101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78">
        <v>1</v>
      </c>
      <c r="B10" s="279">
        <v>45092</v>
      </c>
      <c r="C10" s="280"/>
      <c r="D10" s="281" t="s">
        <v>62</v>
      </c>
      <c r="E10" s="282" t="s">
        <v>592</v>
      </c>
      <c r="F10" s="239">
        <v>6800</v>
      </c>
      <c r="G10" s="242">
        <v>6400</v>
      </c>
      <c r="H10" s="242">
        <v>7150</v>
      </c>
      <c r="I10" s="283" t="s">
        <v>849</v>
      </c>
      <c r="J10" s="111" t="s">
        <v>916</v>
      </c>
      <c r="K10" s="111">
        <f>H10-F10</f>
        <v>350</v>
      </c>
      <c r="L10" s="112">
        <f>(F10*-0.3)/100</f>
        <v>-20.399999999999999</v>
      </c>
      <c r="M10" s="113">
        <f>(K10+L10)/F10</f>
        <v>4.8470588235294119E-2</v>
      </c>
      <c r="N10" s="258" t="s">
        <v>595</v>
      </c>
      <c r="O10" s="260">
        <v>45139</v>
      </c>
      <c r="P10" s="259" t="s">
        <v>311</v>
      </c>
      <c r="Q10" s="41"/>
      <c r="R10" s="41" t="s">
        <v>594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78">
        <v>2</v>
      </c>
      <c r="B11" s="279">
        <v>45111</v>
      </c>
      <c r="C11" s="280"/>
      <c r="D11" s="281" t="s">
        <v>82</v>
      </c>
      <c r="E11" s="337" t="s">
        <v>1032</v>
      </c>
      <c r="F11" s="239">
        <v>253.5</v>
      </c>
      <c r="G11" s="242">
        <v>234</v>
      </c>
      <c r="H11" s="242">
        <v>272</v>
      </c>
      <c r="I11" s="283" t="s">
        <v>872</v>
      </c>
      <c r="J11" s="111" t="s">
        <v>1023</v>
      </c>
      <c r="K11" s="111">
        <f>H11-F11</f>
        <v>18.5</v>
      </c>
      <c r="L11" s="112">
        <f>(F11*-0.3)/100</f>
        <v>-0.76049999999999995</v>
      </c>
      <c r="M11" s="113">
        <f>(K11+L11)/F11</f>
        <v>6.9978303747534512E-2</v>
      </c>
      <c r="N11" s="258" t="s">
        <v>595</v>
      </c>
      <c r="O11" s="260">
        <v>45146</v>
      </c>
      <c r="P11" s="259" t="s">
        <v>311</v>
      </c>
      <c r="Q11" s="41"/>
      <c r="R11" s="41" t="s">
        <v>594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78">
        <v>3</v>
      </c>
      <c r="B12" s="279">
        <v>45112</v>
      </c>
      <c r="C12" s="280"/>
      <c r="D12" s="281" t="s">
        <v>387</v>
      </c>
      <c r="E12" s="282" t="s">
        <v>592</v>
      </c>
      <c r="F12" s="239">
        <v>1465</v>
      </c>
      <c r="G12" s="242">
        <v>1395</v>
      </c>
      <c r="H12" s="242">
        <v>1545</v>
      </c>
      <c r="I12" s="283" t="s">
        <v>874</v>
      </c>
      <c r="J12" s="111" t="s">
        <v>1003</v>
      </c>
      <c r="K12" s="111">
        <f>H12-F12</f>
        <v>80</v>
      </c>
      <c r="L12" s="112">
        <f>(F12*-0.3)/100</f>
        <v>-4.3949999999999996</v>
      </c>
      <c r="M12" s="113">
        <f>(K12+L12)/F12</f>
        <v>5.1607508532423213E-2</v>
      </c>
      <c r="N12" s="258" t="s">
        <v>595</v>
      </c>
      <c r="O12" s="260">
        <v>45149</v>
      </c>
      <c r="P12" s="259" t="s">
        <v>311</v>
      </c>
      <c r="Q12" s="41"/>
      <c r="R12" s="41" t="s">
        <v>607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261">
        <v>4</v>
      </c>
      <c r="B13" s="245">
        <v>45119</v>
      </c>
      <c r="C13" s="262"/>
      <c r="D13" s="263" t="s">
        <v>129</v>
      </c>
      <c r="E13" s="264" t="s">
        <v>592</v>
      </c>
      <c r="F13" s="244" t="s">
        <v>878</v>
      </c>
      <c r="G13" s="246">
        <v>1540</v>
      </c>
      <c r="H13" s="244"/>
      <c r="I13" s="244" t="s">
        <v>877</v>
      </c>
      <c r="J13" s="246" t="s">
        <v>593</v>
      </c>
      <c r="K13" s="246"/>
      <c r="L13" s="257"/>
      <c r="M13" s="265"/>
      <c r="N13" s="246"/>
      <c r="O13" s="266"/>
      <c r="P13" s="114">
        <f>VLOOKUP(D13,'MidCap Intra'!$B$11:$C$568,2,0)</f>
        <v>1590.3</v>
      </c>
      <c r="Q13" s="41"/>
      <c r="R13" s="41" t="s">
        <v>594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78">
        <v>5</v>
      </c>
      <c r="B14" s="279">
        <v>45120</v>
      </c>
      <c r="C14" s="280"/>
      <c r="D14" s="281" t="s">
        <v>430</v>
      </c>
      <c r="E14" s="337" t="s">
        <v>1032</v>
      </c>
      <c r="F14" s="239">
        <v>106.4</v>
      </c>
      <c r="G14" s="242">
        <v>102</v>
      </c>
      <c r="H14" s="242">
        <v>113.5</v>
      </c>
      <c r="I14" s="283" t="s">
        <v>880</v>
      </c>
      <c r="J14" s="111" t="s">
        <v>1033</v>
      </c>
      <c r="K14" s="111">
        <f>H14-F14</f>
        <v>7.0999999999999943</v>
      </c>
      <c r="L14" s="112">
        <f>(F14*-0.3)/100</f>
        <v>-0.31920000000000004</v>
      </c>
      <c r="M14" s="113">
        <f>(K14+L14)/F14</f>
        <v>6.3729323308270622E-2</v>
      </c>
      <c r="N14" s="258" t="s">
        <v>595</v>
      </c>
      <c r="O14" s="260">
        <v>45152</v>
      </c>
      <c r="P14" s="259" t="s">
        <v>311</v>
      </c>
      <c r="Q14" s="41"/>
      <c r="R14" s="41" t="s">
        <v>594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340">
        <v>6</v>
      </c>
      <c r="B15" s="341">
        <v>45125</v>
      </c>
      <c r="C15" s="342"/>
      <c r="D15" s="343" t="s">
        <v>215</v>
      </c>
      <c r="E15" s="344" t="s">
        <v>592</v>
      </c>
      <c r="F15" s="345">
        <v>579</v>
      </c>
      <c r="G15" s="346">
        <v>548</v>
      </c>
      <c r="H15" s="345">
        <v>581</v>
      </c>
      <c r="I15" s="345" t="s">
        <v>885</v>
      </c>
      <c r="J15" s="329" t="s">
        <v>1111</v>
      </c>
      <c r="K15" s="329">
        <f>H15-F15</f>
        <v>2</v>
      </c>
      <c r="L15" s="330">
        <f>(F15*-0.3)/100</f>
        <v>-1.7369999999999999</v>
      </c>
      <c r="M15" s="331">
        <f>(K15+L15)/F15</f>
        <v>4.5423143350604512E-4</v>
      </c>
      <c r="N15" s="332" t="s">
        <v>615</v>
      </c>
      <c r="O15" s="333">
        <v>45162</v>
      </c>
      <c r="P15" s="347" t="s">
        <v>311</v>
      </c>
      <c r="Q15" s="41"/>
      <c r="R15" s="41" t="s">
        <v>594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306">
        <v>7</v>
      </c>
      <c r="B16" s="289">
        <v>45125</v>
      </c>
      <c r="C16" s="307"/>
      <c r="D16" s="308" t="s">
        <v>499</v>
      </c>
      <c r="E16" s="309" t="s">
        <v>592</v>
      </c>
      <c r="F16" s="288">
        <v>178</v>
      </c>
      <c r="G16" s="290">
        <v>168</v>
      </c>
      <c r="H16" s="288">
        <v>170</v>
      </c>
      <c r="I16" s="288" t="s">
        <v>886</v>
      </c>
      <c r="J16" s="310" t="s">
        <v>921</v>
      </c>
      <c r="K16" s="310">
        <f t="shared" ref="K16" si="0">H16-F16</f>
        <v>-8</v>
      </c>
      <c r="L16" s="311">
        <f>(F16*-0.3)/100</f>
        <v>-0.53400000000000003</v>
      </c>
      <c r="M16" s="312">
        <f t="shared" ref="M16" si="1">(K16+L16)/F16</f>
        <v>-4.7943820224719103E-2</v>
      </c>
      <c r="N16" s="313" t="s">
        <v>606</v>
      </c>
      <c r="O16" s="314">
        <v>45140</v>
      </c>
      <c r="P16" s="315"/>
      <c r="Q16" s="41"/>
      <c r="R16" s="41" t="s">
        <v>594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278">
        <v>8</v>
      </c>
      <c r="B17" s="279">
        <v>45133</v>
      </c>
      <c r="C17" s="280"/>
      <c r="D17" s="281" t="s">
        <v>428</v>
      </c>
      <c r="E17" s="282" t="s">
        <v>592</v>
      </c>
      <c r="F17" s="239">
        <v>326</v>
      </c>
      <c r="G17" s="242">
        <v>299</v>
      </c>
      <c r="H17" s="242">
        <v>345.5</v>
      </c>
      <c r="I17" s="283" t="s">
        <v>890</v>
      </c>
      <c r="J17" s="111" t="s">
        <v>918</v>
      </c>
      <c r="K17" s="111">
        <f t="shared" ref="K17" si="2">H17-F17</f>
        <v>19.5</v>
      </c>
      <c r="L17" s="112">
        <f>(F17*-0.3)/100</f>
        <v>-0.97799999999999998</v>
      </c>
      <c r="M17" s="113">
        <f t="shared" ref="M17" si="3">(K17+L17)/F17</f>
        <v>5.6815950920245391E-2</v>
      </c>
      <c r="N17" s="258" t="s">
        <v>595</v>
      </c>
      <c r="O17" s="260">
        <v>45140</v>
      </c>
      <c r="P17" s="259"/>
      <c r="Q17" s="41"/>
      <c r="R17" s="41" t="s">
        <v>594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1">
        <v>9</v>
      </c>
      <c r="B18" s="245">
        <v>45133</v>
      </c>
      <c r="C18" s="262"/>
      <c r="D18" s="268" t="s">
        <v>74</v>
      </c>
      <c r="E18" s="264" t="s">
        <v>592</v>
      </c>
      <c r="F18" s="244" t="s">
        <v>891</v>
      </c>
      <c r="G18" s="246">
        <v>185</v>
      </c>
      <c r="H18" s="244"/>
      <c r="I18" s="244" t="s">
        <v>892</v>
      </c>
      <c r="J18" s="246" t="s">
        <v>593</v>
      </c>
      <c r="K18" s="246"/>
      <c r="L18" s="257"/>
      <c r="M18" s="265"/>
      <c r="N18" s="246"/>
      <c r="O18" s="266"/>
      <c r="P18" s="114">
        <f>VLOOKUP(D18,'MidCap Intra'!$B$11:$C$568,2,0)</f>
        <v>191.15</v>
      </c>
      <c r="Q18" s="41"/>
      <c r="R18" s="41" t="s">
        <v>594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247">
        <v>10</v>
      </c>
      <c r="B19" s="105">
        <v>45133</v>
      </c>
      <c r="C19" s="248"/>
      <c r="D19" s="269" t="s">
        <v>491</v>
      </c>
      <c r="E19" s="264" t="s">
        <v>592</v>
      </c>
      <c r="F19" s="104" t="s">
        <v>893</v>
      </c>
      <c r="G19" s="106">
        <v>118</v>
      </c>
      <c r="H19" s="104"/>
      <c r="I19" s="104" t="s">
        <v>894</v>
      </c>
      <c r="J19" s="106" t="s">
        <v>593</v>
      </c>
      <c r="K19" s="246"/>
      <c r="L19" s="257"/>
      <c r="M19" s="265"/>
      <c r="N19" s="246"/>
      <c r="O19" s="266"/>
      <c r="P19" s="114">
        <f>VLOOKUP(D19,'MidCap Intra'!$B$11:$C$568,2,0)</f>
        <v>127.75</v>
      </c>
      <c r="Q19" s="41"/>
      <c r="R19" s="41" t="s">
        <v>594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306">
        <v>11</v>
      </c>
      <c r="B20" s="289">
        <v>45134</v>
      </c>
      <c r="C20" s="307"/>
      <c r="D20" s="308" t="s">
        <v>151</v>
      </c>
      <c r="E20" s="309" t="s">
        <v>592</v>
      </c>
      <c r="F20" s="288">
        <v>173.5</v>
      </c>
      <c r="G20" s="290">
        <v>164</v>
      </c>
      <c r="H20" s="288">
        <v>164</v>
      </c>
      <c r="I20" s="288" t="s">
        <v>895</v>
      </c>
      <c r="J20" s="310" t="s">
        <v>1041</v>
      </c>
      <c r="K20" s="310">
        <f t="shared" ref="K20" si="4">H20-F20</f>
        <v>-9.5</v>
      </c>
      <c r="L20" s="311">
        <f>(F20*-0.3)/100</f>
        <v>-0.52049999999999996</v>
      </c>
      <c r="M20" s="312">
        <f t="shared" ref="M20" si="5">(K20+L20)/F20</f>
        <v>-5.7755043227665705E-2</v>
      </c>
      <c r="N20" s="313" t="s">
        <v>606</v>
      </c>
      <c r="O20" s="314">
        <v>45154</v>
      </c>
      <c r="P20" s="315"/>
      <c r="Q20" s="41"/>
      <c r="R20" s="41" t="s">
        <v>594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5" customHeight="1">
      <c r="A21" s="278">
        <v>12</v>
      </c>
      <c r="B21" s="279">
        <v>45135</v>
      </c>
      <c r="C21" s="280"/>
      <c r="D21" s="281" t="s">
        <v>459</v>
      </c>
      <c r="E21" s="282" t="s">
        <v>592</v>
      </c>
      <c r="F21" s="239">
        <v>2045</v>
      </c>
      <c r="G21" s="242">
        <v>1840</v>
      </c>
      <c r="H21" s="242">
        <v>2154</v>
      </c>
      <c r="I21" s="283" t="s">
        <v>876</v>
      </c>
      <c r="J21" s="111" t="s">
        <v>1035</v>
      </c>
      <c r="K21" s="111">
        <f t="shared" ref="K21" si="6">H21-F21</f>
        <v>109</v>
      </c>
      <c r="L21" s="112">
        <f>(F21*-0.3)/100</f>
        <v>-6.1349999999999998</v>
      </c>
      <c r="M21" s="113">
        <f t="shared" ref="M21" si="7">(K21+L21)/F21</f>
        <v>5.0300733496332517E-2</v>
      </c>
      <c r="N21" s="258" t="s">
        <v>595</v>
      </c>
      <c r="O21" s="260">
        <v>45152</v>
      </c>
      <c r="P21" s="259"/>
      <c r="R21" s="41" t="s">
        <v>594</v>
      </c>
    </row>
    <row r="22" spans="1:38" ht="15" customHeight="1">
      <c r="A22" s="306">
        <v>13</v>
      </c>
      <c r="B22" s="289">
        <v>45139</v>
      </c>
      <c r="C22" s="307"/>
      <c r="D22" s="308" t="s">
        <v>301</v>
      </c>
      <c r="E22" s="309" t="s">
        <v>592</v>
      </c>
      <c r="F22" s="288">
        <v>3035</v>
      </c>
      <c r="G22" s="290">
        <v>2880</v>
      </c>
      <c r="H22" s="288">
        <v>2865</v>
      </c>
      <c r="I22" s="288" t="s">
        <v>910</v>
      </c>
      <c r="J22" s="310" t="s">
        <v>1014</v>
      </c>
      <c r="K22" s="310">
        <f t="shared" ref="K22" si="8">H22-F22</f>
        <v>-170</v>
      </c>
      <c r="L22" s="311">
        <f>(F22*-0.3)/100</f>
        <v>-9.1050000000000004</v>
      </c>
      <c r="M22" s="312">
        <f t="shared" ref="M22" si="9">(K22+L22)/F22</f>
        <v>-5.9013179571663917E-2</v>
      </c>
      <c r="N22" s="313" t="s">
        <v>606</v>
      </c>
      <c r="O22" s="314">
        <v>45149</v>
      </c>
      <c r="P22" s="315"/>
    </row>
    <row r="23" spans="1:38" ht="15" customHeight="1">
      <c r="A23" s="261">
        <v>14</v>
      </c>
      <c r="B23" s="245">
        <v>45142</v>
      </c>
      <c r="C23" s="262"/>
      <c r="D23" s="263" t="s">
        <v>556</v>
      </c>
      <c r="E23" s="264" t="s">
        <v>592</v>
      </c>
      <c r="F23" s="244" t="s">
        <v>956</v>
      </c>
      <c r="G23" s="246">
        <v>1745</v>
      </c>
      <c r="H23" s="244"/>
      <c r="I23" s="244" t="s">
        <v>957</v>
      </c>
      <c r="J23" s="246" t="s">
        <v>593</v>
      </c>
      <c r="K23" s="246"/>
      <c r="L23" s="257"/>
      <c r="M23" s="265"/>
      <c r="N23" s="246"/>
      <c r="O23" s="266"/>
      <c r="P23" s="114">
        <f>VLOOKUP(D23,'MidCap Intra'!$B$11:$C$568,2,0)</f>
        <v>1818.5</v>
      </c>
    </row>
    <row r="24" spans="1:38" ht="15" customHeight="1">
      <c r="A24" s="261">
        <v>15</v>
      </c>
      <c r="B24" s="245">
        <v>45145</v>
      </c>
      <c r="C24" s="262"/>
      <c r="D24" s="263" t="s">
        <v>535</v>
      </c>
      <c r="E24" s="264" t="s">
        <v>592</v>
      </c>
      <c r="F24" s="244" t="s">
        <v>960</v>
      </c>
      <c r="G24" s="246">
        <v>365</v>
      </c>
      <c r="H24" s="244"/>
      <c r="I24" s="244" t="s">
        <v>961</v>
      </c>
      <c r="J24" s="246" t="s">
        <v>593</v>
      </c>
      <c r="K24" s="246"/>
      <c r="L24" s="257"/>
      <c r="M24" s="265"/>
      <c r="N24" s="246"/>
      <c r="O24" s="266"/>
      <c r="P24" s="114">
        <f>VLOOKUP(D24,'MidCap Intra'!$B$11:$C$568,2,0)</f>
        <v>403.6</v>
      </c>
    </row>
    <row r="25" spans="1:38" ht="15" customHeight="1">
      <c r="A25" s="278">
        <v>16</v>
      </c>
      <c r="B25" s="279">
        <v>45146</v>
      </c>
      <c r="C25" s="280"/>
      <c r="D25" s="281" t="s">
        <v>223</v>
      </c>
      <c r="E25" s="337" t="s">
        <v>592</v>
      </c>
      <c r="F25" s="239">
        <v>1012.5</v>
      </c>
      <c r="G25" s="242">
        <v>965</v>
      </c>
      <c r="H25" s="242">
        <v>1062.5</v>
      </c>
      <c r="I25" s="283" t="s">
        <v>967</v>
      </c>
      <c r="J25" s="111" t="s">
        <v>1160</v>
      </c>
      <c r="K25" s="111">
        <f t="shared" ref="K25" si="10">H25-F25</f>
        <v>50</v>
      </c>
      <c r="L25" s="112">
        <f>(F25*-0.3)/100</f>
        <v>-3.0375000000000001</v>
      </c>
      <c r="M25" s="113">
        <f t="shared" ref="M25" si="11">(K25+L25)/F25</f>
        <v>4.6382716049382718E-2</v>
      </c>
      <c r="N25" s="258" t="s">
        <v>595</v>
      </c>
      <c r="O25" s="260">
        <v>45167</v>
      </c>
      <c r="P25" s="335"/>
    </row>
    <row r="26" spans="1:38" ht="15" customHeight="1">
      <c r="A26" s="278">
        <v>17</v>
      </c>
      <c r="B26" s="279">
        <v>45147</v>
      </c>
      <c r="C26" s="280"/>
      <c r="D26" s="281" t="s">
        <v>303</v>
      </c>
      <c r="E26" s="337" t="s">
        <v>1032</v>
      </c>
      <c r="F26" s="239">
        <v>816.25</v>
      </c>
      <c r="G26" s="242">
        <v>750</v>
      </c>
      <c r="H26" s="242">
        <v>865</v>
      </c>
      <c r="I26" s="283" t="s">
        <v>984</v>
      </c>
      <c r="J26" s="111" t="s">
        <v>1031</v>
      </c>
      <c r="K26" s="111">
        <f t="shared" ref="K26:K27" si="12">H26-F26</f>
        <v>48.75</v>
      </c>
      <c r="L26" s="112">
        <f>(F26*-0.3)/100</f>
        <v>-2.44875</v>
      </c>
      <c r="M26" s="113">
        <f t="shared" ref="M26:M27" si="13">(K26+L26)/F26</f>
        <v>5.6724349157733542E-2</v>
      </c>
      <c r="N26" s="258" t="s">
        <v>595</v>
      </c>
      <c r="O26" s="260">
        <v>45152</v>
      </c>
      <c r="P26" s="335"/>
    </row>
    <row r="27" spans="1:38" ht="15" customHeight="1">
      <c r="A27" s="306">
        <v>18</v>
      </c>
      <c r="B27" s="289">
        <v>45149</v>
      </c>
      <c r="C27" s="307"/>
      <c r="D27" s="308" t="s">
        <v>137</v>
      </c>
      <c r="E27" s="309" t="s">
        <v>592</v>
      </c>
      <c r="F27" s="288">
        <v>160</v>
      </c>
      <c r="G27" s="290">
        <v>150</v>
      </c>
      <c r="H27" s="288">
        <v>150</v>
      </c>
      <c r="I27" s="288" t="s">
        <v>1005</v>
      </c>
      <c r="J27" s="310" t="s">
        <v>983</v>
      </c>
      <c r="K27" s="310">
        <f t="shared" si="12"/>
        <v>-10</v>
      </c>
      <c r="L27" s="311">
        <f>(F27*-0.3)/100</f>
        <v>-0.48</v>
      </c>
      <c r="M27" s="312">
        <f t="shared" si="13"/>
        <v>-6.5500000000000003E-2</v>
      </c>
      <c r="N27" s="313" t="s">
        <v>606</v>
      </c>
      <c r="O27" s="314">
        <v>45154</v>
      </c>
      <c r="P27" s="315"/>
    </row>
    <row r="28" spans="1:38" ht="15" customHeight="1">
      <c r="A28" s="278">
        <v>19</v>
      </c>
      <c r="B28" s="279">
        <v>45152</v>
      </c>
      <c r="C28" s="280"/>
      <c r="D28" s="281" t="s">
        <v>114</v>
      </c>
      <c r="E28" s="337" t="s">
        <v>592</v>
      </c>
      <c r="F28" s="239">
        <v>132</v>
      </c>
      <c r="G28" s="242">
        <v>120</v>
      </c>
      <c r="H28" s="242">
        <v>139</v>
      </c>
      <c r="I28" s="283" t="s">
        <v>894</v>
      </c>
      <c r="J28" s="111" t="s">
        <v>997</v>
      </c>
      <c r="K28" s="111">
        <f t="shared" ref="K28" si="14">H28-F28</f>
        <v>7</v>
      </c>
      <c r="L28" s="112">
        <f>(F28*-0.3)/100</f>
        <v>-0.39600000000000002</v>
      </c>
      <c r="M28" s="113">
        <f t="shared" ref="M28" si="15">(K28+L28)/F28</f>
        <v>5.0030303030303029E-2</v>
      </c>
      <c r="N28" s="258" t="s">
        <v>595</v>
      </c>
      <c r="O28" s="260">
        <v>45161</v>
      </c>
      <c r="P28" s="335"/>
    </row>
    <row r="29" spans="1:38" ht="15" customHeight="1">
      <c r="A29" s="278">
        <v>20</v>
      </c>
      <c r="B29" s="279">
        <v>45154</v>
      </c>
      <c r="C29" s="280"/>
      <c r="D29" s="281" t="s">
        <v>354</v>
      </c>
      <c r="E29" s="337" t="s">
        <v>592</v>
      </c>
      <c r="F29" s="239">
        <v>1030</v>
      </c>
      <c r="G29" s="242">
        <v>930</v>
      </c>
      <c r="H29" s="242">
        <v>1082</v>
      </c>
      <c r="I29" s="283" t="s">
        <v>1042</v>
      </c>
      <c r="J29" s="111" t="s">
        <v>1043</v>
      </c>
      <c r="K29" s="111">
        <f t="shared" ref="K29:K30" si="16">H29-F29</f>
        <v>52</v>
      </c>
      <c r="L29" s="112">
        <f>(F29*-0.02)/100</f>
        <v>-0.20600000000000002</v>
      </c>
      <c r="M29" s="113">
        <f t="shared" ref="M29:M30" si="17">(K29+L29)/F29</f>
        <v>5.0285436893203882E-2</v>
      </c>
      <c r="N29" s="258" t="s">
        <v>595</v>
      </c>
      <c r="O29" s="260">
        <v>45154</v>
      </c>
      <c r="P29" s="335"/>
    </row>
    <row r="30" spans="1:38" ht="15" customHeight="1">
      <c r="A30" s="278">
        <v>21</v>
      </c>
      <c r="B30" s="279">
        <v>45155</v>
      </c>
      <c r="C30" s="280"/>
      <c r="D30" s="281" t="s">
        <v>354</v>
      </c>
      <c r="E30" s="337" t="s">
        <v>592</v>
      </c>
      <c r="F30" s="239">
        <v>1085</v>
      </c>
      <c r="G30" s="242">
        <v>995</v>
      </c>
      <c r="H30" s="242">
        <v>1142.5</v>
      </c>
      <c r="I30" s="283" t="s">
        <v>1051</v>
      </c>
      <c r="J30" s="111" t="s">
        <v>1081</v>
      </c>
      <c r="K30" s="111">
        <f t="shared" si="16"/>
        <v>57.5</v>
      </c>
      <c r="L30" s="112">
        <f>(F30*-0.3)/100</f>
        <v>-3.2549999999999999</v>
      </c>
      <c r="M30" s="113">
        <f t="shared" si="17"/>
        <v>4.9995391705069121E-2</v>
      </c>
      <c r="N30" s="258" t="s">
        <v>595</v>
      </c>
      <c r="O30" s="260">
        <v>45159</v>
      </c>
      <c r="P30" s="335"/>
    </row>
    <row r="31" spans="1:38" ht="15" customHeight="1">
      <c r="A31" s="278">
        <v>22</v>
      </c>
      <c r="B31" s="279">
        <v>45160</v>
      </c>
      <c r="C31" s="280"/>
      <c r="D31" s="281" t="s">
        <v>62</v>
      </c>
      <c r="E31" s="337" t="s">
        <v>592</v>
      </c>
      <c r="F31" s="239">
        <v>6790</v>
      </c>
      <c r="G31" s="242">
        <v>6400</v>
      </c>
      <c r="H31" s="242">
        <v>7200</v>
      </c>
      <c r="I31" s="283" t="s">
        <v>1086</v>
      </c>
      <c r="J31" s="111" t="s">
        <v>1175</v>
      </c>
      <c r="K31" s="111">
        <f t="shared" ref="K31" si="18">H31-F31</f>
        <v>410</v>
      </c>
      <c r="L31" s="112">
        <f>(F31*-0.3)/100</f>
        <v>-20.37</v>
      </c>
      <c r="M31" s="113">
        <f t="shared" ref="M31" si="19">(K31+L31)/F31</f>
        <v>5.7382916053019144E-2</v>
      </c>
      <c r="N31" s="258" t="s">
        <v>595</v>
      </c>
      <c r="O31" s="260">
        <v>45167</v>
      </c>
      <c r="P31" s="335"/>
    </row>
    <row r="32" spans="1:38" ht="15" customHeight="1">
      <c r="A32" s="278">
        <v>23</v>
      </c>
      <c r="B32" s="279">
        <v>45160</v>
      </c>
      <c r="C32" s="280"/>
      <c r="D32" s="281" t="s">
        <v>476</v>
      </c>
      <c r="E32" s="337" t="s">
        <v>592</v>
      </c>
      <c r="F32" s="239">
        <v>153.5</v>
      </c>
      <c r="G32" s="242">
        <v>142</v>
      </c>
      <c r="H32" s="242">
        <v>164.5</v>
      </c>
      <c r="I32" s="283" t="s">
        <v>1093</v>
      </c>
      <c r="J32" s="111" t="s">
        <v>1166</v>
      </c>
      <c r="K32" s="111">
        <f t="shared" ref="K32" si="20">H32-F32</f>
        <v>11</v>
      </c>
      <c r="L32" s="112">
        <f>(F32*-0.3)/100</f>
        <v>-0.46049999999999996</v>
      </c>
      <c r="M32" s="113">
        <f t="shared" ref="M32" si="21">(K32+L32)/F32</f>
        <v>6.8661237785016288E-2</v>
      </c>
      <c r="N32" s="258" t="s">
        <v>595</v>
      </c>
      <c r="O32" s="260">
        <v>45167</v>
      </c>
      <c r="P32" s="335"/>
    </row>
    <row r="33" spans="1:38" ht="15" customHeight="1">
      <c r="A33" s="261">
        <v>24</v>
      </c>
      <c r="B33" s="245">
        <v>45163</v>
      </c>
      <c r="C33" s="262"/>
      <c r="D33" s="268" t="s">
        <v>173</v>
      </c>
      <c r="E33" s="264" t="s">
        <v>592</v>
      </c>
      <c r="F33" s="244" t="s">
        <v>1112</v>
      </c>
      <c r="G33" s="246">
        <v>133</v>
      </c>
      <c r="H33" s="244"/>
      <c r="I33" s="244" t="s">
        <v>1113</v>
      </c>
      <c r="J33" s="246" t="s">
        <v>593</v>
      </c>
      <c r="K33" s="246"/>
      <c r="L33" s="257"/>
      <c r="M33" s="265"/>
      <c r="N33" s="246"/>
      <c r="O33" s="266"/>
      <c r="P33" s="398">
        <f>VLOOKUP(D33,'MidCap Intra'!$B$11:$C$568,2,0)</f>
        <v>145.9</v>
      </c>
    </row>
    <row r="34" spans="1:38" ht="15" customHeight="1">
      <c r="A34" s="261">
        <v>25</v>
      </c>
      <c r="B34" s="245">
        <v>45167</v>
      </c>
      <c r="C34" s="262"/>
      <c r="D34" s="268" t="s">
        <v>402</v>
      </c>
      <c r="E34" s="264" t="s">
        <v>592</v>
      </c>
      <c r="F34" s="244" t="s">
        <v>1164</v>
      </c>
      <c r="G34" s="246">
        <v>2700</v>
      </c>
      <c r="H34" s="244"/>
      <c r="I34" s="244" t="s">
        <v>1165</v>
      </c>
      <c r="J34" s="246" t="s">
        <v>593</v>
      </c>
      <c r="K34" s="246"/>
      <c r="L34" s="257"/>
      <c r="M34" s="265"/>
      <c r="N34" s="246"/>
      <c r="O34" s="266"/>
      <c r="P34" s="398">
        <f>VLOOKUP(D34,'MidCap Intra'!$B$11:$C$568,2,0)</f>
        <v>3021.55</v>
      </c>
    </row>
    <row r="35" spans="1:38" ht="15" customHeight="1">
      <c r="A35" s="261">
        <v>26</v>
      </c>
      <c r="B35" s="245">
        <v>45167</v>
      </c>
      <c r="C35" s="262"/>
      <c r="D35" s="268" t="s">
        <v>430</v>
      </c>
      <c r="E35" s="264" t="s">
        <v>592</v>
      </c>
      <c r="F35" s="244" t="s">
        <v>1179</v>
      </c>
      <c r="G35" s="246">
        <v>105</v>
      </c>
      <c r="H35" s="244"/>
      <c r="I35" s="244" t="s">
        <v>1180</v>
      </c>
      <c r="J35" s="246" t="s">
        <v>593</v>
      </c>
      <c r="K35" s="246"/>
      <c r="L35" s="257"/>
      <c r="M35" s="265"/>
      <c r="N35" s="246"/>
      <c r="O35" s="266"/>
      <c r="P35" s="398">
        <f>VLOOKUP(D35,'MidCap Intra'!$B$11:$C$568,2,0)</f>
        <v>115.4</v>
      </c>
    </row>
    <row r="36" spans="1:38" ht="15" customHeight="1">
      <c r="A36" s="261"/>
      <c r="B36" s="245"/>
      <c r="C36" s="262"/>
      <c r="D36" s="268"/>
      <c r="E36" s="264"/>
      <c r="F36" s="244"/>
      <c r="G36" s="246"/>
      <c r="H36" s="244"/>
      <c r="I36" s="244"/>
      <c r="J36" s="246"/>
      <c r="K36" s="246"/>
      <c r="L36" s="257"/>
      <c r="M36" s="265"/>
      <c r="N36" s="246"/>
      <c r="O36" s="266"/>
      <c r="P36" s="257"/>
    </row>
    <row r="37" spans="1:38" ht="15" customHeight="1">
      <c r="A37" s="261"/>
      <c r="B37" s="245"/>
      <c r="C37" s="262"/>
      <c r="D37" s="263"/>
      <c r="E37" s="264"/>
      <c r="F37" s="244"/>
      <c r="G37" s="246"/>
      <c r="H37" s="244"/>
      <c r="I37" s="244"/>
      <c r="J37" s="246"/>
      <c r="K37" s="246"/>
      <c r="L37" s="257"/>
      <c r="M37" s="265"/>
      <c r="N37" s="246"/>
      <c r="O37" s="266"/>
      <c r="P37" s="257"/>
    </row>
    <row r="42" spans="1:38" ht="14.25" customHeight="1">
      <c r="A42" s="115"/>
      <c r="B42" s="116"/>
      <c r="C42" s="117"/>
      <c r="D42" s="118"/>
      <c r="E42" s="119"/>
      <c r="F42" s="119"/>
      <c r="G42" s="115"/>
      <c r="H42" s="119"/>
      <c r="I42" s="120"/>
      <c r="J42" s="121"/>
      <c r="K42" s="121"/>
      <c r="L42" s="122"/>
      <c r="M42" s="123"/>
      <c r="N42" s="124"/>
      <c r="O42" s="125"/>
      <c r="P42" s="126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2" customHeight="1">
      <c r="A43" s="127" t="s">
        <v>596</v>
      </c>
      <c r="B43" s="128"/>
      <c r="C43" s="129"/>
      <c r="E43" s="130"/>
      <c r="F43" s="130"/>
      <c r="G43" s="130"/>
      <c r="H43" s="130"/>
      <c r="I43" s="130"/>
      <c r="J43" s="131"/>
      <c r="K43" s="130"/>
      <c r="L43" s="132"/>
      <c r="M43" s="60"/>
      <c r="N43" s="131"/>
      <c r="O43" s="129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2" customHeight="1">
      <c r="A44" s="133" t="s">
        <v>597</v>
      </c>
      <c r="B44" s="127"/>
      <c r="C44" s="127"/>
      <c r="D44" s="127"/>
      <c r="E44" s="41"/>
      <c r="F44" s="134" t="s">
        <v>598</v>
      </c>
      <c r="G44" s="6"/>
      <c r="H44" s="6"/>
      <c r="I44" s="6"/>
      <c r="J44" s="135"/>
      <c r="K44" s="136"/>
      <c r="L44" s="136"/>
      <c r="M44" s="137"/>
      <c r="N44" s="1"/>
      <c r="O44" s="138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" customHeight="1">
      <c r="A45" s="127" t="s">
        <v>599</v>
      </c>
      <c r="B45" s="127"/>
      <c r="C45" s="127"/>
      <c r="D45" s="127" t="s">
        <v>600</v>
      </c>
      <c r="E45" s="6"/>
      <c r="F45" s="134" t="s">
        <v>601</v>
      </c>
      <c r="G45" s="6"/>
      <c r="H45" s="6"/>
      <c r="I45" s="6"/>
      <c r="J45" s="135"/>
      <c r="K45" s="136"/>
      <c r="L45" s="136"/>
      <c r="M45" s="137"/>
      <c r="N45" s="1"/>
      <c r="O45" s="138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2" customHeight="1">
      <c r="A46" s="127"/>
      <c r="B46" s="127"/>
      <c r="C46" s="127"/>
      <c r="D46" s="127"/>
      <c r="E46" s="6"/>
      <c r="F46" s="6"/>
      <c r="G46" s="6"/>
      <c r="H46" s="6"/>
      <c r="I46" s="6"/>
      <c r="J46" s="139"/>
      <c r="K46" s="136"/>
      <c r="L46" s="136"/>
      <c r="M46" s="6"/>
      <c r="N46" s="140"/>
      <c r="O46" s="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1"/>
      <c r="B47" s="141" t="s">
        <v>602</v>
      </c>
      <c r="C47" s="141"/>
      <c r="D47" s="141"/>
      <c r="E47" s="141"/>
      <c r="F47" s="142"/>
      <c r="G47" s="6"/>
      <c r="H47" s="6"/>
      <c r="I47" s="143"/>
      <c r="J47" s="144"/>
      <c r="K47" s="145"/>
      <c r="L47" s="144"/>
      <c r="M47" s="6"/>
      <c r="N47" s="1"/>
      <c r="O47" s="1"/>
      <c r="P47" s="41"/>
      <c r="R47" s="60"/>
      <c r="S47" s="1"/>
      <c r="T47" s="1"/>
      <c r="U47" s="1"/>
      <c r="V47" s="1"/>
      <c r="W47" s="1"/>
      <c r="X47" s="1"/>
      <c r="Y47" s="1"/>
      <c r="Z47" s="1"/>
    </row>
    <row r="48" spans="1:38" ht="38.25" customHeight="1">
      <c r="A48" s="146" t="s">
        <v>16</v>
      </c>
      <c r="B48" s="146" t="s">
        <v>567</v>
      </c>
      <c r="C48" s="146"/>
      <c r="D48" s="89" t="s">
        <v>579</v>
      </c>
      <c r="E48" s="146" t="s">
        <v>580</v>
      </c>
      <c r="F48" s="146" t="s">
        <v>581</v>
      </c>
      <c r="G48" s="146" t="s">
        <v>603</v>
      </c>
      <c r="H48" s="146" t="s">
        <v>583</v>
      </c>
      <c r="I48" s="146" t="s">
        <v>584</v>
      </c>
      <c r="J48" s="103" t="s">
        <v>585</v>
      </c>
      <c r="K48" s="101" t="s">
        <v>604</v>
      </c>
      <c r="L48" s="147" t="s">
        <v>587</v>
      </c>
      <c r="M48" s="103" t="s">
        <v>588</v>
      </c>
      <c r="N48" s="100" t="s">
        <v>589</v>
      </c>
      <c r="O48" s="89" t="s">
        <v>590</v>
      </c>
      <c r="P48" s="41"/>
      <c r="Q48" s="1"/>
      <c r="R48" s="60"/>
      <c r="S48" s="60"/>
      <c r="T48" s="60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3.5" customHeight="1">
      <c r="A49" s="323">
        <v>1</v>
      </c>
      <c r="B49" s="324">
        <v>45128</v>
      </c>
      <c r="C49" s="325"/>
      <c r="D49" s="326" t="s">
        <v>114</v>
      </c>
      <c r="E49" s="327" t="s">
        <v>605</v>
      </c>
      <c r="F49" s="322">
        <v>134</v>
      </c>
      <c r="G49" s="328">
        <v>129.9</v>
      </c>
      <c r="H49" s="322">
        <v>134.75</v>
      </c>
      <c r="I49" s="322" t="s">
        <v>887</v>
      </c>
      <c r="J49" s="329" t="s">
        <v>912</v>
      </c>
      <c r="K49" s="329">
        <f t="shared" ref="K49:K50" si="22">H49-F49</f>
        <v>0.75</v>
      </c>
      <c r="L49" s="330">
        <f>(F49*-0.3)/100</f>
        <v>-0.40199999999999997</v>
      </c>
      <c r="M49" s="331">
        <f t="shared" ref="M49:M50" si="23">(K49+L49)/F49</f>
        <v>2.5970149253731344E-3</v>
      </c>
      <c r="N49" s="332" t="s">
        <v>615</v>
      </c>
      <c r="O49" s="333">
        <v>45142</v>
      </c>
      <c r="P49" s="41"/>
      <c r="Q49" s="256"/>
      <c r="R49" s="41" t="s">
        <v>594</v>
      </c>
      <c r="S49" s="41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7"/>
      <c r="AL49" s="267"/>
    </row>
    <row r="50" spans="1:38" ht="13.5" customHeight="1">
      <c r="A50" s="306">
        <v>2</v>
      </c>
      <c r="B50" s="289">
        <v>45135</v>
      </c>
      <c r="C50" s="307"/>
      <c r="D50" s="334" t="s">
        <v>896</v>
      </c>
      <c r="E50" s="309" t="s">
        <v>948</v>
      </c>
      <c r="F50" s="288">
        <v>9585</v>
      </c>
      <c r="G50" s="290">
        <v>9390</v>
      </c>
      <c r="H50" s="288">
        <v>9390</v>
      </c>
      <c r="I50" s="288" t="s">
        <v>897</v>
      </c>
      <c r="J50" s="310" t="s">
        <v>1034</v>
      </c>
      <c r="K50" s="310">
        <f t="shared" si="22"/>
        <v>-195</v>
      </c>
      <c r="L50" s="311">
        <f>(F50*-0.3)/100</f>
        <v>-28.754999999999999</v>
      </c>
      <c r="M50" s="312">
        <f t="shared" si="23"/>
        <v>-2.3344287949921751E-2</v>
      </c>
      <c r="N50" s="313" t="s">
        <v>606</v>
      </c>
      <c r="O50" s="314">
        <v>45148</v>
      </c>
      <c r="P50" s="41"/>
      <c r="Q50" s="256"/>
      <c r="R50" s="41" t="s">
        <v>594</v>
      </c>
      <c r="S50" s="41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267"/>
      <c r="AL50" s="267"/>
    </row>
    <row r="51" spans="1:38" ht="13.5" customHeight="1">
      <c r="A51" s="274">
        <v>3</v>
      </c>
      <c r="B51" s="251">
        <v>45135</v>
      </c>
      <c r="C51" s="275"/>
      <c r="D51" s="276" t="s">
        <v>898</v>
      </c>
      <c r="E51" s="277" t="s">
        <v>605</v>
      </c>
      <c r="F51" s="250">
        <v>1807.5</v>
      </c>
      <c r="G51" s="238">
        <v>1750</v>
      </c>
      <c r="H51" s="250">
        <v>1882.5</v>
      </c>
      <c r="I51" s="250" t="s">
        <v>899</v>
      </c>
      <c r="J51" s="111" t="s">
        <v>888</v>
      </c>
      <c r="K51" s="111">
        <f t="shared" ref="K51" si="24">H51-F51</f>
        <v>75</v>
      </c>
      <c r="L51" s="112">
        <f>(F51*-0.3)/100</f>
        <v>-5.4225000000000003</v>
      </c>
      <c r="M51" s="113">
        <f t="shared" ref="M51" si="25">(K51+L51)/F51</f>
        <v>3.8493775933609961E-2</v>
      </c>
      <c r="N51" s="258" t="s">
        <v>595</v>
      </c>
      <c r="O51" s="260">
        <v>45139</v>
      </c>
      <c r="P51" s="41"/>
      <c r="Q51" s="256"/>
      <c r="R51" s="41" t="s">
        <v>594</v>
      </c>
      <c r="S51" s="41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267"/>
      <c r="AI51" s="267"/>
      <c r="AJ51" s="267"/>
      <c r="AK51" s="267"/>
      <c r="AL51" s="267"/>
    </row>
    <row r="52" spans="1:38" ht="13.5" customHeight="1">
      <c r="A52" s="274">
        <v>4</v>
      </c>
      <c r="B52" s="251">
        <v>45139</v>
      </c>
      <c r="C52" s="275"/>
      <c r="D52" s="276" t="s">
        <v>54</v>
      </c>
      <c r="E52" s="277" t="s">
        <v>605</v>
      </c>
      <c r="F52" s="250">
        <v>453</v>
      </c>
      <c r="G52" s="238">
        <v>440</v>
      </c>
      <c r="H52" s="250">
        <v>462.5</v>
      </c>
      <c r="I52" s="250" t="s">
        <v>911</v>
      </c>
      <c r="J52" s="111" t="s">
        <v>883</v>
      </c>
      <c r="K52" s="111">
        <f t="shared" ref="K52" si="26">H52-F52</f>
        <v>9.5</v>
      </c>
      <c r="L52" s="112">
        <f>(F52*-0.02)/100</f>
        <v>-9.06E-2</v>
      </c>
      <c r="M52" s="113">
        <f t="shared" ref="M52" si="27">(K52+L52)/F52</f>
        <v>2.0771302428256071E-2</v>
      </c>
      <c r="N52" s="258" t="s">
        <v>595</v>
      </c>
      <c r="O52" s="260">
        <v>45139</v>
      </c>
      <c r="P52" s="41"/>
      <c r="Q52" s="256"/>
      <c r="R52" s="41"/>
      <c r="S52" s="41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267"/>
      <c r="AG52" s="267"/>
      <c r="AH52" s="267"/>
      <c r="AI52" s="267"/>
      <c r="AJ52" s="267"/>
      <c r="AK52" s="267"/>
      <c r="AL52" s="267"/>
    </row>
    <row r="53" spans="1:38" ht="13.5" customHeight="1">
      <c r="A53" s="306">
        <v>5</v>
      </c>
      <c r="B53" s="289">
        <v>45139</v>
      </c>
      <c r="C53" s="307"/>
      <c r="D53" s="308" t="s">
        <v>237</v>
      </c>
      <c r="E53" s="309" t="s">
        <v>948</v>
      </c>
      <c r="F53" s="288">
        <v>615</v>
      </c>
      <c r="G53" s="290">
        <v>594</v>
      </c>
      <c r="H53" s="288">
        <v>601</v>
      </c>
      <c r="I53" s="288" t="s">
        <v>947</v>
      </c>
      <c r="J53" s="310" t="s">
        <v>949</v>
      </c>
      <c r="K53" s="310">
        <f t="shared" ref="K53:K54" si="28">H53-F53</f>
        <v>-14</v>
      </c>
      <c r="L53" s="311">
        <f>(F53*-0.3)/100</f>
        <v>-1.845</v>
      </c>
      <c r="M53" s="312">
        <f t="shared" ref="M53:M54" si="29">(K53+L53)/F53</f>
        <v>-2.5764227642276424E-2</v>
      </c>
      <c r="N53" s="313" t="s">
        <v>606</v>
      </c>
      <c r="O53" s="314">
        <v>45141</v>
      </c>
      <c r="P53" s="41"/>
      <c r="Q53" s="256"/>
      <c r="R53" s="41"/>
      <c r="S53" s="41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7"/>
      <c r="AL53" s="267"/>
    </row>
    <row r="54" spans="1:38" ht="13.5" customHeight="1">
      <c r="A54" s="239">
        <v>6</v>
      </c>
      <c r="B54" s="240">
        <v>45148</v>
      </c>
      <c r="C54" s="241"/>
      <c r="D54" s="241" t="s">
        <v>993</v>
      </c>
      <c r="E54" s="239" t="s">
        <v>605</v>
      </c>
      <c r="F54" s="239">
        <v>145</v>
      </c>
      <c r="G54" s="239">
        <v>140</v>
      </c>
      <c r="H54" s="242">
        <v>147.5</v>
      </c>
      <c r="I54" s="242" t="s">
        <v>994</v>
      </c>
      <c r="J54" s="111" t="s">
        <v>1001</v>
      </c>
      <c r="K54" s="111">
        <f t="shared" si="28"/>
        <v>2.5</v>
      </c>
      <c r="L54" s="112">
        <f>(F54*-0.02)/100</f>
        <v>-2.8999999999999998E-2</v>
      </c>
      <c r="M54" s="113">
        <f t="shared" si="29"/>
        <v>1.7041379310344829E-2</v>
      </c>
      <c r="N54" s="258" t="s">
        <v>595</v>
      </c>
      <c r="O54" s="260">
        <v>45148</v>
      </c>
      <c r="Q54" s="256"/>
      <c r="R54" s="41"/>
      <c r="S54" s="41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267"/>
      <c r="AG54" s="267"/>
      <c r="AH54" s="267"/>
      <c r="AI54" s="267"/>
      <c r="AJ54" s="267"/>
      <c r="AK54" s="267"/>
      <c r="AL54" s="267"/>
    </row>
    <row r="55" spans="1:38" ht="13.5" customHeight="1">
      <c r="A55" s="239">
        <v>7</v>
      </c>
      <c r="B55" s="240">
        <v>45149</v>
      </c>
      <c r="C55" s="241"/>
      <c r="D55" s="241" t="s">
        <v>993</v>
      </c>
      <c r="E55" s="239" t="s">
        <v>605</v>
      </c>
      <c r="F55" s="239">
        <v>144.5</v>
      </c>
      <c r="G55" s="239">
        <v>140</v>
      </c>
      <c r="H55" s="242">
        <v>149.5</v>
      </c>
      <c r="I55" s="242" t="s">
        <v>702</v>
      </c>
      <c r="J55" s="111" t="s">
        <v>1004</v>
      </c>
      <c r="K55" s="111">
        <f t="shared" ref="K55" si="30">H55-F55</f>
        <v>5</v>
      </c>
      <c r="L55" s="112">
        <f>(F55*-0.02)/100</f>
        <v>-2.8900000000000002E-2</v>
      </c>
      <c r="M55" s="113">
        <f t="shared" ref="M55" si="31">(K55+L55)/F55</f>
        <v>3.4402076124567471E-2</v>
      </c>
      <c r="N55" s="258" t="s">
        <v>595</v>
      </c>
      <c r="O55" s="260">
        <v>45149</v>
      </c>
      <c r="P55" s="41"/>
      <c r="Q55" s="256"/>
      <c r="R55" s="41"/>
      <c r="S55" s="41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7"/>
      <c r="AG55" s="267"/>
      <c r="AH55" s="267"/>
      <c r="AI55" s="267"/>
      <c r="AJ55" s="267"/>
      <c r="AK55" s="267"/>
      <c r="AL55" s="267"/>
    </row>
    <row r="56" spans="1:38" ht="13.5" customHeight="1">
      <c r="A56" s="239">
        <v>8</v>
      </c>
      <c r="B56" s="240">
        <v>45152</v>
      </c>
      <c r="C56" s="241"/>
      <c r="D56" s="241" t="s">
        <v>1015</v>
      </c>
      <c r="E56" s="239" t="s">
        <v>605</v>
      </c>
      <c r="F56" s="239">
        <v>3630</v>
      </c>
      <c r="G56" s="239">
        <v>3540</v>
      </c>
      <c r="H56" s="242">
        <v>3681</v>
      </c>
      <c r="I56" s="242" t="s">
        <v>1016</v>
      </c>
      <c r="J56" s="111" t="s">
        <v>1096</v>
      </c>
      <c r="K56" s="111">
        <f t="shared" ref="K56" si="32">H56-F56</f>
        <v>51</v>
      </c>
      <c r="L56" s="112">
        <f>(F56*-0.3)/100</f>
        <v>-10.89</v>
      </c>
      <c r="M56" s="113">
        <f t="shared" ref="M56" si="33">(K56+L56)/F56</f>
        <v>1.1049586776859504E-2</v>
      </c>
      <c r="N56" s="258" t="s">
        <v>595</v>
      </c>
      <c r="O56" s="260">
        <v>45160</v>
      </c>
      <c r="P56" s="41"/>
      <c r="Q56" s="256"/>
      <c r="R56" s="41"/>
      <c r="S56" s="41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7"/>
      <c r="AJ56" s="267"/>
      <c r="AK56" s="267"/>
      <c r="AL56" s="267"/>
    </row>
    <row r="57" spans="1:38" ht="13.5" customHeight="1">
      <c r="A57" s="239">
        <v>9</v>
      </c>
      <c r="B57" s="240">
        <v>45152</v>
      </c>
      <c r="C57" s="241"/>
      <c r="D57" s="241" t="s">
        <v>993</v>
      </c>
      <c r="E57" s="239" t="s">
        <v>605</v>
      </c>
      <c r="F57" s="239">
        <v>143.75</v>
      </c>
      <c r="G57" s="239">
        <v>139.5</v>
      </c>
      <c r="H57" s="242">
        <v>147.5</v>
      </c>
      <c r="I57" s="242" t="s">
        <v>702</v>
      </c>
      <c r="J57" s="111" t="s">
        <v>962</v>
      </c>
      <c r="K57" s="111">
        <f t="shared" ref="K57" si="34">H57-F57</f>
        <v>3.75</v>
      </c>
      <c r="L57" s="112">
        <f>(F57*-0.02)/100</f>
        <v>-2.8750000000000001E-2</v>
      </c>
      <c r="M57" s="113">
        <f t="shared" ref="M57" si="35">(K57+L57)/F57</f>
        <v>2.588695652173913E-2</v>
      </c>
      <c r="N57" s="258" t="s">
        <v>595</v>
      </c>
      <c r="O57" s="260">
        <v>45152</v>
      </c>
      <c r="P57" s="41"/>
      <c r="Q57" s="256"/>
      <c r="R57" s="41"/>
      <c r="S57" s="41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7"/>
      <c r="AL57" s="267"/>
    </row>
    <row r="58" spans="1:38" ht="13.5" customHeight="1">
      <c r="A58" s="239">
        <v>10</v>
      </c>
      <c r="B58" s="240">
        <v>45156</v>
      </c>
      <c r="C58" s="241"/>
      <c r="D58" s="241" t="s">
        <v>993</v>
      </c>
      <c r="E58" s="239" t="s">
        <v>605</v>
      </c>
      <c r="F58" s="239">
        <v>146</v>
      </c>
      <c r="G58" s="239">
        <v>141</v>
      </c>
      <c r="H58" s="242">
        <v>147.5</v>
      </c>
      <c r="I58" s="242" t="s">
        <v>1057</v>
      </c>
      <c r="J58" s="111" t="s">
        <v>944</v>
      </c>
      <c r="K58" s="111">
        <f t="shared" ref="K58" si="36">H58-F58</f>
        <v>1.5</v>
      </c>
      <c r="L58" s="112">
        <f>(F58*-0.02)/100</f>
        <v>-2.92E-2</v>
      </c>
      <c r="M58" s="113">
        <f t="shared" ref="M58" si="37">(K58+L58)/F58</f>
        <v>1.0073972602739727E-2</v>
      </c>
      <c r="N58" s="258" t="s">
        <v>595</v>
      </c>
      <c r="O58" s="260">
        <v>45156</v>
      </c>
      <c r="P58" s="41"/>
      <c r="Q58" s="256"/>
      <c r="R58" s="41"/>
      <c r="S58" s="41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7"/>
      <c r="AJ58" s="267"/>
      <c r="AK58" s="267"/>
      <c r="AL58" s="267"/>
    </row>
    <row r="59" spans="1:38" ht="13.5" customHeight="1">
      <c r="A59" s="239">
        <v>11</v>
      </c>
      <c r="B59" s="240">
        <v>45162</v>
      </c>
      <c r="C59" s="241"/>
      <c r="D59" s="241" t="s">
        <v>993</v>
      </c>
      <c r="E59" s="239" t="s">
        <v>605</v>
      </c>
      <c r="F59" s="239">
        <v>141.5</v>
      </c>
      <c r="G59" s="239">
        <v>138</v>
      </c>
      <c r="H59" s="242">
        <v>144.5</v>
      </c>
      <c r="I59" s="242" t="s">
        <v>706</v>
      </c>
      <c r="J59" s="111" t="s">
        <v>1077</v>
      </c>
      <c r="K59" s="111">
        <f t="shared" ref="K59" si="38">H59-F59</f>
        <v>3</v>
      </c>
      <c r="L59" s="112">
        <f>(F59*-0.02)/100</f>
        <v>-2.8300000000000002E-2</v>
      </c>
      <c r="M59" s="113">
        <f t="shared" ref="M59" si="39">(K59+L59)/F59</f>
        <v>2.1001413427561837E-2</v>
      </c>
      <c r="N59" s="258" t="s">
        <v>595</v>
      </c>
      <c r="O59" s="260">
        <v>45162</v>
      </c>
      <c r="P59" s="41"/>
      <c r="Q59" s="256"/>
      <c r="R59" s="41"/>
      <c r="S59" s="41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</row>
    <row r="61" spans="1:38" ht="44.25" customHeight="1">
      <c r="A61" s="127" t="s">
        <v>596</v>
      </c>
      <c r="B61" s="148"/>
      <c r="C61" s="148"/>
      <c r="D61" s="1"/>
      <c r="E61" s="6"/>
      <c r="F61" s="6"/>
      <c r="G61" s="6"/>
      <c r="H61" s="6" t="s">
        <v>608</v>
      </c>
      <c r="I61" s="6"/>
      <c r="J61" s="6"/>
      <c r="K61" s="123"/>
      <c r="L61" s="149"/>
      <c r="M61" s="123"/>
      <c r="N61" s="124"/>
      <c r="O61" s="123"/>
      <c r="P61" s="41"/>
      <c r="Q61" s="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8" ht="12.75" customHeight="1">
      <c r="A62" s="133" t="s">
        <v>597</v>
      </c>
      <c r="B62" s="127"/>
      <c r="C62" s="127"/>
      <c r="D62" s="127"/>
      <c r="E62" s="41"/>
      <c r="F62" s="134" t="s">
        <v>598</v>
      </c>
      <c r="G62" s="60"/>
      <c r="H62" s="41"/>
      <c r="I62" s="60"/>
      <c r="J62" s="6"/>
      <c r="K62" s="150"/>
      <c r="L62" s="151"/>
      <c r="M62" s="6"/>
      <c r="N62" s="117"/>
      <c r="O62" s="152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4.25" customHeight="1">
      <c r="A63" s="133"/>
      <c r="B63" s="127"/>
      <c r="C63" s="127"/>
      <c r="D63" s="127"/>
      <c r="E63" s="6"/>
      <c r="F63" s="134" t="s">
        <v>601</v>
      </c>
      <c r="G63" s="60"/>
      <c r="H63" s="41"/>
      <c r="I63" s="60"/>
      <c r="J63" s="6"/>
      <c r="K63" s="150"/>
      <c r="L63" s="151"/>
      <c r="M63" s="6"/>
      <c r="N63" s="117"/>
      <c r="O63" s="152"/>
      <c r="P63" s="4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4.25" customHeight="1">
      <c r="A64" s="127"/>
      <c r="B64" s="127"/>
      <c r="C64" s="127"/>
      <c r="D64" s="127"/>
      <c r="E64" s="6"/>
      <c r="F64" s="6"/>
      <c r="G64" s="6"/>
      <c r="H64" s="6"/>
      <c r="I64" s="6"/>
      <c r="J64" s="139"/>
      <c r="K64" s="136"/>
      <c r="L64" s="137"/>
      <c r="M64" s="6"/>
      <c r="N64" s="140"/>
      <c r="O64" s="1"/>
      <c r="P64" s="4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2.75" customHeight="1">
      <c r="A65" s="153" t="s">
        <v>609</v>
      </c>
      <c r="B65" s="153"/>
      <c r="C65" s="153"/>
      <c r="D65" s="153"/>
      <c r="E65" s="6"/>
      <c r="F65" s="6"/>
      <c r="G65" s="6"/>
      <c r="H65" s="6"/>
      <c r="I65" s="6"/>
      <c r="J65" s="6"/>
      <c r="K65" s="6"/>
      <c r="L65" s="6"/>
      <c r="M65" s="6"/>
      <c r="N65" s="6"/>
      <c r="O65" s="24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38.25" customHeight="1">
      <c r="A66" s="101" t="s">
        <v>16</v>
      </c>
      <c r="B66" s="101" t="s">
        <v>567</v>
      </c>
      <c r="C66" s="101"/>
      <c r="D66" s="102" t="s">
        <v>579</v>
      </c>
      <c r="E66" s="101" t="s">
        <v>580</v>
      </c>
      <c r="F66" s="101" t="s">
        <v>581</v>
      </c>
      <c r="G66" s="101" t="s">
        <v>603</v>
      </c>
      <c r="H66" s="101" t="s">
        <v>583</v>
      </c>
      <c r="I66" s="284" t="s">
        <v>584</v>
      </c>
      <c r="J66" s="287" t="s">
        <v>585</v>
      </c>
      <c r="K66" s="285" t="s">
        <v>610</v>
      </c>
      <c r="L66" s="103" t="s">
        <v>587</v>
      </c>
      <c r="M66" s="154" t="s">
        <v>611</v>
      </c>
      <c r="N66" s="101" t="s">
        <v>612</v>
      </c>
      <c r="O66" s="100" t="s">
        <v>589</v>
      </c>
      <c r="P66" s="102" t="s">
        <v>590</v>
      </c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2.75" customHeight="1">
      <c r="A67" s="294">
        <v>1</v>
      </c>
      <c r="B67" s="299">
        <v>45138</v>
      </c>
      <c r="C67" s="300"/>
      <c r="D67" s="300" t="s">
        <v>900</v>
      </c>
      <c r="E67" s="294" t="s">
        <v>605</v>
      </c>
      <c r="F67" s="294">
        <v>2015.5</v>
      </c>
      <c r="G67" s="294">
        <v>1990</v>
      </c>
      <c r="H67" s="301">
        <v>1990</v>
      </c>
      <c r="I67" s="302" t="s">
        <v>901</v>
      </c>
      <c r="J67" s="303" t="s">
        <v>919</v>
      </c>
      <c r="K67" s="294">
        <f t="shared" ref="K67" si="40">H67-F67</f>
        <v>-25.5</v>
      </c>
      <c r="L67" s="304">
        <f t="shared" ref="L67:L75" si="41">(H67*N67)*0.03%</f>
        <v>298.5</v>
      </c>
      <c r="M67" s="296">
        <f t="shared" ref="M67" si="42">(K67*N67)-L67</f>
        <v>-13048.5</v>
      </c>
      <c r="N67" s="294">
        <v>500</v>
      </c>
      <c r="O67" s="301" t="s">
        <v>606</v>
      </c>
      <c r="P67" s="305">
        <v>45140</v>
      </c>
      <c r="Q67" s="156"/>
      <c r="R67" s="60" t="s">
        <v>607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157"/>
      <c r="AG67" s="158"/>
      <c r="AH67" s="156"/>
      <c r="AI67" s="156"/>
      <c r="AJ67" s="157"/>
      <c r="AK67" s="157"/>
      <c r="AL67" s="157"/>
    </row>
    <row r="68" spans="1:38" ht="12.75" customHeight="1">
      <c r="A68" s="239">
        <v>2</v>
      </c>
      <c r="B68" s="240">
        <v>45138</v>
      </c>
      <c r="C68" s="241"/>
      <c r="D68" s="241" t="s">
        <v>902</v>
      </c>
      <c r="E68" s="239" t="s">
        <v>605</v>
      </c>
      <c r="F68" s="239">
        <v>174.5</v>
      </c>
      <c r="G68" s="239">
        <v>171</v>
      </c>
      <c r="H68" s="242">
        <v>175.25</v>
      </c>
      <c r="I68" s="242" t="s">
        <v>903</v>
      </c>
      <c r="J68" s="286" t="s">
        <v>912</v>
      </c>
      <c r="K68" s="109">
        <f t="shared" ref="K68:K69" si="43">H68-F68</f>
        <v>0.75</v>
      </c>
      <c r="L68" s="112">
        <f t="shared" si="41"/>
        <v>178.755</v>
      </c>
      <c r="M68" s="155">
        <f t="shared" ref="M68:M69" si="44">(K68*N68)-L68</f>
        <v>2371.2449999999999</v>
      </c>
      <c r="N68" s="109">
        <v>3400</v>
      </c>
      <c r="O68" s="111" t="s">
        <v>595</v>
      </c>
      <c r="P68" s="110">
        <v>45139</v>
      </c>
      <c r="Q68" s="156"/>
      <c r="R68" s="60" t="s">
        <v>594</v>
      </c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157"/>
      <c r="AG68" s="158"/>
      <c r="AH68" s="156"/>
      <c r="AI68" s="156"/>
      <c r="AJ68" s="157"/>
      <c r="AK68" s="157"/>
      <c r="AL68" s="157"/>
    </row>
    <row r="69" spans="1:38" ht="12.75" customHeight="1">
      <c r="A69" s="294">
        <v>3</v>
      </c>
      <c r="B69" s="299">
        <v>45138</v>
      </c>
      <c r="C69" s="300"/>
      <c r="D69" s="300" t="s">
        <v>904</v>
      </c>
      <c r="E69" s="294" t="s">
        <v>605</v>
      </c>
      <c r="F69" s="294">
        <v>2545</v>
      </c>
      <c r="G69" s="294">
        <v>2495</v>
      </c>
      <c r="H69" s="301">
        <v>2495</v>
      </c>
      <c r="I69" s="302" t="s">
        <v>905</v>
      </c>
      <c r="J69" s="303" t="s">
        <v>920</v>
      </c>
      <c r="K69" s="294">
        <f t="shared" si="43"/>
        <v>-50</v>
      </c>
      <c r="L69" s="304">
        <f t="shared" si="41"/>
        <v>187.12499999999997</v>
      </c>
      <c r="M69" s="296">
        <f t="shared" si="44"/>
        <v>-12687.125</v>
      </c>
      <c r="N69" s="294">
        <v>250</v>
      </c>
      <c r="O69" s="301" t="s">
        <v>606</v>
      </c>
      <c r="P69" s="305">
        <v>45140</v>
      </c>
      <c r="Q69" s="156"/>
      <c r="R69" s="60" t="s">
        <v>607</v>
      </c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157"/>
      <c r="AG69" s="158"/>
      <c r="AH69" s="156"/>
      <c r="AI69" s="156"/>
      <c r="AJ69" s="157"/>
      <c r="AK69" s="157"/>
      <c r="AL69" s="157"/>
    </row>
    <row r="70" spans="1:38" ht="12.75" customHeight="1">
      <c r="A70" s="239">
        <v>4</v>
      </c>
      <c r="B70" s="240">
        <v>45141</v>
      </c>
      <c r="C70" s="241"/>
      <c r="D70" s="241" t="s">
        <v>934</v>
      </c>
      <c r="E70" s="239" t="s">
        <v>605</v>
      </c>
      <c r="F70" s="239">
        <v>319</v>
      </c>
      <c r="G70" s="239">
        <v>313</v>
      </c>
      <c r="H70" s="242">
        <v>320.5</v>
      </c>
      <c r="I70" s="242" t="s">
        <v>937</v>
      </c>
      <c r="J70" s="286" t="s">
        <v>944</v>
      </c>
      <c r="K70" s="109">
        <f t="shared" ref="K70:K71" si="45">H70-F70</f>
        <v>1.5</v>
      </c>
      <c r="L70" s="112">
        <f t="shared" si="41"/>
        <v>192.29999999999998</v>
      </c>
      <c r="M70" s="155">
        <f t="shared" ref="M70:M71" si="46">(K70*N70)-L70</f>
        <v>2807.7</v>
      </c>
      <c r="N70" s="109">
        <v>2000</v>
      </c>
      <c r="O70" s="111" t="s">
        <v>595</v>
      </c>
      <c r="P70" s="110">
        <v>45141</v>
      </c>
      <c r="Q70" s="156"/>
      <c r="R70" s="60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157"/>
      <c r="AG70" s="158"/>
      <c r="AH70" s="156"/>
      <c r="AI70" s="156"/>
      <c r="AJ70" s="157"/>
      <c r="AK70" s="157"/>
      <c r="AL70" s="157"/>
    </row>
    <row r="71" spans="1:38" ht="12.75" customHeight="1">
      <c r="A71" s="294">
        <v>5</v>
      </c>
      <c r="B71" s="299">
        <v>45142</v>
      </c>
      <c r="C71" s="300"/>
      <c r="D71" s="300" t="s">
        <v>950</v>
      </c>
      <c r="E71" s="294" t="s">
        <v>605</v>
      </c>
      <c r="F71" s="294">
        <v>2027.5</v>
      </c>
      <c r="G71" s="294">
        <v>1990</v>
      </c>
      <c r="H71" s="301">
        <v>1990</v>
      </c>
      <c r="I71" s="302" t="s">
        <v>951</v>
      </c>
      <c r="J71" s="303" t="s">
        <v>979</v>
      </c>
      <c r="K71" s="294">
        <f t="shared" si="45"/>
        <v>-37.5</v>
      </c>
      <c r="L71" s="304">
        <f t="shared" si="41"/>
        <v>208.95</v>
      </c>
      <c r="M71" s="296">
        <f t="shared" si="46"/>
        <v>-13333.95</v>
      </c>
      <c r="N71" s="294">
        <v>350</v>
      </c>
      <c r="O71" s="301" t="s">
        <v>606</v>
      </c>
      <c r="P71" s="305">
        <v>45146</v>
      </c>
      <c r="Q71" s="156"/>
      <c r="R71" s="60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57"/>
      <c r="AG71" s="158"/>
      <c r="AH71" s="156"/>
      <c r="AI71" s="156"/>
      <c r="AJ71" s="157"/>
      <c r="AK71" s="157"/>
      <c r="AL71" s="157"/>
    </row>
    <row r="72" spans="1:38" ht="12.75" customHeight="1">
      <c r="A72" s="239">
        <v>6</v>
      </c>
      <c r="B72" s="240">
        <v>45142</v>
      </c>
      <c r="C72" s="241"/>
      <c r="D72" s="241" t="s">
        <v>952</v>
      </c>
      <c r="E72" s="239" t="s">
        <v>605</v>
      </c>
      <c r="F72" s="239">
        <v>474</v>
      </c>
      <c r="G72" s="239">
        <v>468</v>
      </c>
      <c r="H72" s="242">
        <v>478.5</v>
      </c>
      <c r="I72" s="242" t="s">
        <v>953</v>
      </c>
      <c r="J72" s="286" t="s">
        <v>954</v>
      </c>
      <c r="K72" s="109">
        <f t="shared" ref="K72:K73" si="47">H72-F72</f>
        <v>4.5</v>
      </c>
      <c r="L72" s="112">
        <f t="shared" si="41"/>
        <v>258.39</v>
      </c>
      <c r="M72" s="155">
        <f t="shared" ref="M72:M73" si="48">(K72*N72)-L72</f>
        <v>7841.61</v>
      </c>
      <c r="N72" s="109">
        <v>1800</v>
      </c>
      <c r="O72" s="111" t="s">
        <v>595</v>
      </c>
      <c r="P72" s="110">
        <v>45142</v>
      </c>
      <c r="Q72" s="156"/>
      <c r="R72" s="60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157"/>
      <c r="AG72" s="158"/>
      <c r="AH72" s="156"/>
      <c r="AI72" s="156"/>
      <c r="AJ72" s="157"/>
      <c r="AK72" s="157"/>
      <c r="AL72" s="157"/>
    </row>
    <row r="73" spans="1:38" ht="12.75" customHeight="1">
      <c r="A73" s="239">
        <v>7</v>
      </c>
      <c r="B73" s="240">
        <v>45142</v>
      </c>
      <c r="C73" s="241"/>
      <c r="D73" s="241" t="s">
        <v>934</v>
      </c>
      <c r="E73" s="239" t="s">
        <v>605</v>
      </c>
      <c r="F73" s="239">
        <v>320.5</v>
      </c>
      <c r="G73" s="239">
        <v>313</v>
      </c>
      <c r="H73" s="242">
        <v>324.25</v>
      </c>
      <c r="I73" s="242" t="s">
        <v>955</v>
      </c>
      <c r="J73" s="286" t="s">
        <v>962</v>
      </c>
      <c r="K73" s="109">
        <f t="shared" si="47"/>
        <v>3.75</v>
      </c>
      <c r="L73" s="112">
        <f t="shared" si="41"/>
        <v>194.54999999999998</v>
      </c>
      <c r="M73" s="155">
        <f t="shared" si="48"/>
        <v>7305.45</v>
      </c>
      <c r="N73" s="109">
        <v>2000</v>
      </c>
      <c r="O73" s="111" t="s">
        <v>595</v>
      </c>
      <c r="P73" s="110">
        <v>45145</v>
      </c>
      <c r="Q73" s="156"/>
      <c r="R73" s="60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57"/>
      <c r="AG73" s="158"/>
      <c r="AH73" s="156"/>
      <c r="AI73" s="156"/>
      <c r="AJ73" s="157"/>
      <c r="AK73" s="157"/>
      <c r="AL73" s="157"/>
    </row>
    <row r="74" spans="1:38" ht="12.75" customHeight="1">
      <c r="A74" s="239">
        <v>8</v>
      </c>
      <c r="B74" s="240">
        <v>45145</v>
      </c>
      <c r="C74" s="241"/>
      <c r="D74" s="241" t="s">
        <v>952</v>
      </c>
      <c r="E74" s="239" t="s">
        <v>605</v>
      </c>
      <c r="F74" s="239">
        <v>472.5</v>
      </c>
      <c r="G74" s="239">
        <v>467</v>
      </c>
      <c r="H74" s="242">
        <v>478</v>
      </c>
      <c r="I74" s="242" t="s">
        <v>953</v>
      </c>
      <c r="J74" s="286" t="s">
        <v>963</v>
      </c>
      <c r="K74" s="109">
        <f t="shared" ref="K74" si="49">H74-F74</f>
        <v>5.5</v>
      </c>
      <c r="L74" s="112">
        <f t="shared" si="41"/>
        <v>258.12</v>
      </c>
      <c r="M74" s="155">
        <f t="shared" ref="M74" si="50">(K74*N74)-L74</f>
        <v>9641.8799999999992</v>
      </c>
      <c r="N74" s="109">
        <v>1800</v>
      </c>
      <c r="O74" s="111" t="s">
        <v>595</v>
      </c>
      <c r="P74" s="110">
        <v>45145</v>
      </c>
      <c r="Q74" s="156"/>
      <c r="R74" s="60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157"/>
      <c r="AG74" s="158"/>
      <c r="AH74" s="156"/>
      <c r="AI74" s="156"/>
      <c r="AJ74" s="157"/>
      <c r="AK74" s="157"/>
      <c r="AL74" s="157"/>
    </row>
    <row r="75" spans="1:38" ht="12.75" customHeight="1">
      <c r="A75" s="239">
        <v>9</v>
      </c>
      <c r="B75" s="240">
        <v>45145</v>
      </c>
      <c r="C75" s="241"/>
      <c r="D75" s="241" t="s">
        <v>964</v>
      </c>
      <c r="E75" s="239" t="s">
        <v>605</v>
      </c>
      <c r="F75" s="239">
        <v>689</v>
      </c>
      <c r="G75" s="239">
        <v>677</v>
      </c>
      <c r="H75" s="242">
        <v>697</v>
      </c>
      <c r="I75" s="242" t="s">
        <v>965</v>
      </c>
      <c r="J75" s="286" t="s">
        <v>966</v>
      </c>
      <c r="K75" s="109">
        <f t="shared" ref="K75:K77" si="51">H75-F75</f>
        <v>8</v>
      </c>
      <c r="L75" s="112">
        <f t="shared" si="41"/>
        <v>209.1</v>
      </c>
      <c r="M75" s="155">
        <f t="shared" ref="M75:M77" si="52">(K75*N75)-L75</f>
        <v>7790.9</v>
      </c>
      <c r="N75" s="109">
        <v>1000</v>
      </c>
      <c r="O75" s="111" t="s">
        <v>595</v>
      </c>
      <c r="P75" s="110">
        <v>45145</v>
      </c>
      <c r="Q75" s="156"/>
      <c r="R75" s="60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157"/>
      <c r="AG75" s="158"/>
      <c r="AH75" s="156"/>
      <c r="AI75" s="156"/>
      <c r="AJ75" s="157"/>
      <c r="AK75" s="157"/>
      <c r="AL75" s="157"/>
    </row>
    <row r="76" spans="1:38" ht="15" customHeight="1">
      <c r="A76" s="294">
        <v>10</v>
      </c>
      <c r="B76" s="299">
        <v>45146</v>
      </c>
      <c r="C76" s="300"/>
      <c r="D76" s="300" t="s">
        <v>968</v>
      </c>
      <c r="E76" s="294" t="s">
        <v>605</v>
      </c>
      <c r="F76" s="294" t="s">
        <v>982</v>
      </c>
      <c r="G76" s="294">
        <v>497</v>
      </c>
      <c r="H76" s="301">
        <v>497</v>
      </c>
      <c r="I76" s="302" t="s">
        <v>969</v>
      </c>
      <c r="J76" s="303" t="s">
        <v>983</v>
      </c>
      <c r="K76" s="294">
        <f t="shared" si="51"/>
        <v>-10</v>
      </c>
      <c r="L76" s="304">
        <f t="shared" ref="L76:L77" si="53">(H76*N76)*0.03%</f>
        <v>186.37499999999997</v>
      </c>
      <c r="M76" s="296">
        <f t="shared" si="52"/>
        <v>-12686.375</v>
      </c>
      <c r="N76" s="294">
        <v>1250</v>
      </c>
      <c r="O76" s="301" t="s">
        <v>606</v>
      </c>
      <c r="P76" s="305">
        <v>45147</v>
      </c>
      <c r="Q76" s="157"/>
      <c r="R76" s="157"/>
      <c r="S76" s="157"/>
      <c r="T76" s="157"/>
      <c r="U76" s="157"/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</row>
    <row r="77" spans="1:38" ht="12.75" customHeight="1">
      <c r="A77" s="239">
        <v>11</v>
      </c>
      <c r="B77" s="240">
        <v>45146</v>
      </c>
      <c r="C77" s="241"/>
      <c r="D77" s="241" t="s">
        <v>976</v>
      </c>
      <c r="E77" s="239" t="s">
        <v>605</v>
      </c>
      <c r="F77" s="239">
        <v>4287</v>
      </c>
      <c r="G77" s="239">
        <v>4225</v>
      </c>
      <c r="H77" s="242">
        <v>4327.5</v>
      </c>
      <c r="I77" s="242" t="s">
        <v>977</v>
      </c>
      <c r="J77" s="286" t="s">
        <v>992</v>
      </c>
      <c r="K77" s="109">
        <f t="shared" si="51"/>
        <v>40.5</v>
      </c>
      <c r="L77" s="112">
        <f t="shared" si="53"/>
        <v>259.64999999999998</v>
      </c>
      <c r="M77" s="155">
        <f t="shared" si="52"/>
        <v>7840.35</v>
      </c>
      <c r="N77" s="109">
        <v>200</v>
      </c>
      <c r="O77" s="111" t="s">
        <v>595</v>
      </c>
      <c r="P77" s="110">
        <v>45148</v>
      </c>
      <c r="Q77" s="156"/>
      <c r="R77" s="60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157"/>
      <c r="AG77" s="158"/>
      <c r="AH77" s="156"/>
      <c r="AI77" s="156"/>
      <c r="AJ77" s="157"/>
      <c r="AK77" s="157"/>
      <c r="AL77" s="157"/>
    </row>
    <row r="78" spans="1:38" ht="12.75" customHeight="1">
      <c r="A78" s="239">
        <v>12</v>
      </c>
      <c r="B78" s="240">
        <v>45147</v>
      </c>
      <c r="C78" s="241"/>
      <c r="D78" s="241" t="s">
        <v>987</v>
      </c>
      <c r="E78" s="239" t="s">
        <v>605</v>
      </c>
      <c r="F78" s="239">
        <v>4530</v>
      </c>
      <c r="G78" s="239">
        <v>4480</v>
      </c>
      <c r="H78" s="242">
        <v>4567.5</v>
      </c>
      <c r="I78" s="242" t="s">
        <v>988</v>
      </c>
      <c r="J78" s="286" t="s">
        <v>991</v>
      </c>
      <c r="K78" s="109">
        <f t="shared" ref="K78" si="54">H78-F78</f>
        <v>37.5</v>
      </c>
      <c r="L78" s="112">
        <f t="shared" ref="L78" si="55">(H78*N78)*0.03%</f>
        <v>342.56249999999994</v>
      </c>
      <c r="M78" s="155">
        <f t="shared" ref="M78" si="56">(K78*N78)-L78</f>
        <v>9032.4375</v>
      </c>
      <c r="N78" s="109">
        <v>250</v>
      </c>
      <c r="O78" s="111" t="s">
        <v>595</v>
      </c>
      <c r="P78" s="110">
        <v>45148</v>
      </c>
      <c r="Q78" s="156"/>
      <c r="R78" s="60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157"/>
      <c r="AG78" s="158"/>
      <c r="AH78" s="156"/>
      <c r="AI78" s="156"/>
      <c r="AJ78" s="157"/>
      <c r="AK78" s="157"/>
      <c r="AL78" s="157"/>
    </row>
    <row r="79" spans="1:38" ht="12.75" customHeight="1">
      <c r="A79" s="239">
        <v>13</v>
      </c>
      <c r="B79" s="240">
        <v>45148</v>
      </c>
      <c r="C79" s="241"/>
      <c r="D79" s="241" t="s">
        <v>998</v>
      </c>
      <c r="E79" s="239" t="s">
        <v>605</v>
      </c>
      <c r="F79" s="239">
        <v>24015</v>
      </c>
      <c r="G79" s="239">
        <v>23700</v>
      </c>
      <c r="H79" s="242">
        <v>24220</v>
      </c>
      <c r="I79" s="242" t="s">
        <v>999</v>
      </c>
      <c r="J79" s="286" t="s">
        <v>1010</v>
      </c>
      <c r="K79" s="109">
        <f t="shared" ref="K79" si="57">H79-F79</f>
        <v>205</v>
      </c>
      <c r="L79" s="112">
        <f t="shared" ref="L79" si="58">(H79*N79)*0.03%</f>
        <v>290.64</v>
      </c>
      <c r="M79" s="155">
        <f t="shared" ref="M79" si="59">(K79*N79)-L79</f>
        <v>7909.36</v>
      </c>
      <c r="N79" s="109">
        <v>40</v>
      </c>
      <c r="O79" s="111" t="s">
        <v>595</v>
      </c>
      <c r="P79" s="110">
        <v>45149</v>
      </c>
      <c r="Q79" s="156"/>
      <c r="R79" s="60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157"/>
      <c r="AG79" s="158"/>
      <c r="AH79" s="156"/>
      <c r="AI79" s="156"/>
      <c r="AJ79" s="157"/>
      <c r="AK79" s="157"/>
      <c r="AL79" s="157"/>
    </row>
    <row r="80" spans="1:38" ht="12.75" customHeight="1">
      <c r="A80" s="239">
        <v>14</v>
      </c>
      <c r="B80" s="240">
        <v>45148</v>
      </c>
      <c r="C80" s="241"/>
      <c r="D80" s="241" t="s">
        <v>976</v>
      </c>
      <c r="E80" s="239" t="s">
        <v>605</v>
      </c>
      <c r="F80" s="239">
        <v>4255</v>
      </c>
      <c r="G80" s="239">
        <v>4195</v>
      </c>
      <c r="H80" s="242">
        <v>4295</v>
      </c>
      <c r="I80" s="242" t="s">
        <v>1000</v>
      </c>
      <c r="J80" s="286" t="s">
        <v>642</v>
      </c>
      <c r="K80" s="109">
        <f t="shared" ref="K80" si="60">H80-F80</f>
        <v>40</v>
      </c>
      <c r="L80" s="112">
        <f t="shared" ref="L80" si="61">(H80*N80)*0.03%</f>
        <v>257.7</v>
      </c>
      <c r="M80" s="155">
        <f t="shared" ref="M80" si="62">(K80*N80)-L80</f>
        <v>7742.3</v>
      </c>
      <c r="N80" s="109">
        <v>200</v>
      </c>
      <c r="O80" s="111" t="s">
        <v>595</v>
      </c>
      <c r="P80" s="110">
        <v>45149</v>
      </c>
      <c r="Q80" s="156"/>
      <c r="R80" s="60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157"/>
      <c r="AG80" s="158"/>
      <c r="AH80" s="156"/>
      <c r="AI80" s="156"/>
      <c r="AJ80" s="157"/>
      <c r="AK80" s="157"/>
      <c r="AL80" s="157"/>
    </row>
    <row r="81" spans="1:38" ht="12.75" customHeight="1">
      <c r="A81" s="239">
        <v>15</v>
      </c>
      <c r="B81" s="240">
        <v>45152</v>
      </c>
      <c r="C81" s="241"/>
      <c r="D81" s="241" t="s">
        <v>976</v>
      </c>
      <c r="E81" s="239" t="s">
        <v>605</v>
      </c>
      <c r="F81" s="239">
        <v>4175</v>
      </c>
      <c r="G81" s="239">
        <v>4105</v>
      </c>
      <c r="H81" s="242">
        <v>4222.5</v>
      </c>
      <c r="I81" s="242" t="s">
        <v>1017</v>
      </c>
      <c r="J81" s="286" t="s">
        <v>617</v>
      </c>
      <c r="K81" s="109">
        <f t="shared" ref="K81" si="63">H81-F81</f>
        <v>47.5</v>
      </c>
      <c r="L81" s="112">
        <f t="shared" ref="L81" si="64">(H81*N81)*0.03%</f>
        <v>253.34999999999997</v>
      </c>
      <c r="M81" s="155">
        <f t="shared" ref="M81" si="65">(K81*N81)-L81</f>
        <v>9246.65</v>
      </c>
      <c r="N81" s="109">
        <v>200</v>
      </c>
      <c r="O81" s="111" t="s">
        <v>595</v>
      </c>
      <c r="P81" s="110">
        <v>45152</v>
      </c>
      <c r="Q81" s="156"/>
      <c r="R81" s="60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157"/>
      <c r="AG81" s="158"/>
      <c r="AH81" s="156"/>
      <c r="AI81" s="156"/>
      <c r="AJ81" s="157"/>
      <c r="AK81" s="157"/>
      <c r="AL81" s="157"/>
    </row>
    <row r="82" spans="1:38" ht="12.75" customHeight="1">
      <c r="A82" s="239">
        <v>16</v>
      </c>
      <c r="B82" s="240">
        <v>45152</v>
      </c>
      <c r="C82" s="241"/>
      <c r="D82" s="241" t="s">
        <v>1029</v>
      </c>
      <c r="E82" s="239" t="s">
        <v>605</v>
      </c>
      <c r="F82" s="239">
        <v>451.5</v>
      </c>
      <c r="G82" s="239">
        <v>440</v>
      </c>
      <c r="H82" s="242">
        <v>459</v>
      </c>
      <c r="I82" s="242" t="s">
        <v>1030</v>
      </c>
      <c r="J82" s="286" t="s">
        <v>1060</v>
      </c>
      <c r="K82" s="109">
        <f t="shared" ref="K82" si="66">H82-F82</f>
        <v>7.5</v>
      </c>
      <c r="L82" s="112">
        <f t="shared" ref="L82" si="67">(H82*N82)*0.03%</f>
        <v>172.12499999999997</v>
      </c>
      <c r="M82" s="155">
        <f t="shared" ref="M82" si="68">(K82*N82)-L82</f>
        <v>9202.875</v>
      </c>
      <c r="N82" s="109">
        <v>1250</v>
      </c>
      <c r="O82" s="111" t="s">
        <v>595</v>
      </c>
      <c r="P82" s="110">
        <v>45159</v>
      </c>
      <c r="Q82" s="156"/>
      <c r="R82" s="60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157"/>
      <c r="AG82" s="158"/>
      <c r="AH82" s="156"/>
      <c r="AI82" s="156"/>
      <c r="AJ82" s="157"/>
      <c r="AK82" s="157"/>
      <c r="AL82" s="157"/>
    </row>
    <row r="83" spans="1:38" ht="12.75" customHeight="1">
      <c r="A83" s="239">
        <v>17</v>
      </c>
      <c r="B83" s="240">
        <v>45160</v>
      </c>
      <c r="C83" s="241"/>
      <c r="D83" s="241" t="s">
        <v>1087</v>
      </c>
      <c r="E83" s="239" t="s">
        <v>605</v>
      </c>
      <c r="F83" s="239">
        <v>1526</v>
      </c>
      <c r="G83" s="239">
        <v>1495</v>
      </c>
      <c r="H83" s="242">
        <v>1545</v>
      </c>
      <c r="I83" s="242" t="s">
        <v>1088</v>
      </c>
      <c r="J83" s="286" t="s">
        <v>1009</v>
      </c>
      <c r="K83" s="109">
        <f t="shared" ref="K83:K84" si="69">H83-F83</f>
        <v>19</v>
      </c>
      <c r="L83" s="112">
        <f t="shared" ref="L83:L84" si="70">(H83*N83)*0.03%</f>
        <v>185.39999999999998</v>
      </c>
      <c r="M83" s="155">
        <f t="shared" ref="M83:M84" si="71">(K83*N83)-L83</f>
        <v>7414.6</v>
      </c>
      <c r="N83" s="109">
        <v>400</v>
      </c>
      <c r="O83" s="111" t="s">
        <v>595</v>
      </c>
      <c r="P83" s="110">
        <v>45161</v>
      </c>
      <c r="Q83" s="156"/>
      <c r="R83" s="60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157"/>
      <c r="AG83" s="158"/>
      <c r="AH83" s="156"/>
      <c r="AI83" s="156"/>
      <c r="AJ83" s="157"/>
      <c r="AK83" s="157"/>
      <c r="AL83" s="157"/>
    </row>
    <row r="84" spans="1:38" ht="12.75" customHeight="1">
      <c r="A84" s="294">
        <v>18</v>
      </c>
      <c r="B84" s="299">
        <v>45160</v>
      </c>
      <c r="C84" s="300"/>
      <c r="D84" s="300" t="s">
        <v>1091</v>
      </c>
      <c r="E84" s="294" t="s">
        <v>605</v>
      </c>
      <c r="F84" s="294">
        <v>1805.5</v>
      </c>
      <c r="G84" s="294">
        <v>1782</v>
      </c>
      <c r="H84" s="301">
        <v>1782</v>
      </c>
      <c r="I84" s="302" t="s">
        <v>1092</v>
      </c>
      <c r="J84" s="303" t="s">
        <v>1104</v>
      </c>
      <c r="K84" s="294">
        <f t="shared" si="69"/>
        <v>-23.5</v>
      </c>
      <c r="L84" s="304">
        <f t="shared" si="70"/>
        <v>253.93499999999997</v>
      </c>
      <c r="M84" s="296">
        <f t="shared" si="71"/>
        <v>-11416.434999999999</v>
      </c>
      <c r="N84" s="294">
        <v>475</v>
      </c>
      <c r="O84" s="301" t="s">
        <v>606</v>
      </c>
      <c r="P84" s="305">
        <v>45162</v>
      </c>
      <c r="Q84" s="156"/>
      <c r="R84" s="60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157"/>
      <c r="AG84" s="158"/>
      <c r="AH84" s="156"/>
      <c r="AI84" s="156"/>
      <c r="AJ84" s="157"/>
      <c r="AK84" s="157"/>
      <c r="AL84" s="157"/>
    </row>
    <row r="85" spans="1:38" ht="12.75" customHeight="1">
      <c r="A85" s="294">
        <v>19</v>
      </c>
      <c r="B85" s="299">
        <v>45161</v>
      </c>
      <c r="C85" s="300"/>
      <c r="D85" s="300" t="s">
        <v>1098</v>
      </c>
      <c r="E85" s="294" t="s">
        <v>605</v>
      </c>
      <c r="F85" s="294">
        <v>268.5</v>
      </c>
      <c r="G85" s="294">
        <v>265</v>
      </c>
      <c r="H85" s="301">
        <v>265</v>
      </c>
      <c r="I85" s="302" t="s">
        <v>1099</v>
      </c>
      <c r="J85" s="303" t="s">
        <v>1105</v>
      </c>
      <c r="K85" s="294">
        <f t="shared" ref="K85:K87" si="72">H85-F85</f>
        <v>-3.5</v>
      </c>
      <c r="L85" s="304">
        <f t="shared" ref="L85:L87" si="73">(H85*N85)*0.03%</f>
        <v>286.2</v>
      </c>
      <c r="M85" s="296">
        <f t="shared" ref="M85:M87" si="74">(K85*N85)-L85</f>
        <v>-12886.2</v>
      </c>
      <c r="N85" s="294">
        <v>3600</v>
      </c>
      <c r="O85" s="301" t="s">
        <v>606</v>
      </c>
      <c r="P85" s="305">
        <v>45162</v>
      </c>
      <c r="Q85" s="156"/>
      <c r="R85" s="60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157"/>
      <c r="AG85" s="158"/>
      <c r="AH85" s="156"/>
      <c r="AI85" s="156"/>
      <c r="AJ85" s="157"/>
      <c r="AK85" s="157"/>
      <c r="AL85" s="157"/>
    </row>
    <row r="86" spans="1:38" ht="12.75" customHeight="1">
      <c r="A86" s="322">
        <v>20</v>
      </c>
      <c r="B86" s="348">
        <v>45162</v>
      </c>
      <c r="C86" s="349"/>
      <c r="D86" s="349" t="s">
        <v>1102</v>
      </c>
      <c r="E86" s="322" t="s">
        <v>605</v>
      </c>
      <c r="F86" s="322">
        <v>3990</v>
      </c>
      <c r="G86" s="322">
        <v>3925</v>
      </c>
      <c r="H86" s="328">
        <v>3995</v>
      </c>
      <c r="I86" s="328" t="s">
        <v>1103</v>
      </c>
      <c r="J86" s="350" t="s">
        <v>1004</v>
      </c>
      <c r="K86" s="351">
        <f t="shared" si="72"/>
        <v>5</v>
      </c>
      <c r="L86" s="330">
        <f t="shared" si="73"/>
        <v>239.7</v>
      </c>
      <c r="M86" s="352">
        <f t="shared" si="74"/>
        <v>760.3</v>
      </c>
      <c r="N86" s="351">
        <v>200</v>
      </c>
      <c r="O86" s="329" t="s">
        <v>615</v>
      </c>
      <c r="P86" s="353">
        <v>45163</v>
      </c>
      <c r="Q86" s="156"/>
      <c r="R86" s="60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157"/>
      <c r="AG86" s="158"/>
      <c r="AH86" s="156"/>
      <c r="AI86" s="156"/>
      <c r="AJ86" s="157"/>
      <c r="AK86" s="157"/>
      <c r="AL86" s="157"/>
    </row>
    <row r="87" spans="1:38" ht="12.75" customHeight="1">
      <c r="A87" s="239">
        <v>21</v>
      </c>
      <c r="B87" s="240">
        <v>45166</v>
      </c>
      <c r="C87" s="241"/>
      <c r="D87" s="241" t="s">
        <v>1122</v>
      </c>
      <c r="E87" s="239" t="s">
        <v>605</v>
      </c>
      <c r="F87" s="239">
        <v>1327</v>
      </c>
      <c r="G87" s="239">
        <v>1298</v>
      </c>
      <c r="H87" s="242">
        <v>1349.5</v>
      </c>
      <c r="I87" s="242" t="s">
        <v>1123</v>
      </c>
      <c r="J87" s="286" t="s">
        <v>1131</v>
      </c>
      <c r="K87" s="109">
        <f t="shared" si="72"/>
        <v>22.5</v>
      </c>
      <c r="L87" s="112">
        <f t="shared" si="73"/>
        <v>161.94</v>
      </c>
      <c r="M87" s="155">
        <f t="shared" si="74"/>
        <v>8838.06</v>
      </c>
      <c r="N87" s="109">
        <v>400</v>
      </c>
      <c r="O87" s="111" t="s">
        <v>595</v>
      </c>
      <c r="P87" s="110">
        <v>45166</v>
      </c>
      <c r="Q87" s="156"/>
      <c r="R87" s="60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157"/>
      <c r="AG87" s="158"/>
      <c r="AH87" s="156"/>
      <c r="AI87" s="156"/>
      <c r="AJ87" s="157"/>
      <c r="AK87" s="157"/>
      <c r="AL87" s="157"/>
    </row>
    <row r="88" spans="1:38" ht="12.75" customHeight="1">
      <c r="A88" s="239">
        <v>22</v>
      </c>
      <c r="B88" s="240">
        <v>45166</v>
      </c>
      <c r="C88" s="241"/>
      <c r="D88" s="241" t="s">
        <v>1124</v>
      </c>
      <c r="E88" s="239" t="s">
        <v>605</v>
      </c>
      <c r="F88" s="239">
        <v>1498.5</v>
      </c>
      <c r="G88" s="239">
        <v>1475</v>
      </c>
      <c r="H88" s="242">
        <v>1519</v>
      </c>
      <c r="I88" s="242" t="s">
        <v>1125</v>
      </c>
      <c r="J88" s="286" t="s">
        <v>1159</v>
      </c>
      <c r="K88" s="109">
        <f t="shared" ref="K88" si="75">H88-F88</f>
        <v>20.5</v>
      </c>
      <c r="L88" s="112">
        <f t="shared" ref="L88" si="76">(H88*N88)*0.03%</f>
        <v>227.84999999999997</v>
      </c>
      <c r="M88" s="155">
        <f t="shared" ref="M88" si="77">(K88*N88)-L88</f>
        <v>10022.15</v>
      </c>
      <c r="N88" s="109">
        <v>500</v>
      </c>
      <c r="O88" s="111" t="s">
        <v>595</v>
      </c>
      <c r="P88" s="110">
        <v>45167</v>
      </c>
      <c r="Q88" s="156"/>
      <c r="R88" s="60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157"/>
      <c r="AG88" s="158"/>
      <c r="AH88" s="156"/>
      <c r="AI88" s="156"/>
      <c r="AJ88" s="157"/>
      <c r="AK88" s="157"/>
      <c r="AL88" s="157"/>
    </row>
    <row r="89" spans="1:38" ht="12.75" customHeight="1">
      <c r="A89" s="239">
        <v>23</v>
      </c>
      <c r="B89" s="240">
        <v>45166</v>
      </c>
      <c r="C89" s="241"/>
      <c r="D89" s="241" t="s">
        <v>1126</v>
      </c>
      <c r="E89" s="239" t="s">
        <v>605</v>
      </c>
      <c r="F89" s="239">
        <v>220</v>
      </c>
      <c r="G89" s="239">
        <v>216</v>
      </c>
      <c r="H89" s="242">
        <v>222.15</v>
      </c>
      <c r="I89" s="242" t="s">
        <v>1127</v>
      </c>
      <c r="J89" s="286" t="s">
        <v>1178</v>
      </c>
      <c r="K89" s="109">
        <f t="shared" ref="K89" si="78">H89-F89</f>
        <v>2.1500000000000057</v>
      </c>
      <c r="L89" s="112">
        <f t="shared" ref="L89" si="79">(H89*N89)*0.03%</f>
        <v>199.93499999999997</v>
      </c>
      <c r="M89" s="155">
        <f t="shared" ref="M89" si="80">(K89*N89)-L89</f>
        <v>6250.0650000000169</v>
      </c>
      <c r="N89" s="109">
        <v>3000</v>
      </c>
      <c r="O89" s="111" t="s">
        <v>595</v>
      </c>
      <c r="P89" s="110">
        <v>45167</v>
      </c>
      <c r="Q89" s="156"/>
      <c r="R89" s="60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157"/>
      <c r="AG89" s="158"/>
      <c r="AH89" s="156"/>
      <c r="AI89" s="156"/>
      <c r="AJ89" s="157"/>
      <c r="AK89" s="157"/>
      <c r="AL89" s="157"/>
    </row>
    <row r="90" spans="1:38" ht="12.75" customHeight="1">
      <c r="A90" s="104">
        <v>24</v>
      </c>
      <c r="B90" s="159">
        <v>45167</v>
      </c>
      <c r="C90" s="160"/>
      <c r="D90" s="160" t="s">
        <v>1161</v>
      </c>
      <c r="E90" s="104" t="s">
        <v>605</v>
      </c>
      <c r="F90" s="104" t="s">
        <v>1162</v>
      </c>
      <c r="G90" s="104">
        <v>656</v>
      </c>
      <c r="H90" s="106"/>
      <c r="I90" s="106" t="s">
        <v>1163</v>
      </c>
      <c r="J90" s="243" t="s">
        <v>593</v>
      </c>
      <c r="K90" s="104"/>
      <c r="L90" s="107"/>
      <c r="M90" s="161"/>
      <c r="N90" s="104"/>
      <c r="O90" s="106"/>
      <c r="P90" s="105"/>
      <c r="Q90" s="156"/>
      <c r="R90" s="60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157"/>
      <c r="AG90" s="158"/>
      <c r="AH90" s="156"/>
      <c r="AI90" s="156"/>
      <c r="AJ90" s="157"/>
      <c r="AK90" s="157"/>
      <c r="AL90" s="157"/>
    </row>
    <row r="91" spans="1:38" ht="12.75" customHeight="1">
      <c r="A91" s="239">
        <v>25</v>
      </c>
      <c r="B91" s="240">
        <v>45167</v>
      </c>
      <c r="C91" s="241"/>
      <c r="D91" s="241" t="s">
        <v>1168</v>
      </c>
      <c r="E91" s="239" t="s">
        <v>605</v>
      </c>
      <c r="F91" s="239">
        <v>1159.5</v>
      </c>
      <c r="G91" s="239">
        <v>1145</v>
      </c>
      <c r="H91" s="242">
        <v>1170.5</v>
      </c>
      <c r="I91" s="242" t="s">
        <v>1169</v>
      </c>
      <c r="J91" s="286" t="s">
        <v>1166</v>
      </c>
      <c r="K91" s="109">
        <f t="shared" ref="K91" si="81">H91-F91</f>
        <v>11</v>
      </c>
      <c r="L91" s="112">
        <f t="shared" ref="L91" si="82">(H91*N91)*0.03%</f>
        <v>245.80499999999998</v>
      </c>
      <c r="M91" s="155">
        <f t="shared" ref="M91" si="83">(K91*N91)-L91</f>
        <v>7454.1949999999997</v>
      </c>
      <c r="N91" s="109">
        <v>700</v>
      </c>
      <c r="O91" s="111" t="s">
        <v>595</v>
      </c>
      <c r="P91" s="110">
        <v>45167</v>
      </c>
      <c r="Q91" s="156"/>
      <c r="R91" s="60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157"/>
      <c r="AG91" s="158"/>
      <c r="AH91" s="156"/>
      <c r="AI91" s="156"/>
      <c r="AJ91" s="157"/>
      <c r="AK91" s="157"/>
      <c r="AL91" s="157"/>
    </row>
    <row r="92" spans="1:38" ht="12.75" customHeight="1">
      <c r="A92" s="104"/>
      <c r="B92" s="159"/>
      <c r="C92" s="160"/>
      <c r="D92" s="160"/>
      <c r="E92" s="104"/>
      <c r="F92" s="104"/>
      <c r="G92" s="104"/>
      <c r="H92" s="106"/>
      <c r="I92" s="106"/>
      <c r="J92" s="243"/>
      <c r="K92" s="104"/>
      <c r="L92" s="107"/>
      <c r="M92" s="161"/>
      <c r="N92" s="104"/>
      <c r="O92" s="106"/>
      <c r="P92" s="105"/>
      <c r="Q92" s="156"/>
      <c r="R92" s="60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157"/>
      <c r="AG92" s="158"/>
      <c r="AH92" s="156"/>
      <c r="AI92" s="156"/>
      <c r="AJ92" s="157"/>
      <c r="AK92" s="157"/>
      <c r="AL92" s="157"/>
    </row>
    <row r="93" spans="1:38" ht="12.75" customHeight="1">
      <c r="A93" s="104"/>
      <c r="B93" s="159"/>
      <c r="C93" s="160"/>
      <c r="D93" s="160"/>
      <c r="E93" s="104"/>
      <c r="F93" s="104"/>
      <c r="G93" s="104"/>
      <c r="H93" s="106"/>
      <c r="I93" s="106"/>
      <c r="J93" s="243"/>
      <c r="K93" s="104"/>
      <c r="L93" s="107"/>
      <c r="M93" s="161"/>
      <c r="N93" s="104"/>
      <c r="O93" s="106"/>
      <c r="P93" s="105"/>
      <c r="Q93" s="156"/>
      <c r="R93" s="60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157"/>
      <c r="AG93" s="158"/>
      <c r="AH93" s="156"/>
      <c r="AI93" s="156"/>
      <c r="AJ93" s="157"/>
      <c r="AK93" s="157"/>
      <c r="AL93" s="157"/>
    </row>
    <row r="95" spans="1:38" ht="12.75" customHeight="1">
      <c r="A95" s="157"/>
      <c r="B95" s="162"/>
      <c r="C95" s="156"/>
      <c r="D95" s="156"/>
      <c r="E95" s="157"/>
      <c r="F95" s="157"/>
      <c r="G95" s="157"/>
      <c r="H95" s="163"/>
      <c r="I95" s="163"/>
      <c r="J95" s="163"/>
      <c r="K95" s="156"/>
      <c r="L95" s="157"/>
      <c r="M95" s="157"/>
      <c r="N95" s="157"/>
      <c r="O95" s="163"/>
      <c r="P95" s="163"/>
      <c r="Q95" s="156"/>
      <c r="R95" s="60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157"/>
      <c r="AG95" s="158"/>
      <c r="AH95" s="156"/>
      <c r="AI95" s="156"/>
      <c r="AJ95" s="157"/>
      <c r="AK95" s="157"/>
      <c r="AL95" s="157"/>
    </row>
    <row r="96" spans="1:38" ht="13.8">
      <c r="A96" s="164" t="s">
        <v>613</v>
      </c>
      <c r="B96" s="164"/>
      <c r="C96" s="164"/>
      <c r="D96" s="164"/>
      <c r="E96" s="165"/>
      <c r="F96" s="120"/>
      <c r="G96" s="120"/>
      <c r="H96" s="120"/>
      <c r="I96" s="120"/>
      <c r="J96" s="1"/>
      <c r="K96" s="6"/>
      <c r="L96" s="6"/>
      <c r="M96" s="6"/>
      <c r="N96" s="1"/>
      <c r="O96" s="1"/>
      <c r="P96" s="41"/>
      <c r="Q96" s="4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1"/>
      <c r="AG96" s="41"/>
      <c r="AH96" s="41"/>
      <c r="AI96" s="41"/>
      <c r="AJ96" s="41"/>
      <c r="AK96" s="41"/>
      <c r="AL96" s="41"/>
    </row>
    <row r="97" spans="1:38" ht="39.6">
      <c r="A97" s="101" t="s">
        <v>16</v>
      </c>
      <c r="B97" s="101" t="s">
        <v>567</v>
      </c>
      <c r="C97" s="101"/>
      <c r="D97" s="102" t="s">
        <v>579</v>
      </c>
      <c r="E97" s="101" t="s">
        <v>580</v>
      </c>
      <c r="F97" s="101" t="s">
        <v>581</v>
      </c>
      <c r="G97" s="101" t="s">
        <v>603</v>
      </c>
      <c r="H97" s="101" t="s">
        <v>583</v>
      </c>
      <c r="I97" s="101" t="s">
        <v>584</v>
      </c>
      <c r="J97" s="100" t="s">
        <v>585</v>
      </c>
      <c r="K97" s="100" t="s">
        <v>614</v>
      </c>
      <c r="L97" s="103" t="s">
        <v>587</v>
      </c>
      <c r="M97" s="154" t="s">
        <v>611</v>
      </c>
      <c r="N97" s="101" t="s">
        <v>612</v>
      </c>
      <c r="O97" s="101" t="s">
        <v>589</v>
      </c>
      <c r="P97" s="102" t="s">
        <v>590</v>
      </c>
      <c r="Q97" s="41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41"/>
      <c r="AG97" s="41"/>
      <c r="AH97" s="41"/>
      <c r="AI97" s="41"/>
      <c r="AJ97" s="41"/>
      <c r="AK97" s="41"/>
      <c r="AL97" s="41"/>
    </row>
    <row r="98" spans="1:38" ht="15" customHeight="1">
      <c r="A98" s="288">
        <v>1</v>
      </c>
      <c r="B98" s="289">
        <v>45139</v>
      </c>
      <c r="C98" s="290"/>
      <c r="D98" s="291" t="s">
        <v>907</v>
      </c>
      <c r="E98" s="290" t="s">
        <v>605</v>
      </c>
      <c r="F98" s="292" t="s">
        <v>942</v>
      </c>
      <c r="G98" s="290">
        <v>8</v>
      </c>
      <c r="H98" s="290">
        <v>10</v>
      </c>
      <c r="I98" s="290" t="s">
        <v>875</v>
      </c>
      <c r="J98" s="293" t="s">
        <v>943</v>
      </c>
      <c r="K98" s="294">
        <f t="shared" ref="K98" si="84">H98-F98</f>
        <v>-7</v>
      </c>
      <c r="L98" s="295">
        <v>50</v>
      </c>
      <c r="M98" s="296">
        <f>(K98*N98)-50</f>
        <v>-3900</v>
      </c>
      <c r="N98" s="294">
        <v>550</v>
      </c>
      <c r="O98" s="297" t="s">
        <v>606</v>
      </c>
      <c r="P98" s="298">
        <v>45141</v>
      </c>
      <c r="Q98" s="157"/>
      <c r="R98" s="157"/>
      <c r="S98" s="157"/>
      <c r="T98" s="157"/>
      <c r="U98" s="157"/>
      <c r="V98" s="157"/>
      <c r="W98" s="157"/>
      <c r="X98" s="157"/>
      <c r="Y98" s="157"/>
      <c r="Z98" s="157"/>
      <c r="AA98" s="157"/>
      <c r="AB98" s="157"/>
      <c r="AC98" s="157"/>
      <c r="AD98" s="157"/>
      <c r="AE98" s="157"/>
      <c r="AF98" s="157"/>
      <c r="AG98" s="157"/>
      <c r="AH98" s="157"/>
      <c r="AI98" s="157"/>
      <c r="AJ98" s="157"/>
      <c r="AK98" s="157"/>
      <c r="AL98" s="157"/>
    </row>
    <row r="99" spans="1:38" ht="15" customHeight="1">
      <c r="A99" s="288">
        <v>2</v>
      </c>
      <c r="B99" s="289">
        <v>45139</v>
      </c>
      <c r="C99" s="290"/>
      <c r="D99" s="291" t="s">
        <v>908</v>
      </c>
      <c r="E99" s="290" t="s">
        <v>605</v>
      </c>
      <c r="F99" s="292" t="s">
        <v>884</v>
      </c>
      <c r="G99" s="290">
        <v>0</v>
      </c>
      <c r="H99" s="290">
        <v>6</v>
      </c>
      <c r="I99" s="290" t="s">
        <v>909</v>
      </c>
      <c r="J99" s="293" t="s">
        <v>917</v>
      </c>
      <c r="K99" s="294">
        <f t="shared" ref="K99" si="85">H99-F99</f>
        <v>-23</v>
      </c>
      <c r="L99" s="295">
        <v>50</v>
      </c>
      <c r="M99" s="296">
        <f t="shared" ref="M99:M101" si="86">(K99*N99)-50</f>
        <v>-970</v>
      </c>
      <c r="N99" s="294">
        <v>40</v>
      </c>
      <c r="O99" s="297" t="s">
        <v>606</v>
      </c>
      <c r="P99" s="298">
        <v>45139</v>
      </c>
      <c r="Q99" s="157"/>
      <c r="R99" s="157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7"/>
      <c r="AG99" s="157"/>
      <c r="AH99" s="157"/>
      <c r="AI99" s="157"/>
      <c r="AJ99" s="157"/>
      <c r="AK99" s="157"/>
      <c r="AL99" s="157"/>
    </row>
    <row r="100" spans="1:38" ht="15" customHeight="1">
      <c r="A100" s="288">
        <v>3</v>
      </c>
      <c r="B100" s="289">
        <v>45139</v>
      </c>
      <c r="C100" s="290"/>
      <c r="D100" s="291" t="s">
        <v>913</v>
      </c>
      <c r="E100" s="290" t="s">
        <v>605</v>
      </c>
      <c r="F100" s="292" t="s">
        <v>925</v>
      </c>
      <c r="G100" s="290">
        <v>2.8</v>
      </c>
      <c r="H100" s="290">
        <v>2.8</v>
      </c>
      <c r="I100" s="290" t="s">
        <v>915</v>
      </c>
      <c r="J100" s="293" t="s">
        <v>926</v>
      </c>
      <c r="K100" s="294">
        <f t="shared" ref="K100:K101" si="87">H100-F100</f>
        <v>-2.0499999999999998</v>
      </c>
      <c r="L100" s="295">
        <v>50</v>
      </c>
      <c r="M100" s="296">
        <f t="shared" si="86"/>
        <v>-3124.9999999999995</v>
      </c>
      <c r="N100" s="294">
        <v>1500</v>
      </c>
      <c r="O100" s="297" t="s">
        <v>606</v>
      </c>
      <c r="P100" s="298">
        <v>45140</v>
      </c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7"/>
      <c r="AG100" s="157"/>
      <c r="AH100" s="157"/>
      <c r="AI100" s="157"/>
      <c r="AJ100" s="157"/>
      <c r="AK100" s="157"/>
      <c r="AL100" s="157"/>
    </row>
    <row r="101" spans="1:38" ht="15" customHeight="1">
      <c r="A101" s="288">
        <v>4</v>
      </c>
      <c r="B101" s="289">
        <v>45139</v>
      </c>
      <c r="C101" s="290"/>
      <c r="D101" s="291" t="s">
        <v>914</v>
      </c>
      <c r="E101" s="290" t="s">
        <v>605</v>
      </c>
      <c r="F101" s="292" t="s">
        <v>940</v>
      </c>
      <c r="G101" s="290">
        <v>27</v>
      </c>
      <c r="H101" s="290">
        <v>29</v>
      </c>
      <c r="I101" s="290" t="s">
        <v>873</v>
      </c>
      <c r="J101" s="293" t="s">
        <v>941</v>
      </c>
      <c r="K101" s="294">
        <f t="shared" si="87"/>
        <v>-19</v>
      </c>
      <c r="L101" s="295">
        <v>50</v>
      </c>
      <c r="M101" s="296">
        <f t="shared" si="86"/>
        <v>-4800</v>
      </c>
      <c r="N101" s="294">
        <v>250</v>
      </c>
      <c r="O101" s="297" t="s">
        <v>606</v>
      </c>
      <c r="P101" s="298">
        <v>45141</v>
      </c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57"/>
      <c r="AF101" s="157"/>
      <c r="AG101" s="157"/>
      <c r="AH101" s="157"/>
      <c r="AI101" s="157"/>
      <c r="AJ101" s="157"/>
      <c r="AK101" s="157"/>
      <c r="AL101" s="157"/>
    </row>
    <row r="102" spans="1:38" ht="15" customHeight="1">
      <c r="A102" s="250">
        <v>5</v>
      </c>
      <c r="B102" s="251">
        <v>45140</v>
      </c>
      <c r="C102" s="238"/>
      <c r="D102" s="316" t="s">
        <v>922</v>
      </c>
      <c r="E102" s="238" t="s">
        <v>605</v>
      </c>
      <c r="F102" s="317" t="s">
        <v>924</v>
      </c>
      <c r="G102" s="238">
        <v>18</v>
      </c>
      <c r="H102" s="238">
        <v>59</v>
      </c>
      <c r="I102" s="238" t="s">
        <v>923</v>
      </c>
      <c r="J102" s="318" t="s">
        <v>814</v>
      </c>
      <c r="K102" s="239">
        <f t="shared" ref="K102" si="88">H102-F102</f>
        <v>9</v>
      </c>
      <c r="L102" s="239">
        <v>50</v>
      </c>
      <c r="M102" s="319">
        <f t="shared" ref="M102:M107" si="89">(K102*N102)-50</f>
        <v>400</v>
      </c>
      <c r="N102" s="239">
        <v>50</v>
      </c>
      <c r="O102" s="320" t="s">
        <v>595</v>
      </c>
      <c r="P102" s="321">
        <v>45140</v>
      </c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57"/>
      <c r="AG102" s="157"/>
      <c r="AH102" s="157"/>
      <c r="AI102" s="157"/>
      <c r="AJ102" s="157"/>
      <c r="AK102" s="157"/>
      <c r="AL102" s="157"/>
    </row>
    <row r="103" spans="1:38" ht="15" customHeight="1">
      <c r="A103" s="250">
        <v>6</v>
      </c>
      <c r="B103" s="251">
        <v>45141</v>
      </c>
      <c r="C103" s="238"/>
      <c r="D103" s="316" t="s">
        <v>929</v>
      </c>
      <c r="E103" s="238" t="s">
        <v>605</v>
      </c>
      <c r="F103" s="317" t="s">
        <v>931</v>
      </c>
      <c r="G103" s="238">
        <v>70</v>
      </c>
      <c r="H103" s="238">
        <v>137.5</v>
      </c>
      <c r="I103" s="238" t="s">
        <v>930</v>
      </c>
      <c r="J103" s="318" t="s">
        <v>932</v>
      </c>
      <c r="K103" s="239">
        <f t="shared" ref="K103:K104" si="90">H103-F103</f>
        <v>20</v>
      </c>
      <c r="L103" s="239">
        <v>50</v>
      </c>
      <c r="M103" s="319">
        <f t="shared" si="89"/>
        <v>750</v>
      </c>
      <c r="N103" s="239">
        <v>40</v>
      </c>
      <c r="O103" s="320" t="s">
        <v>595</v>
      </c>
      <c r="P103" s="321">
        <v>45141</v>
      </c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57"/>
      <c r="AG103" s="157"/>
      <c r="AH103" s="157"/>
      <c r="AI103" s="157"/>
      <c r="AJ103" s="157"/>
      <c r="AK103" s="157"/>
      <c r="AL103" s="157"/>
    </row>
    <row r="104" spans="1:38" ht="15" customHeight="1">
      <c r="A104" s="288">
        <v>7</v>
      </c>
      <c r="B104" s="289">
        <v>45141</v>
      </c>
      <c r="C104" s="290"/>
      <c r="D104" s="291" t="s">
        <v>929</v>
      </c>
      <c r="E104" s="290" t="s">
        <v>605</v>
      </c>
      <c r="F104" s="292" t="s">
        <v>938</v>
      </c>
      <c r="G104" s="290">
        <v>55</v>
      </c>
      <c r="H104" s="290">
        <v>55</v>
      </c>
      <c r="I104" s="290" t="s">
        <v>935</v>
      </c>
      <c r="J104" s="293" t="s">
        <v>939</v>
      </c>
      <c r="K104" s="294">
        <f t="shared" si="90"/>
        <v>-47.5</v>
      </c>
      <c r="L104" s="295">
        <v>50</v>
      </c>
      <c r="M104" s="296">
        <f t="shared" si="89"/>
        <v>-1950</v>
      </c>
      <c r="N104" s="294">
        <v>40</v>
      </c>
      <c r="O104" s="297" t="s">
        <v>606</v>
      </c>
      <c r="P104" s="298">
        <v>45141</v>
      </c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57"/>
      <c r="AG104" s="157"/>
      <c r="AH104" s="157"/>
      <c r="AI104" s="157"/>
      <c r="AJ104" s="157"/>
      <c r="AK104" s="157"/>
      <c r="AL104" s="157"/>
    </row>
    <row r="105" spans="1:38" ht="15" customHeight="1">
      <c r="A105" s="288">
        <v>8</v>
      </c>
      <c r="B105" s="289">
        <v>45141</v>
      </c>
      <c r="C105" s="290"/>
      <c r="D105" s="291" t="s">
        <v>933</v>
      </c>
      <c r="E105" s="290" t="s">
        <v>605</v>
      </c>
      <c r="F105" s="292" t="s">
        <v>945</v>
      </c>
      <c r="G105" s="290">
        <v>0</v>
      </c>
      <c r="H105" s="290">
        <v>0</v>
      </c>
      <c r="I105" s="290" t="s">
        <v>936</v>
      </c>
      <c r="J105" s="293" t="s">
        <v>946</v>
      </c>
      <c r="K105" s="294">
        <f t="shared" ref="K105:K106" si="91">H105-F105</f>
        <v>-31</v>
      </c>
      <c r="L105" s="295">
        <v>50</v>
      </c>
      <c r="M105" s="296">
        <f t="shared" si="89"/>
        <v>-1600</v>
      </c>
      <c r="N105" s="294">
        <v>50</v>
      </c>
      <c r="O105" s="297" t="s">
        <v>606</v>
      </c>
      <c r="P105" s="298">
        <v>45141</v>
      </c>
      <c r="Q105" s="157"/>
      <c r="R105" s="157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57"/>
      <c r="AG105" s="157"/>
      <c r="AH105" s="157"/>
      <c r="AI105" s="157"/>
      <c r="AJ105" s="157"/>
      <c r="AK105" s="157"/>
      <c r="AL105" s="157"/>
    </row>
    <row r="106" spans="1:38" ht="15" customHeight="1">
      <c r="A106" s="250">
        <v>10</v>
      </c>
      <c r="B106" s="251">
        <v>45146</v>
      </c>
      <c r="C106" s="238"/>
      <c r="D106" s="316" t="s">
        <v>970</v>
      </c>
      <c r="E106" s="238" t="s">
        <v>605</v>
      </c>
      <c r="F106" s="317" t="s">
        <v>980</v>
      </c>
      <c r="G106" s="238">
        <v>65</v>
      </c>
      <c r="H106" s="238">
        <v>130</v>
      </c>
      <c r="I106" s="238" t="s">
        <v>971</v>
      </c>
      <c r="J106" s="318" t="s">
        <v>981</v>
      </c>
      <c r="K106" s="239">
        <f t="shared" si="91"/>
        <v>23.5</v>
      </c>
      <c r="L106" s="239">
        <v>50</v>
      </c>
      <c r="M106" s="319">
        <f t="shared" si="89"/>
        <v>2887.5</v>
      </c>
      <c r="N106" s="239">
        <v>125</v>
      </c>
      <c r="O106" s="320" t="s">
        <v>595</v>
      </c>
      <c r="P106" s="321">
        <v>45147</v>
      </c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57"/>
      <c r="AG106" s="157"/>
      <c r="AH106" s="157"/>
      <c r="AI106" s="157"/>
      <c r="AJ106" s="157"/>
      <c r="AK106" s="157"/>
      <c r="AL106" s="157"/>
    </row>
    <row r="107" spans="1:38" ht="15" customHeight="1">
      <c r="A107" s="250">
        <v>11</v>
      </c>
      <c r="B107" s="251">
        <v>45146</v>
      </c>
      <c r="C107" s="238"/>
      <c r="D107" s="316" t="s">
        <v>972</v>
      </c>
      <c r="E107" s="238" t="s">
        <v>605</v>
      </c>
      <c r="F107" s="317" t="s">
        <v>974</v>
      </c>
      <c r="G107" s="238">
        <v>0</v>
      </c>
      <c r="H107" s="238">
        <v>22.5</v>
      </c>
      <c r="I107" s="238" t="s">
        <v>973</v>
      </c>
      <c r="J107" s="318" t="s">
        <v>975</v>
      </c>
      <c r="K107" s="239">
        <f t="shared" ref="K107:K108" si="92">H107-F107</f>
        <v>10.5</v>
      </c>
      <c r="L107" s="239">
        <v>50</v>
      </c>
      <c r="M107" s="319">
        <f t="shared" si="89"/>
        <v>370</v>
      </c>
      <c r="N107" s="239">
        <v>40</v>
      </c>
      <c r="O107" s="320" t="s">
        <v>595</v>
      </c>
      <c r="P107" s="321">
        <v>45146</v>
      </c>
      <c r="Q107" s="157"/>
      <c r="R107" s="157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57"/>
      <c r="AG107" s="157"/>
      <c r="AH107" s="157"/>
      <c r="AI107" s="157"/>
      <c r="AJ107" s="157"/>
      <c r="AK107" s="157"/>
      <c r="AL107" s="157"/>
    </row>
    <row r="108" spans="1:38" ht="15" customHeight="1">
      <c r="A108" s="288">
        <v>12</v>
      </c>
      <c r="B108" s="289">
        <v>45147</v>
      </c>
      <c r="C108" s="290"/>
      <c r="D108" s="291" t="s">
        <v>985</v>
      </c>
      <c r="E108" s="290" t="s">
        <v>605</v>
      </c>
      <c r="F108" s="292" t="s">
        <v>995</v>
      </c>
      <c r="G108" s="290">
        <v>99</v>
      </c>
      <c r="H108" s="290">
        <v>118</v>
      </c>
      <c r="I108" s="290" t="s">
        <v>986</v>
      </c>
      <c r="J108" s="293" t="s">
        <v>1002</v>
      </c>
      <c r="K108" s="294">
        <f t="shared" si="92"/>
        <v>-28</v>
      </c>
      <c r="L108" s="295">
        <v>50</v>
      </c>
      <c r="M108" s="296">
        <f t="shared" ref="M108:M109" si="93">(K108*N108)-50</f>
        <v>-2850</v>
      </c>
      <c r="N108" s="294">
        <v>100</v>
      </c>
      <c r="O108" s="297" t="s">
        <v>606</v>
      </c>
      <c r="P108" s="298">
        <v>45148</v>
      </c>
      <c r="Q108" s="157"/>
      <c r="R108" s="157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57"/>
      <c r="AG108" s="157"/>
      <c r="AH108" s="157"/>
      <c r="AI108" s="157"/>
      <c r="AJ108" s="157"/>
      <c r="AK108" s="157"/>
      <c r="AL108" s="157"/>
    </row>
    <row r="109" spans="1:38" ht="15" customHeight="1">
      <c r="A109" s="250">
        <v>13</v>
      </c>
      <c r="B109" s="251">
        <v>45147</v>
      </c>
      <c r="C109" s="238"/>
      <c r="D109" s="316" t="s">
        <v>989</v>
      </c>
      <c r="E109" s="238" t="s">
        <v>605</v>
      </c>
      <c r="F109" s="317" t="s">
        <v>996</v>
      </c>
      <c r="G109" s="238">
        <v>25</v>
      </c>
      <c r="H109" s="238">
        <v>51</v>
      </c>
      <c r="I109" s="238" t="s">
        <v>990</v>
      </c>
      <c r="J109" s="318" t="s">
        <v>997</v>
      </c>
      <c r="K109" s="239">
        <f t="shared" ref="K109" si="94">H109-F109</f>
        <v>7</v>
      </c>
      <c r="L109" s="239">
        <v>50</v>
      </c>
      <c r="M109" s="319">
        <f t="shared" si="93"/>
        <v>1700</v>
      </c>
      <c r="N109" s="239">
        <v>250</v>
      </c>
      <c r="O109" s="320" t="s">
        <v>595</v>
      </c>
      <c r="P109" s="321">
        <v>45148</v>
      </c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57"/>
      <c r="AG109" s="157"/>
      <c r="AH109" s="157"/>
      <c r="AI109" s="157"/>
      <c r="AJ109" s="157"/>
      <c r="AK109" s="157"/>
      <c r="AL109" s="157"/>
    </row>
    <row r="110" spans="1:38" ht="15" customHeight="1">
      <c r="A110" s="250">
        <v>14</v>
      </c>
      <c r="B110" s="251">
        <v>45149</v>
      </c>
      <c r="C110" s="238"/>
      <c r="D110" s="316" t="s">
        <v>1006</v>
      </c>
      <c r="E110" s="238" t="s">
        <v>605</v>
      </c>
      <c r="F110" s="317" t="s">
        <v>1008</v>
      </c>
      <c r="G110" s="238">
        <v>78</v>
      </c>
      <c r="H110" s="238">
        <v>125</v>
      </c>
      <c r="I110" s="238" t="s">
        <v>1007</v>
      </c>
      <c r="J110" s="318" t="s">
        <v>1009</v>
      </c>
      <c r="K110" s="239">
        <f t="shared" ref="K110" si="95">H110-F110</f>
        <v>19</v>
      </c>
      <c r="L110" s="239">
        <v>50</v>
      </c>
      <c r="M110" s="319">
        <f t="shared" ref="M110" si="96">(K110*N110)-50</f>
        <v>3275</v>
      </c>
      <c r="N110" s="239">
        <v>175</v>
      </c>
      <c r="O110" s="320" t="s">
        <v>595</v>
      </c>
      <c r="P110" s="321">
        <v>45149</v>
      </c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57"/>
      <c r="AG110" s="157"/>
      <c r="AH110" s="157"/>
      <c r="AI110" s="157"/>
      <c r="AJ110" s="157"/>
      <c r="AK110" s="157"/>
      <c r="AL110" s="157"/>
    </row>
    <row r="111" spans="1:38" ht="15" customHeight="1">
      <c r="A111" s="250">
        <v>15</v>
      </c>
      <c r="B111" s="251">
        <v>45149</v>
      </c>
      <c r="C111" s="238"/>
      <c r="D111" s="316" t="s">
        <v>1011</v>
      </c>
      <c r="E111" s="238" t="s">
        <v>605</v>
      </c>
      <c r="F111" s="317" t="s">
        <v>1012</v>
      </c>
      <c r="G111" s="238">
        <v>19</v>
      </c>
      <c r="H111" s="238">
        <v>80</v>
      </c>
      <c r="I111" s="238" t="s">
        <v>1013</v>
      </c>
      <c r="J111" s="318" t="s">
        <v>616</v>
      </c>
      <c r="K111" s="239">
        <f t="shared" ref="K111" si="97">H111-F111</f>
        <v>21</v>
      </c>
      <c r="L111" s="239">
        <v>50</v>
      </c>
      <c r="M111" s="319">
        <f t="shared" ref="M111" si="98">(K111*N111)-50</f>
        <v>790</v>
      </c>
      <c r="N111" s="239">
        <v>40</v>
      </c>
      <c r="O111" s="320" t="s">
        <v>595</v>
      </c>
      <c r="P111" s="321">
        <v>45149</v>
      </c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57"/>
      <c r="AG111" s="157"/>
      <c r="AH111" s="157"/>
      <c r="AI111" s="157"/>
      <c r="AJ111" s="157"/>
      <c r="AK111" s="157"/>
      <c r="AL111" s="157"/>
    </row>
    <row r="112" spans="1:38" ht="15" customHeight="1">
      <c r="A112" s="250">
        <v>16</v>
      </c>
      <c r="B112" s="251">
        <v>45152</v>
      </c>
      <c r="C112" s="238"/>
      <c r="D112" s="316" t="s">
        <v>1019</v>
      </c>
      <c r="E112" s="238" t="s">
        <v>605</v>
      </c>
      <c r="F112" s="317" t="s">
        <v>1038</v>
      </c>
      <c r="G112" s="238">
        <v>65</v>
      </c>
      <c r="H112" s="238">
        <v>114</v>
      </c>
      <c r="I112" s="238" t="s">
        <v>1007</v>
      </c>
      <c r="J112" s="318" t="s">
        <v>1039</v>
      </c>
      <c r="K112" s="239">
        <f t="shared" ref="K112" si="99">H112-F112</f>
        <v>17.5</v>
      </c>
      <c r="L112" s="239">
        <v>50</v>
      </c>
      <c r="M112" s="319">
        <f t="shared" ref="M112" si="100">(K112*N112)-50</f>
        <v>2575</v>
      </c>
      <c r="N112" s="239">
        <v>150</v>
      </c>
      <c r="O112" s="320" t="s">
        <v>595</v>
      </c>
      <c r="P112" s="321">
        <v>45154</v>
      </c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57"/>
      <c r="AG112" s="157"/>
      <c r="AH112" s="157"/>
      <c r="AI112" s="157"/>
      <c r="AJ112" s="157"/>
      <c r="AK112" s="157"/>
      <c r="AL112" s="157"/>
    </row>
    <row r="113" spans="1:38" ht="15" customHeight="1">
      <c r="A113" s="250">
        <v>17</v>
      </c>
      <c r="B113" s="251">
        <v>45152</v>
      </c>
      <c r="C113" s="238"/>
      <c r="D113" s="316" t="s">
        <v>1020</v>
      </c>
      <c r="E113" s="238" t="s">
        <v>605</v>
      </c>
      <c r="F113" s="317" t="s">
        <v>1022</v>
      </c>
      <c r="G113" s="238">
        <v>0</v>
      </c>
      <c r="H113" s="238">
        <v>41</v>
      </c>
      <c r="I113" s="238" t="s">
        <v>1021</v>
      </c>
      <c r="J113" s="318" t="s">
        <v>1023</v>
      </c>
      <c r="K113" s="239">
        <f t="shared" ref="K113:K115" si="101">H113-F113</f>
        <v>18.5</v>
      </c>
      <c r="L113" s="239">
        <v>50</v>
      </c>
      <c r="M113" s="319">
        <f t="shared" ref="M113:M115" si="102">(K113*N113)-50</f>
        <v>690</v>
      </c>
      <c r="N113" s="239">
        <v>40</v>
      </c>
      <c r="O113" s="320" t="s">
        <v>595</v>
      </c>
      <c r="P113" s="321">
        <v>45152</v>
      </c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57"/>
      <c r="AG113" s="157"/>
      <c r="AH113" s="157"/>
      <c r="AI113" s="157"/>
      <c r="AJ113" s="157"/>
      <c r="AK113" s="157"/>
      <c r="AL113" s="157"/>
    </row>
    <row r="114" spans="1:38" ht="15" customHeight="1">
      <c r="A114" s="380">
        <v>18</v>
      </c>
      <c r="B114" s="396">
        <v>45152</v>
      </c>
      <c r="C114" s="290"/>
      <c r="D114" s="291" t="s">
        <v>1024</v>
      </c>
      <c r="E114" s="290" t="s">
        <v>605</v>
      </c>
      <c r="F114" s="292" t="s">
        <v>1026</v>
      </c>
      <c r="G114" s="290">
        <v>0</v>
      </c>
      <c r="H114" s="290">
        <v>0</v>
      </c>
      <c r="I114" s="382" t="s">
        <v>909</v>
      </c>
      <c r="J114" s="382" t="s">
        <v>1027</v>
      </c>
      <c r="K114" s="288">
        <f t="shared" si="101"/>
        <v>-6</v>
      </c>
      <c r="L114" s="295">
        <v>50</v>
      </c>
      <c r="M114" s="336">
        <f t="shared" si="102"/>
        <v>-290</v>
      </c>
      <c r="N114" s="288">
        <v>40</v>
      </c>
      <c r="O114" s="297" t="s">
        <v>606</v>
      </c>
      <c r="P114" s="298">
        <v>45152</v>
      </c>
      <c r="Q114" s="157"/>
      <c r="R114" s="157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57"/>
      <c r="AG114" s="157"/>
      <c r="AH114" s="157"/>
      <c r="AI114" s="157"/>
      <c r="AJ114" s="157"/>
      <c r="AK114" s="157"/>
      <c r="AL114" s="157"/>
    </row>
    <row r="115" spans="1:38" ht="15" customHeight="1">
      <c r="A115" s="381"/>
      <c r="B115" s="397"/>
      <c r="C115" s="290"/>
      <c r="D115" s="291" t="s">
        <v>1025</v>
      </c>
      <c r="E115" s="290" t="s">
        <v>605</v>
      </c>
      <c r="F115" s="292" t="s">
        <v>942</v>
      </c>
      <c r="G115" s="290">
        <v>0</v>
      </c>
      <c r="H115" s="290">
        <v>3.5</v>
      </c>
      <c r="I115" s="383"/>
      <c r="J115" s="383"/>
      <c r="K115" s="288">
        <f t="shared" si="101"/>
        <v>-13.5</v>
      </c>
      <c r="L115" s="295">
        <v>50</v>
      </c>
      <c r="M115" s="336">
        <f t="shared" si="102"/>
        <v>-590</v>
      </c>
      <c r="N115" s="288">
        <v>40</v>
      </c>
      <c r="O115" s="297" t="s">
        <v>606</v>
      </c>
      <c r="P115" s="298">
        <v>45152</v>
      </c>
      <c r="Q115" s="157"/>
      <c r="R115" s="157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57"/>
      <c r="AG115" s="157"/>
      <c r="AH115" s="157"/>
      <c r="AI115" s="157"/>
      <c r="AJ115" s="157"/>
      <c r="AK115" s="157"/>
      <c r="AL115" s="157"/>
    </row>
    <row r="116" spans="1:38" ht="15" customHeight="1">
      <c r="A116" s="250">
        <v>19</v>
      </c>
      <c r="B116" s="251">
        <v>45152</v>
      </c>
      <c r="C116" s="238"/>
      <c r="D116" s="316" t="s">
        <v>1028</v>
      </c>
      <c r="E116" s="238" t="s">
        <v>605</v>
      </c>
      <c r="F116" s="317" t="s">
        <v>1037</v>
      </c>
      <c r="G116" s="238">
        <v>2.5</v>
      </c>
      <c r="H116" s="238">
        <v>5.75</v>
      </c>
      <c r="I116" s="238" t="s">
        <v>1036</v>
      </c>
      <c r="J116" s="318" t="s">
        <v>815</v>
      </c>
      <c r="K116" s="239">
        <f t="shared" ref="K116:K117" si="103">H116-F116</f>
        <v>1</v>
      </c>
      <c r="L116" s="239">
        <v>50</v>
      </c>
      <c r="M116" s="319">
        <f t="shared" ref="M116:M117" si="104">(K116*N116)-50</f>
        <v>1750</v>
      </c>
      <c r="N116" s="239">
        <v>1800</v>
      </c>
      <c r="O116" s="320" t="s">
        <v>595</v>
      </c>
      <c r="P116" s="321">
        <v>45154</v>
      </c>
      <c r="Q116" s="157"/>
      <c r="R116" s="157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57"/>
      <c r="AG116" s="157"/>
      <c r="AH116" s="157"/>
      <c r="AI116" s="157"/>
      <c r="AJ116" s="157"/>
      <c r="AK116" s="157"/>
      <c r="AL116" s="157"/>
    </row>
    <row r="117" spans="1:38" ht="15" customHeight="1">
      <c r="A117" s="288">
        <v>20</v>
      </c>
      <c r="B117" s="289">
        <v>45154</v>
      </c>
      <c r="C117" s="290"/>
      <c r="D117" s="291" t="s">
        <v>1040</v>
      </c>
      <c r="E117" s="290" t="s">
        <v>605</v>
      </c>
      <c r="F117" s="292" t="s">
        <v>1055</v>
      </c>
      <c r="G117" s="290">
        <v>30</v>
      </c>
      <c r="H117" s="290">
        <v>30</v>
      </c>
      <c r="I117" s="290" t="s">
        <v>990</v>
      </c>
      <c r="J117" s="293" t="s">
        <v>1056</v>
      </c>
      <c r="K117" s="294">
        <f t="shared" si="103"/>
        <v>-17</v>
      </c>
      <c r="L117" s="295">
        <v>50</v>
      </c>
      <c r="M117" s="296">
        <f t="shared" si="104"/>
        <v>-4725</v>
      </c>
      <c r="N117" s="294">
        <v>275</v>
      </c>
      <c r="O117" s="297" t="s">
        <v>606</v>
      </c>
      <c r="P117" s="298">
        <v>45155</v>
      </c>
      <c r="Q117" s="157"/>
      <c r="R117" s="157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57"/>
      <c r="AG117" s="157"/>
      <c r="AH117" s="157"/>
      <c r="AI117" s="157"/>
      <c r="AJ117" s="157"/>
      <c r="AK117" s="157"/>
      <c r="AL117" s="157"/>
    </row>
    <row r="118" spans="1:38" ht="15" customHeight="1">
      <c r="A118" s="250">
        <v>21</v>
      </c>
      <c r="B118" s="251">
        <v>45154</v>
      </c>
      <c r="C118" s="238"/>
      <c r="D118" s="316" t="s">
        <v>1044</v>
      </c>
      <c r="E118" s="238" t="s">
        <v>605</v>
      </c>
      <c r="F118" s="317" t="s">
        <v>1045</v>
      </c>
      <c r="G118" s="238">
        <v>49</v>
      </c>
      <c r="H118" s="238">
        <v>112</v>
      </c>
      <c r="I118" s="238" t="s">
        <v>935</v>
      </c>
      <c r="J118" s="318" t="s">
        <v>1046</v>
      </c>
      <c r="K118" s="239">
        <f t="shared" ref="K118" si="105">H118-F118</f>
        <v>16.5</v>
      </c>
      <c r="L118" s="239">
        <v>50</v>
      </c>
      <c r="M118" s="319">
        <f t="shared" ref="M118" si="106">(K118*N118)-50</f>
        <v>2012.5</v>
      </c>
      <c r="N118" s="239">
        <v>125</v>
      </c>
      <c r="O118" s="320" t="s">
        <v>595</v>
      </c>
      <c r="P118" s="321">
        <v>45154</v>
      </c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57"/>
      <c r="AL118" s="157"/>
    </row>
    <row r="119" spans="1:38" ht="15" customHeight="1">
      <c r="A119" s="250">
        <v>22</v>
      </c>
      <c r="B119" s="251">
        <v>45155</v>
      </c>
      <c r="C119" s="238"/>
      <c r="D119" s="316" t="s">
        <v>1049</v>
      </c>
      <c r="E119" s="238" t="s">
        <v>605</v>
      </c>
      <c r="F119" s="317" t="s">
        <v>996</v>
      </c>
      <c r="G119" s="238">
        <v>24</v>
      </c>
      <c r="H119" s="238">
        <v>49.5</v>
      </c>
      <c r="I119" s="238" t="s">
        <v>1050</v>
      </c>
      <c r="J119" s="318" t="s">
        <v>963</v>
      </c>
      <c r="K119" s="239">
        <f t="shared" ref="K119:K122" si="107">H119-F119</f>
        <v>5.5</v>
      </c>
      <c r="L119" s="239">
        <v>50</v>
      </c>
      <c r="M119" s="319">
        <f t="shared" ref="M119:M122" si="108">(K119*N119)-50</f>
        <v>1050</v>
      </c>
      <c r="N119" s="239">
        <v>200</v>
      </c>
      <c r="O119" s="320" t="s">
        <v>595</v>
      </c>
      <c r="P119" s="321">
        <v>45156</v>
      </c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  <c r="AJ119" s="157"/>
      <c r="AK119" s="157"/>
      <c r="AL119" s="157"/>
    </row>
    <row r="120" spans="1:38" ht="15" customHeight="1">
      <c r="A120" s="288">
        <v>23</v>
      </c>
      <c r="B120" s="289">
        <v>45155</v>
      </c>
      <c r="C120" s="290"/>
      <c r="D120" s="291" t="s">
        <v>1028</v>
      </c>
      <c r="E120" s="290" t="s">
        <v>605</v>
      </c>
      <c r="F120" s="292" t="s">
        <v>1062</v>
      </c>
      <c r="G120" s="290">
        <v>2</v>
      </c>
      <c r="H120" s="290">
        <v>2</v>
      </c>
      <c r="I120" s="290" t="s">
        <v>1052</v>
      </c>
      <c r="J120" s="293" t="s">
        <v>1063</v>
      </c>
      <c r="K120" s="294">
        <f t="shared" si="107"/>
        <v>-2.2000000000000002</v>
      </c>
      <c r="L120" s="295">
        <v>50</v>
      </c>
      <c r="M120" s="296">
        <f t="shared" si="108"/>
        <v>-4010.0000000000005</v>
      </c>
      <c r="N120" s="294">
        <v>1800</v>
      </c>
      <c r="O120" s="297" t="s">
        <v>606</v>
      </c>
      <c r="P120" s="298">
        <v>45159</v>
      </c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  <c r="AK120" s="157"/>
      <c r="AL120" s="157"/>
    </row>
    <row r="121" spans="1:38" ht="15" customHeight="1">
      <c r="A121" s="288">
        <v>24</v>
      </c>
      <c r="B121" s="289">
        <v>45155</v>
      </c>
      <c r="C121" s="290"/>
      <c r="D121" s="291" t="s">
        <v>1053</v>
      </c>
      <c r="E121" s="290" t="s">
        <v>605</v>
      </c>
      <c r="F121" s="292" t="s">
        <v>1061</v>
      </c>
      <c r="G121" s="290">
        <v>20</v>
      </c>
      <c r="H121" s="290">
        <v>20</v>
      </c>
      <c r="I121" s="290" t="s">
        <v>1054</v>
      </c>
      <c r="J121" s="293" t="s">
        <v>1064</v>
      </c>
      <c r="K121" s="294">
        <f t="shared" si="107"/>
        <v>-15</v>
      </c>
      <c r="L121" s="295">
        <v>50</v>
      </c>
      <c r="M121" s="296">
        <f t="shared" si="108"/>
        <v>-4550</v>
      </c>
      <c r="N121" s="294">
        <v>300</v>
      </c>
      <c r="O121" s="297" t="s">
        <v>606</v>
      </c>
      <c r="P121" s="298">
        <v>45159</v>
      </c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57"/>
      <c r="AG121" s="157"/>
      <c r="AH121" s="157"/>
      <c r="AI121" s="157"/>
      <c r="AJ121" s="157"/>
      <c r="AK121" s="157"/>
      <c r="AL121" s="157"/>
    </row>
    <row r="122" spans="1:38" ht="15" customHeight="1">
      <c r="A122" s="250">
        <v>25</v>
      </c>
      <c r="B122" s="251">
        <v>45156</v>
      </c>
      <c r="C122" s="238"/>
      <c r="D122" s="316" t="s">
        <v>1044</v>
      </c>
      <c r="E122" s="238" t="s">
        <v>605</v>
      </c>
      <c r="F122" s="317" t="s">
        <v>1100</v>
      </c>
      <c r="G122" s="238">
        <v>68</v>
      </c>
      <c r="H122" s="238">
        <v>120</v>
      </c>
      <c r="I122" s="238" t="s">
        <v>1058</v>
      </c>
      <c r="J122" s="318" t="s">
        <v>1101</v>
      </c>
      <c r="K122" s="239">
        <f t="shared" si="107"/>
        <v>8.5</v>
      </c>
      <c r="L122" s="239">
        <v>50</v>
      </c>
      <c r="M122" s="319">
        <f t="shared" si="108"/>
        <v>1012.5</v>
      </c>
      <c r="N122" s="239">
        <v>125</v>
      </c>
      <c r="O122" s="320" t="s">
        <v>595</v>
      </c>
      <c r="P122" s="321">
        <v>45161</v>
      </c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57"/>
      <c r="AG122" s="157"/>
      <c r="AH122" s="157"/>
      <c r="AI122" s="157"/>
      <c r="AJ122" s="157"/>
      <c r="AK122" s="157"/>
      <c r="AL122" s="157"/>
    </row>
    <row r="123" spans="1:38" ht="15" customHeight="1">
      <c r="A123" s="250">
        <v>26</v>
      </c>
      <c r="B123" s="251">
        <v>45159</v>
      </c>
      <c r="C123" s="238"/>
      <c r="D123" s="316" t="s">
        <v>1065</v>
      </c>
      <c r="E123" s="238" t="s">
        <v>605</v>
      </c>
      <c r="F123" s="317" t="s">
        <v>1067</v>
      </c>
      <c r="G123" s="238">
        <v>9</v>
      </c>
      <c r="H123" s="238">
        <v>30.5</v>
      </c>
      <c r="I123" s="238" t="s">
        <v>1066</v>
      </c>
      <c r="J123" s="318" t="s">
        <v>1068</v>
      </c>
      <c r="K123" s="239">
        <f t="shared" ref="K123" si="109">H123-F123</f>
        <v>6.5</v>
      </c>
      <c r="L123" s="239">
        <v>50</v>
      </c>
      <c r="M123" s="319">
        <f t="shared" ref="M123" si="110">(K123*N123)-50</f>
        <v>1900</v>
      </c>
      <c r="N123" s="239">
        <v>300</v>
      </c>
      <c r="O123" s="320" t="s">
        <v>595</v>
      </c>
      <c r="P123" s="321">
        <v>45159</v>
      </c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  <c r="AJ123" s="157"/>
      <c r="AK123" s="157"/>
      <c r="AL123" s="157"/>
    </row>
    <row r="124" spans="1:38" ht="15" customHeight="1">
      <c r="A124" s="250">
        <v>27</v>
      </c>
      <c r="B124" s="251">
        <v>45159</v>
      </c>
      <c r="C124" s="238"/>
      <c r="D124" s="316" t="s">
        <v>1049</v>
      </c>
      <c r="E124" s="238" t="s">
        <v>605</v>
      </c>
      <c r="F124" s="317" t="s">
        <v>1069</v>
      </c>
      <c r="G124" s="238">
        <v>14</v>
      </c>
      <c r="H124" s="238">
        <v>42</v>
      </c>
      <c r="I124" s="238" t="s">
        <v>1070</v>
      </c>
      <c r="J124" s="318" t="s">
        <v>1071</v>
      </c>
      <c r="K124" s="239">
        <f t="shared" ref="K124:K125" si="111">H124-F124</f>
        <v>10</v>
      </c>
      <c r="L124" s="239">
        <v>50</v>
      </c>
      <c r="M124" s="319">
        <f t="shared" ref="M124:M125" si="112">(K124*N124)-50</f>
        <v>1950</v>
      </c>
      <c r="N124" s="239">
        <v>200</v>
      </c>
      <c r="O124" s="320" t="s">
        <v>595</v>
      </c>
      <c r="P124" s="321">
        <v>45159</v>
      </c>
      <c r="Q124" s="157"/>
      <c r="R124" s="157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57"/>
      <c r="AE124" s="157"/>
      <c r="AF124" s="157"/>
      <c r="AG124" s="157"/>
      <c r="AH124" s="157"/>
      <c r="AI124" s="157"/>
      <c r="AJ124" s="157"/>
      <c r="AK124" s="157"/>
      <c r="AL124" s="157"/>
    </row>
    <row r="125" spans="1:38" ht="15" customHeight="1">
      <c r="A125" s="384">
        <v>28</v>
      </c>
      <c r="B125" s="386">
        <v>45159</v>
      </c>
      <c r="C125" s="238"/>
      <c r="D125" s="316" t="s">
        <v>1072</v>
      </c>
      <c r="E125" s="238" t="s">
        <v>605</v>
      </c>
      <c r="F125" s="317" t="s">
        <v>1075</v>
      </c>
      <c r="G125" s="238"/>
      <c r="H125" s="238">
        <v>20.5</v>
      </c>
      <c r="I125" s="317"/>
      <c r="J125" s="388" t="s">
        <v>1077</v>
      </c>
      <c r="K125" s="239">
        <f t="shared" si="111"/>
        <v>6</v>
      </c>
      <c r="L125" s="239">
        <v>50</v>
      </c>
      <c r="M125" s="319">
        <f t="shared" si="112"/>
        <v>5950</v>
      </c>
      <c r="N125" s="394">
        <v>1000</v>
      </c>
      <c r="O125" s="390" t="s">
        <v>595</v>
      </c>
      <c r="P125" s="392">
        <v>45159</v>
      </c>
      <c r="Q125" s="157"/>
      <c r="R125" s="157"/>
      <c r="S125" s="157"/>
      <c r="T125" s="157"/>
      <c r="U125" s="157"/>
      <c r="V125" s="157"/>
      <c r="W125" s="157"/>
      <c r="X125" s="157"/>
      <c r="Y125" s="157"/>
      <c r="Z125" s="157"/>
      <c r="AA125" s="157"/>
      <c r="AB125" s="157"/>
      <c r="AC125" s="157"/>
      <c r="AD125" s="157"/>
      <c r="AE125" s="157"/>
      <c r="AF125" s="157"/>
      <c r="AG125" s="157"/>
      <c r="AH125" s="157"/>
      <c r="AI125" s="157"/>
      <c r="AJ125" s="157"/>
      <c r="AK125" s="157"/>
      <c r="AL125" s="157"/>
    </row>
    <row r="126" spans="1:38" ht="15" customHeight="1">
      <c r="A126" s="385"/>
      <c r="B126" s="387"/>
      <c r="C126" s="238"/>
      <c r="D126" s="316" t="s">
        <v>1073</v>
      </c>
      <c r="E126" s="238" t="s">
        <v>1074</v>
      </c>
      <c r="F126" s="317" t="s">
        <v>1076</v>
      </c>
      <c r="G126" s="238"/>
      <c r="H126" s="238">
        <v>12</v>
      </c>
      <c r="I126" s="317"/>
      <c r="J126" s="389"/>
      <c r="K126" s="338">
        <f>F126-H126</f>
        <v>-3</v>
      </c>
      <c r="L126" s="239">
        <v>50</v>
      </c>
      <c r="M126" s="319">
        <f>(K126*N125)-50</f>
        <v>-3050</v>
      </c>
      <c r="N126" s="395"/>
      <c r="O126" s="391"/>
      <c r="P126" s="393"/>
      <c r="Q126" s="157"/>
      <c r="R126" s="157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57"/>
      <c r="AE126" s="157"/>
      <c r="AF126" s="157"/>
      <c r="AG126" s="157"/>
      <c r="AH126" s="157"/>
      <c r="AI126" s="157"/>
      <c r="AJ126" s="157"/>
      <c r="AK126" s="157"/>
      <c r="AL126" s="157"/>
    </row>
    <row r="127" spans="1:38" ht="15" customHeight="1">
      <c r="A127" s="250">
        <v>29</v>
      </c>
      <c r="B127" s="251">
        <v>45159</v>
      </c>
      <c r="C127" s="238"/>
      <c r="D127" s="316" t="s">
        <v>1078</v>
      </c>
      <c r="E127" s="238" t="s">
        <v>605</v>
      </c>
      <c r="F127" s="317" t="s">
        <v>1084</v>
      </c>
      <c r="G127" s="238">
        <v>45</v>
      </c>
      <c r="H127" s="238">
        <v>105</v>
      </c>
      <c r="I127" s="238" t="s">
        <v>1080</v>
      </c>
      <c r="J127" s="318" t="s">
        <v>1085</v>
      </c>
      <c r="K127" s="239">
        <f t="shared" ref="K127" si="113">H127-F127</f>
        <v>28.5</v>
      </c>
      <c r="L127" s="239">
        <v>50</v>
      </c>
      <c r="M127" s="319">
        <f t="shared" ref="M127" si="114">(K127*N127)-50</f>
        <v>4225</v>
      </c>
      <c r="N127" s="239">
        <v>150</v>
      </c>
      <c r="O127" s="320" t="s">
        <v>595</v>
      </c>
      <c r="P127" s="321">
        <v>45160</v>
      </c>
      <c r="Q127" s="157"/>
      <c r="R127" s="157"/>
      <c r="S127" s="157"/>
      <c r="T127" s="157"/>
      <c r="U127" s="157"/>
      <c r="V127" s="157"/>
      <c r="W127" s="157"/>
      <c r="X127" s="157"/>
      <c r="Y127" s="157"/>
      <c r="Z127" s="157"/>
      <c r="AA127" s="157"/>
      <c r="AB127" s="157"/>
      <c r="AC127" s="157"/>
      <c r="AD127" s="157"/>
      <c r="AE127" s="157"/>
      <c r="AF127" s="157"/>
      <c r="AG127" s="157"/>
      <c r="AH127" s="157"/>
      <c r="AI127" s="157"/>
      <c r="AJ127" s="157"/>
      <c r="AK127" s="157"/>
      <c r="AL127" s="157"/>
    </row>
    <row r="128" spans="1:38" ht="15" customHeight="1">
      <c r="A128" s="250">
        <v>30</v>
      </c>
      <c r="B128" s="251">
        <v>45159</v>
      </c>
      <c r="C128" s="238"/>
      <c r="D128" s="316" t="s">
        <v>1079</v>
      </c>
      <c r="E128" s="238" t="s">
        <v>605</v>
      </c>
      <c r="F128" s="317" t="s">
        <v>884</v>
      </c>
      <c r="G128" s="238">
        <v>15</v>
      </c>
      <c r="H128" s="238">
        <v>36</v>
      </c>
      <c r="I128" s="238" t="s">
        <v>1066</v>
      </c>
      <c r="J128" s="318" t="s">
        <v>997</v>
      </c>
      <c r="K128" s="239">
        <f t="shared" ref="K128:K129" si="115">H128-F128</f>
        <v>7</v>
      </c>
      <c r="L128" s="239">
        <v>50</v>
      </c>
      <c r="M128" s="319">
        <f t="shared" ref="M128:M129" si="116">(K128*N128)-50</f>
        <v>2050</v>
      </c>
      <c r="N128" s="239">
        <v>300</v>
      </c>
      <c r="O128" s="320" t="s">
        <v>595</v>
      </c>
      <c r="P128" s="321">
        <v>45160</v>
      </c>
      <c r="Q128" s="157"/>
      <c r="R128" s="157"/>
      <c r="S128" s="157"/>
      <c r="T128" s="157"/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57"/>
      <c r="AE128" s="157"/>
      <c r="AF128" s="157"/>
      <c r="AG128" s="157"/>
      <c r="AH128" s="157"/>
      <c r="AI128" s="157"/>
      <c r="AJ128" s="157"/>
      <c r="AK128" s="157"/>
      <c r="AL128" s="157"/>
    </row>
    <row r="129" spans="1:38" ht="15" customHeight="1">
      <c r="A129" s="288">
        <v>31</v>
      </c>
      <c r="B129" s="289">
        <v>45160</v>
      </c>
      <c r="C129" s="290"/>
      <c r="D129" s="291" t="s">
        <v>1089</v>
      </c>
      <c r="E129" s="290" t="s">
        <v>605</v>
      </c>
      <c r="F129" s="292" t="s">
        <v>1097</v>
      </c>
      <c r="G129" s="290">
        <v>7</v>
      </c>
      <c r="H129" s="290">
        <v>8</v>
      </c>
      <c r="I129" s="290" t="s">
        <v>1090</v>
      </c>
      <c r="J129" s="293" t="s">
        <v>921</v>
      </c>
      <c r="K129" s="294">
        <f t="shared" si="115"/>
        <v>-8</v>
      </c>
      <c r="L129" s="295">
        <v>50</v>
      </c>
      <c r="M129" s="296">
        <f t="shared" si="116"/>
        <v>-4050</v>
      </c>
      <c r="N129" s="294">
        <v>500</v>
      </c>
      <c r="O129" s="297" t="s">
        <v>606</v>
      </c>
      <c r="P129" s="298">
        <v>45161</v>
      </c>
      <c r="Q129" s="157"/>
      <c r="R129" s="157"/>
      <c r="S129" s="157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7"/>
      <c r="AD129" s="157"/>
      <c r="AE129" s="157"/>
      <c r="AF129" s="157"/>
      <c r="AG129" s="157"/>
      <c r="AH129" s="157"/>
      <c r="AI129" s="157"/>
      <c r="AJ129" s="157"/>
      <c r="AK129" s="157"/>
      <c r="AL129" s="157"/>
    </row>
    <row r="130" spans="1:38" ht="15" customHeight="1">
      <c r="A130" s="345">
        <v>32</v>
      </c>
      <c r="B130" s="341">
        <v>45166</v>
      </c>
      <c r="C130" s="346"/>
      <c r="D130" s="354" t="s">
        <v>1128</v>
      </c>
      <c r="E130" s="346" t="s">
        <v>605</v>
      </c>
      <c r="F130" s="355" t="s">
        <v>1130</v>
      </c>
      <c r="G130" s="346">
        <v>50</v>
      </c>
      <c r="H130" s="356">
        <v>167.5</v>
      </c>
      <c r="I130" s="346" t="s">
        <v>1129</v>
      </c>
      <c r="J130" s="357" t="s">
        <v>1131</v>
      </c>
      <c r="K130" s="322">
        <f t="shared" ref="K130:K131" si="117">H130-F130</f>
        <v>22.5</v>
      </c>
      <c r="L130" s="322">
        <v>50</v>
      </c>
      <c r="M130" s="358">
        <f t="shared" ref="M130:M131" si="118">(K130*N130)-50</f>
        <v>287.5</v>
      </c>
      <c r="N130" s="322">
        <v>15</v>
      </c>
      <c r="O130" s="359" t="s">
        <v>615</v>
      </c>
      <c r="P130" s="360">
        <v>45166</v>
      </c>
      <c r="Q130" s="157"/>
      <c r="R130" s="157"/>
      <c r="S130" s="157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  <c r="AF130" s="157"/>
      <c r="AG130" s="157"/>
      <c r="AH130" s="157"/>
      <c r="AI130" s="157"/>
      <c r="AJ130" s="157"/>
      <c r="AK130" s="157"/>
      <c r="AL130" s="157"/>
    </row>
    <row r="131" spans="1:38" ht="15" customHeight="1">
      <c r="A131" s="288">
        <v>33</v>
      </c>
      <c r="B131" s="289">
        <v>45167</v>
      </c>
      <c r="C131" s="290"/>
      <c r="D131" s="291" t="s">
        <v>1167</v>
      </c>
      <c r="E131" s="290" t="s">
        <v>605</v>
      </c>
      <c r="F131" s="292" t="s">
        <v>1176</v>
      </c>
      <c r="G131" s="290">
        <v>0</v>
      </c>
      <c r="H131" s="290">
        <v>11</v>
      </c>
      <c r="I131" s="290" t="s">
        <v>909</v>
      </c>
      <c r="J131" s="293" t="s">
        <v>1177</v>
      </c>
      <c r="K131" s="294">
        <f t="shared" si="117"/>
        <v>-16</v>
      </c>
      <c r="L131" s="295">
        <v>50</v>
      </c>
      <c r="M131" s="296">
        <f t="shared" si="118"/>
        <v>-690</v>
      </c>
      <c r="N131" s="294">
        <v>40</v>
      </c>
      <c r="O131" s="297" t="s">
        <v>606</v>
      </c>
      <c r="P131" s="298">
        <v>45167</v>
      </c>
      <c r="Q131" s="157"/>
      <c r="R131" s="157"/>
      <c r="S131" s="157"/>
      <c r="T131" s="157"/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57"/>
      <c r="AE131" s="157"/>
      <c r="AF131" s="157"/>
      <c r="AG131" s="157"/>
      <c r="AH131" s="157"/>
      <c r="AI131" s="157"/>
      <c r="AJ131" s="157"/>
      <c r="AK131" s="157"/>
      <c r="AL131" s="157"/>
    </row>
    <row r="132" spans="1:38" ht="15" customHeight="1">
      <c r="A132" s="374">
        <v>34</v>
      </c>
      <c r="B132" s="376">
        <v>45167</v>
      </c>
      <c r="C132" s="246"/>
      <c r="D132" s="270" t="s">
        <v>1172</v>
      </c>
      <c r="E132" s="246" t="s">
        <v>605</v>
      </c>
      <c r="F132" s="271" t="s">
        <v>1174</v>
      </c>
      <c r="G132" s="246"/>
      <c r="H132" s="246"/>
      <c r="I132" s="271"/>
      <c r="J132" s="378" t="s">
        <v>593</v>
      </c>
      <c r="K132" s="244"/>
      <c r="L132" s="272"/>
      <c r="M132" s="273"/>
      <c r="N132" s="244"/>
      <c r="O132" s="246"/>
      <c r="P132" s="245"/>
      <c r="Q132" s="157"/>
      <c r="R132" s="157"/>
      <c r="S132" s="157"/>
      <c r="T132" s="157"/>
      <c r="U132" s="157"/>
      <c r="V132" s="157"/>
      <c r="W132" s="157"/>
      <c r="X132" s="157"/>
      <c r="Y132" s="157"/>
      <c r="Z132" s="157"/>
      <c r="AA132" s="157"/>
      <c r="AB132" s="157"/>
      <c r="AC132" s="157"/>
      <c r="AD132" s="157"/>
      <c r="AE132" s="157"/>
      <c r="AF132" s="157"/>
      <c r="AG132" s="157"/>
      <c r="AH132" s="157"/>
      <c r="AI132" s="157"/>
      <c r="AJ132" s="157"/>
      <c r="AK132" s="157"/>
      <c r="AL132" s="157"/>
    </row>
    <row r="133" spans="1:38" ht="15" customHeight="1">
      <c r="A133" s="375"/>
      <c r="B133" s="377"/>
      <c r="C133" s="246"/>
      <c r="D133" s="270" t="s">
        <v>1173</v>
      </c>
      <c r="E133" s="246" t="s">
        <v>605</v>
      </c>
      <c r="F133" s="271" t="s">
        <v>1174</v>
      </c>
      <c r="G133" s="246"/>
      <c r="H133" s="246"/>
      <c r="I133" s="271"/>
      <c r="J133" s="379"/>
      <c r="K133" s="244"/>
      <c r="L133" s="272"/>
      <c r="M133" s="273"/>
      <c r="N133" s="244"/>
      <c r="O133" s="246"/>
      <c r="P133" s="245"/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  <c r="AA133" s="157"/>
      <c r="AB133" s="157"/>
      <c r="AC133" s="157"/>
      <c r="AD133" s="157"/>
      <c r="AE133" s="157"/>
      <c r="AF133" s="157"/>
      <c r="AG133" s="157"/>
      <c r="AH133" s="157"/>
      <c r="AI133" s="157"/>
      <c r="AJ133" s="157"/>
      <c r="AK133" s="157"/>
      <c r="AL133" s="157"/>
    </row>
    <row r="134" spans="1:38" ht="15" customHeight="1">
      <c r="A134" s="244"/>
      <c r="B134" s="245"/>
      <c r="C134" s="246"/>
      <c r="D134" s="270"/>
      <c r="E134" s="246"/>
      <c r="F134" s="271"/>
      <c r="G134" s="246"/>
      <c r="H134" s="246"/>
      <c r="I134" s="271"/>
      <c r="J134" s="246"/>
      <c r="K134" s="244"/>
      <c r="L134" s="272"/>
      <c r="M134" s="273"/>
      <c r="N134" s="244"/>
      <c r="O134" s="246"/>
      <c r="P134" s="245"/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  <c r="AA134" s="157"/>
      <c r="AB134" s="157"/>
      <c r="AC134" s="157"/>
      <c r="AD134" s="157"/>
      <c r="AE134" s="157"/>
      <c r="AF134" s="157"/>
      <c r="AG134" s="157"/>
      <c r="AH134" s="157"/>
      <c r="AI134" s="157"/>
      <c r="AJ134" s="157"/>
      <c r="AK134" s="157"/>
      <c r="AL134" s="157"/>
    </row>
    <row r="135" spans="1:38" ht="15" customHeight="1">
      <c r="A135" s="244"/>
      <c r="B135" s="245"/>
      <c r="C135" s="246"/>
      <c r="D135" s="270"/>
      <c r="E135" s="246"/>
      <c r="F135" s="271"/>
      <c r="G135" s="246"/>
      <c r="H135" s="246"/>
      <c r="I135" s="271"/>
      <c r="J135" s="246"/>
      <c r="K135" s="244"/>
      <c r="L135" s="272"/>
      <c r="M135" s="273"/>
      <c r="N135" s="244"/>
      <c r="O135" s="246"/>
      <c r="P135" s="245"/>
      <c r="Q135" s="157"/>
      <c r="R135" s="157"/>
      <c r="S135" s="157"/>
      <c r="T135" s="157"/>
      <c r="U135" s="157"/>
      <c r="V135" s="157"/>
      <c r="W135" s="157"/>
      <c r="X135" s="157"/>
      <c r="Y135" s="157"/>
      <c r="Z135" s="157"/>
      <c r="AA135" s="157"/>
      <c r="AB135" s="157"/>
      <c r="AC135" s="157"/>
      <c r="AD135" s="157"/>
      <c r="AE135" s="157"/>
      <c r="AF135" s="157"/>
      <c r="AG135" s="157"/>
      <c r="AH135" s="157"/>
      <c r="AI135" s="157"/>
      <c r="AJ135" s="157"/>
      <c r="AK135" s="157"/>
      <c r="AL135" s="157"/>
    </row>
    <row r="136" spans="1:38" ht="15" customHeight="1">
      <c r="A136" s="244"/>
      <c r="B136" s="245"/>
      <c r="C136" s="246"/>
      <c r="D136" s="270"/>
      <c r="E136" s="246"/>
      <c r="F136" s="271"/>
      <c r="G136" s="246"/>
      <c r="H136" s="246"/>
      <c r="I136" s="271"/>
      <c r="J136" s="246"/>
      <c r="K136" s="244"/>
      <c r="L136" s="272"/>
      <c r="M136" s="273"/>
      <c r="N136" s="244"/>
      <c r="O136" s="246"/>
      <c r="P136" s="245"/>
      <c r="Q136" s="157"/>
      <c r="R136" s="157"/>
      <c r="S136" s="157"/>
      <c r="T136" s="157"/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57"/>
      <c r="AE136" s="157"/>
      <c r="AF136" s="157"/>
      <c r="AG136" s="157"/>
      <c r="AH136" s="157"/>
      <c r="AI136" s="157"/>
      <c r="AJ136" s="157"/>
      <c r="AK136" s="157"/>
      <c r="AL136" s="157"/>
    </row>
    <row r="137" spans="1:38" ht="38.25" customHeight="1">
      <c r="A137" s="99" t="s">
        <v>619</v>
      </c>
      <c r="B137" s="166"/>
      <c r="C137" s="166"/>
      <c r="D137" s="167"/>
      <c r="E137" s="142"/>
      <c r="F137" s="6"/>
      <c r="G137" s="6"/>
      <c r="H137" s="143"/>
      <c r="I137" s="168"/>
      <c r="J137" s="1"/>
      <c r="K137" s="6"/>
      <c r="L137" s="6"/>
      <c r="M137" s="6"/>
      <c r="N137" s="1"/>
      <c r="O137" s="1"/>
      <c r="Q137" s="1"/>
      <c r="R137" s="6"/>
      <c r="S137" s="1"/>
      <c r="T137" s="1"/>
      <c r="U137" s="1"/>
      <c r="V137" s="1"/>
      <c r="W137" s="1"/>
      <c r="X137" s="6"/>
      <c r="Y137" s="1"/>
      <c r="Z137" s="1"/>
      <c r="AA137" s="1"/>
      <c r="AB137" s="1"/>
      <c r="AC137" s="1"/>
      <c r="AD137" s="6"/>
      <c r="AE137" s="1"/>
      <c r="AF137" s="1"/>
      <c r="AG137" s="1"/>
      <c r="AH137" s="1"/>
      <c r="AI137" s="1"/>
      <c r="AJ137" s="6"/>
      <c r="AK137" s="1"/>
    </row>
    <row r="138" spans="1:38" ht="39.6">
      <c r="A138" s="100" t="s">
        <v>16</v>
      </c>
      <c r="B138" s="101" t="s">
        <v>567</v>
      </c>
      <c r="C138" s="101"/>
      <c r="D138" s="102" t="s">
        <v>579</v>
      </c>
      <c r="E138" s="101" t="s">
        <v>580</v>
      </c>
      <c r="F138" s="101" t="s">
        <v>581</v>
      </c>
      <c r="G138" s="101" t="s">
        <v>582</v>
      </c>
      <c r="H138" s="101" t="s">
        <v>583</v>
      </c>
      <c r="I138" s="101" t="s">
        <v>584</v>
      </c>
      <c r="J138" s="100" t="s">
        <v>585</v>
      </c>
      <c r="K138" s="146" t="s">
        <v>604</v>
      </c>
      <c r="L138" s="147" t="s">
        <v>587</v>
      </c>
      <c r="M138" s="103" t="s">
        <v>588</v>
      </c>
      <c r="N138" s="101" t="s">
        <v>589</v>
      </c>
      <c r="O138" s="102" t="s">
        <v>590</v>
      </c>
      <c r="P138" s="101" t="s">
        <v>591</v>
      </c>
      <c r="Q138" s="41"/>
      <c r="R138" s="6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</row>
    <row r="139" spans="1:38" ht="14.25" customHeight="1">
      <c r="A139" s="104">
        <v>1</v>
      </c>
      <c r="B139" s="105">
        <v>44840</v>
      </c>
      <c r="C139" s="160"/>
      <c r="D139" s="160" t="s">
        <v>620</v>
      </c>
      <c r="E139" s="104" t="s">
        <v>605</v>
      </c>
      <c r="F139" s="104" t="s">
        <v>621</v>
      </c>
      <c r="G139" s="104">
        <v>1220</v>
      </c>
      <c r="H139" s="104"/>
      <c r="I139" s="104" t="s">
        <v>622</v>
      </c>
      <c r="J139" s="106" t="s">
        <v>593</v>
      </c>
      <c r="K139" s="106"/>
      <c r="L139" s="107"/>
      <c r="M139" s="169"/>
      <c r="N139" s="106"/>
      <c r="O139" s="106"/>
      <c r="P139" s="107"/>
      <c r="Q139" s="41"/>
      <c r="R139" s="41" t="s">
        <v>594</v>
      </c>
      <c r="S139" s="41"/>
      <c r="T139" s="1"/>
      <c r="U139" s="1"/>
      <c r="V139" s="1"/>
      <c r="W139" s="1"/>
      <c r="X139" s="1"/>
      <c r="Y139" s="1"/>
      <c r="Z139" s="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</row>
    <row r="140" spans="1:38" ht="14.25" customHeight="1">
      <c r="A140" s="323">
        <v>2</v>
      </c>
      <c r="B140" s="324">
        <v>45071</v>
      </c>
      <c r="C140" s="325"/>
      <c r="D140" s="326" t="s">
        <v>278</v>
      </c>
      <c r="E140" s="327" t="s">
        <v>605</v>
      </c>
      <c r="F140" s="322">
        <v>286</v>
      </c>
      <c r="G140" s="328">
        <v>267</v>
      </c>
      <c r="H140" s="322">
        <v>287</v>
      </c>
      <c r="I140" s="322" t="s">
        <v>624</v>
      </c>
      <c r="J140" s="329" t="s">
        <v>815</v>
      </c>
      <c r="K140" s="329">
        <f t="shared" ref="K140" si="119">H140-F140</f>
        <v>1</v>
      </c>
      <c r="L140" s="330">
        <f>(F140*-0.3)/100</f>
        <v>-0.85799999999999998</v>
      </c>
      <c r="M140" s="331">
        <f t="shared" ref="M140" si="120">(K140+L140)/F140</f>
        <v>4.9650349650349655E-4</v>
      </c>
      <c r="N140" s="332" t="s">
        <v>615</v>
      </c>
      <c r="O140" s="333">
        <v>45146</v>
      </c>
      <c r="P140" s="105"/>
      <c r="Q140" s="41"/>
      <c r="R140" s="41" t="s">
        <v>594</v>
      </c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</row>
    <row r="141" spans="1:38" ht="14.25" customHeight="1">
      <c r="A141" s="239">
        <v>3</v>
      </c>
      <c r="B141" s="339">
        <v>45152</v>
      </c>
      <c r="C141" s="241"/>
      <c r="D141" s="241" t="s">
        <v>1018</v>
      </c>
      <c r="E141" s="239" t="s">
        <v>605</v>
      </c>
      <c r="F141" s="239">
        <v>230</v>
      </c>
      <c r="G141" s="239">
        <v>209</v>
      </c>
      <c r="H141" s="239">
        <v>251</v>
      </c>
      <c r="I141" s="239" t="s">
        <v>1047</v>
      </c>
      <c r="J141" s="111" t="s">
        <v>616</v>
      </c>
      <c r="K141" s="111">
        <f t="shared" ref="K141" si="121">H141-F141</f>
        <v>21</v>
      </c>
      <c r="L141" s="112">
        <f>(F141*-0.3)/100</f>
        <v>-0.69</v>
      </c>
      <c r="M141" s="113">
        <f t="shared" ref="M141" si="122">(K141+L141)/F141</f>
        <v>8.8304347826086954E-2</v>
      </c>
      <c r="N141" s="258" t="s">
        <v>595</v>
      </c>
      <c r="O141" s="260">
        <v>45162</v>
      </c>
      <c r="P141" s="339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</row>
    <row r="142" spans="1:38" ht="14.25" customHeight="1">
      <c r="A142" s="104"/>
      <c r="B142" s="105"/>
      <c r="C142" s="160"/>
      <c r="D142" s="160"/>
      <c r="E142" s="104"/>
      <c r="F142" s="104"/>
      <c r="G142" s="104"/>
      <c r="H142" s="104"/>
      <c r="I142" s="104"/>
      <c r="J142" s="106"/>
      <c r="K142" s="106"/>
      <c r="L142" s="107"/>
      <c r="M142" s="108"/>
      <c r="N142" s="243"/>
      <c r="O142" s="249"/>
      <c r="P142" s="105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</row>
    <row r="143" spans="1:38" ht="12.75" customHeight="1">
      <c r="A143" s="104"/>
      <c r="B143" s="105"/>
      <c r="C143" s="160"/>
      <c r="D143" s="160"/>
      <c r="E143" s="104"/>
      <c r="F143" s="104"/>
      <c r="G143" s="104"/>
      <c r="H143" s="104"/>
      <c r="I143" s="104"/>
      <c r="J143" s="106"/>
      <c r="K143" s="106"/>
      <c r="L143" s="107"/>
      <c r="M143" s="169"/>
      <c r="N143" s="106"/>
      <c r="O143" s="106"/>
      <c r="P143" s="105"/>
      <c r="R143" s="6"/>
      <c r="S143" s="1"/>
      <c r="T143" s="1"/>
      <c r="U143" s="1"/>
      <c r="V143" s="1"/>
      <c r="W143" s="1"/>
      <c r="X143" s="1"/>
      <c r="Y143" s="1"/>
    </row>
    <row r="144" spans="1:38" ht="12.75" customHeight="1">
      <c r="A144" s="127" t="s">
        <v>596</v>
      </c>
      <c r="B144" s="127"/>
      <c r="C144" s="127"/>
      <c r="D144" s="127"/>
      <c r="E144" s="41"/>
      <c r="F144" s="134" t="s">
        <v>598</v>
      </c>
      <c r="G144" s="60"/>
      <c r="H144" s="60"/>
      <c r="I144" s="60"/>
      <c r="J144" s="6"/>
      <c r="K144" s="150"/>
      <c r="L144" s="151"/>
      <c r="M144" s="6"/>
      <c r="N144" s="117"/>
      <c r="O144" s="170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33" t="s">
        <v>597</v>
      </c>
      <c r="B145" s="127"/>
      <c r="C145" s="127"/>
      <c r="D145" s="127"/>
      <c r="E145" s="6"/>
      <c r="F145" s="134" t="s">
        <v>601</v>
      </c>
      <c r="G145" s="6"/>
      <c r="H145" s="6" t="s">
        <v>625</v>
      </c>
      <c r="I145" s="6"/>
      <c r="J145" s="1"/>
      <c r="K145" s="6"/>
      <c r="L145" s="6"/>
      <c r="M145" s="6"/>
      <c r="N145" s="1"/>
      <c r="O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33"/>
      <c r="B146" s="127"/>
      <c r="C146" s="127"/>
      <c r="D146" s="127"/>
      <c r="E146" s="6"/>
      <c r="F146" s="134"/>
      <c r="G146" s="6"/>
      <c r="H146" s="6"/>
      <c r="I146" s="6"/>
      <c r="J146" s="1"/>
      <c r="K146" s="6"/>
      <c r="L146" s="6"/>
      <c r="M146" s="6"/>
      <c r="N146" s="1"/>
      <c r="O146" s="1"/>
      <c r="Q146" s="1"/>
      <c r="R146" s="60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33"/>
      <c r="B147" s="127"/>
      <c r="C147" s="127"/>
      <c r="D147" s="127"/>
      <c r="E147" s="6"/>
      <c r="F147" s="134"/>
      <c r="G147" s="60"/>
      <c r="H147" s="41"/>
      <c r="I147" s="60"/>
      <c r="J147" s="6"/>
      <c r="K147" s="150"/>
      <c r="L147" s="151"/>
      <c r="M147" s="6"/>
      <c r="N147" s="117"/>
      <c r="O147" s="152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33"/>
      <c r="B148" s="127"/>
      <c r="C148" s="127"/>
      <c r="D148" s="127"/>
      <c r="E148" s="6"/>
      <c r="F148" s="134"/>
      <c r="G148" s="60"/>
      <c r="H148" s="41"/>
      <c r="I148" s="60"/>
      <c r="J148" s="6"/>
      <c r="K148" s="150"/>
      <c r="L148" s="151"/>
      <c r="M148" s="6"/>
      <c r="N148" s="117"/>
      <c r="O148" s="152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33"/>
      <c r="B149" s="127"/>
      <c r="C149" s="127"/>
      <c r="D149" s="127"/>
      <c r="E149" s="6"/>
      <c r="F149" s="134"/>
      <c r="G149" s="60"/>
      <c r="H149" s="41"/>
      <c r="I149" s="60"/>
      <c r="J149" s="6"/>
      <c r="K149" s="150"/>
      <c r="L149" s="151"/>
      <c r="M149" s="6"/>
      <c r="N149" s="117"/>
      <c r="O149" s="152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33"/>
      <c r="B150" s="127"/>
      <c r="C150" s="127"/>
      <c r="D150" s="127"/>
      <c r="E150" s="6"/>
      <c r="F150" s="134"/>
      <c r="G150" s="60"/>
      <c r="H150" s="41"/>
      <c r="I150" s="60"/>
      <c r="J150" s="6"/>
      <c r="K150" s="150"/>
      <c r="L150" s="151"/>
      <c r="M150" s="6"/>
      <c r="N150" s="117"/>
      <c r="O150" s="152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33"/>
      <c r="B151" s="127"/>
      <c r="C151" s="127"/>
      <c r="D151" s="127"/>
      <c r="E151" s="6"/>
      <c r="F151" s="134"/>
      <c r="G151" s="60"/>
      <c r="H151" s="41"/>
      <c r="I151" s="60"/>
      <c r="J151" s="6"/>
      <c r="K151" s="150"/>
      <c r="L151" s="151"/>
      <c r="M151" s="6"/>
      <c r="N151" s="117"/>
      <c r="O151" s="152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33"/>
      <c r="B152" s="127"/>
      <c r="C152" s="127"/>
      <c r="D152" s="127"/>
      <c r="E152" s="6"/>
      <c r="F152" s="134"/>
      <c r="G152" s="60"/>
      <c r="H152" s="41"/>
      <c r="I152" s="60"/>
      <c r="J152" s="6"/>
      <c r="K152" s="150"/>
      <c r="L152" s="151"/>
      <c r="M152" s="6"/>
      <c r="N152" s="117"/>
      <c r="O152" s="152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60"/>
      <c r="B153" s="116"/>
      <c r="C153" s="116"/>
      <c r="D153" s="41"/>
      <c r="E153" s="60"/>
      <c r="F153" s="60"/>
      <c r="G153" s="60"/>
      <c r="H153" s="41"/>
      <c r="I153" s="60"/>
      <c r="J153" s="6"/>
      <c r="K153" s="150"/>
      <c r="L153" s="151"/>
      <c r="M153" s="6"/>
      <c r="N153" s="117"/>
      <c r="O153" s="152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38.25" customHeight="1">
      <c r="A154" s="41"/>
      <c r="B154" s="171" t="s">
        <v>626</v>
      </c>
      <c r="C154" s="171"/>
      <c r="D154" s="171"/>
      <c r="E154" s="171"/>
      <c r="F154" s="6"/>
      <c r="G154" s="6"/>
      <c r="H154" s="144"/>
      <c r="I154" s="6"/>
      <c r="J154" s="144"/>
      <c r="K154" s="145"/>
      <c r="L154" s="6"/>
      <c r="M154" s="6"/>
      <c r="N154" s="1"/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00" t="s">
        <v>16</v>
      </c>
      <c r="B155" s="101" t="s">
        <v>567</v>
      </c>
      <c r="C155" s="101"/>
      <c r="D155" s="102" t="s">
        <v>579</v>
      </c>
      <c r="E155" s="101" t="s">
        <v>580</v>
      </c>
      <c r="F155" s="101" t="s">
        <v>581</v>
      </c>
      <c r="G155" s="101" t="s">
        <v>627</v>
      </c>
      <c r="H155" s="101" t="s">
        <v>628</v>
      </c>
      <c r="I155" s="101" t="s">
        <v>584</v>
      </c>
      <c r="J155" s="172" t="s">
        <v>585</v>
      </c>
      <c r="K155" s="101" t="s">
        <v>586</v>
      </c>
      <c r="L155" s="101" t="s">
        <v>629</v>
      </c>
      <c r="M155" s="101" t="s">
        <v>589</v>
      </c>
      <c r="N155" s="102" t="s">
        <v>590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3">
        <v>1</v>
      </c>
      <c r="B156" s="174">
        <v>41579</v>
      </c>
      <c r="C156" s="174"/>
      <c r="D156" s="175" t="s">
        <v>630</v>
      </c>
      <c r="E156" s="176" t="s">
        <v>592</v>
      </c>
      <c r="F156" s="177">
        <v>82</v>
      </c>
      <c r="G156" s="176" t="s">
        <v>631</v>
      </c>
      <c r="H156" s="176">
        <v>100</v>
      </c>
      <c r="I156" s="178">
        <v>100</v>
      </c>
      <c r="J156" s="179" t="s">
        <v>632</v>
      </c>
      <c r="K156" s="180">
        <f t="shared" ref="K156:K208" si="123">H156-F156</f>
        <v>18</v>
      </c>
      <c r="L156" s="181">
        <f t="shared" ref="L156:L208" si="124">K156/F156</f>
        <v>0.21951219512195122</v>
      </c>
      <c r="M156" s="176" t="s">
        <v>595</v>
      </c>
      <c r="N156" s="182">
        <v>42657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3">
        <v>2</v>
      </c>
      <c r="B157" s="174">
        <v>41794</v>
      </c>
      <c r="C157" s="174"/>
      <c r="D157" s="175" t="s">
        <v>633</v>
      </c>
      <c r="E157" s="176" t="s">
        <v>605</v>
      </c>
      <c r="F157" s="177">
        <v>257</v>
      </c>
      <c r="G157" s="176" t="s">
        <v>631</v>
      </c>
      <c r="H157" s="176">
        <v>300</v>
      </c>
      <c r="I157" s="178">
        <v>300</v>
      </c>
      <c r="J157" s="179" t="s">
        <v>632</v>
      </c>
      <c r="K157" s="180">
        <f t="shared" si="123"/>
        <v>43</v>
      </c>
      <c r="L157" s="181">
        <f t="shared" si="124"/>
        <v>0.16731517509727625</v>
      </c>
      <c r="M157" s="176" t="s">
        <v>595</v>
      </c>
      <c r="N157" s="182">
        <v>41822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3">
        <v>3</v>
      </c>
      <c r="B158" s="174">
        <v>41828</v>
      </c>
      <c r="C158" s="174"/>
      <c r="D158" s="175" t="s">
        <v>634</v>
      </c>
      <c r="E158" s="176" t="s">
        <v>605</v>
      </c>
      <c r="F158" s="177">
        <v>393</v>
      </c>
      <c r="G158" s="176" t="s">
        <v>631</v>
      </c>
      <c r="H158" s="176">
        <v>468</v>
      </c>
      <c r="I158" s="178">
        <v>468</v>
      </c>
      <c r="J158" s="179" t="s">
        <v>632</v>
      </c>
      <c r="K158" s="180">
        <f t="shared" si="123"/>
        <v>75</v>
      </c>
      <c r="L158" s="181">
        <f t="shared" si="124"/>
        <v>0.19083969465648856</v>
      </c>
      <c r="M158" s="176" t="s">
        <v>595</v>
      </c>
      <c r="N158" s="182">
        <v>41863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3">
        <v>4</v>
      </c>
      <c r="B159" s="174">
        <v>41857</v>
      </c>
      <c r="C159" s="174"/>
      <c r="D159" s="175" t="s">
        <v>635</v>
      </c>
      <c r="E159" s="176" t="s">
        <v>605</v>
      </c>
      <c r="F159" s="177">
        <v>205</v>
      </c>
      <c r="G159" s="176" t="s">
        <v>631</v>
      </c>
      <c r="H159" s="176">
        <v>275</v>
      </c>
      <c r="I159" s="178">
        <v>250</v>
      </c>
      <c r="J159" s="179" t="s">
        <v>632</v>
      </c>
      <c r="K159" s="180">
        <f t="shared" si="123"/>
        <v>70</v>
      </c>
      <c r="L159" s="181">
        <f t="shared" si="124"/>
        <v>0.34146341463414637</v>
      </c>
      <c r="M159" s="176" t="s">
        <v>595</v>
      </c>
      <c r="N159" s="182">
        <v>41962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3">
        <v>5</v>
      </c>
      <c r="B160" s="174">
        <v>41886</v>
      </c>
      <c r="C160" s="174"/>
      <c r="D160" s="175" t="s">
        <v>636</v>
      </c>
      <c r="E160" s="176" t="s">
        <v>605</v>
      </c>
      <c r="F160" s="177">
        <v>162</v>
      </c>
      <c r="G160" s="176" t="s">
        <v>631</v>
      </c>
      <c r="H160" s="176">
        <v>190</v>
      </c>
      <c r="I160" s="178">
        <v>190</v>
      </c>
      <c r="J160" s="179" t="s">
        <v>632</v>
      </c>
      <c r="K160" s="180">
        <f t="shared" si="123"/>
        <v>28</v>
      </c>
      <c r="L160" s="181">
        <f t="shared" si="124"/>
        <v>0.1728395061728395</v>
      </c>
      <c r="M160" s="176" t="s">
        <v>595</v>
      </c>
      <c r="N160" s="182">
        <v>42006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3">
        <v>6</v>
      </c>
      <c r="B161" s="174">
        <v>41886</v>
      </c>
      <c r="C161" s="174"/>
      <c r="D161" s="175" t="s">
        <v>637</v>
      </c>
      <c r="E161" s="176" t="s">
        <v>605</v>
      </c>
      <c r="F161" s="177">
        <v>75</v>
      </c>
      <c r="G161" s="176" t="s">
        <v>631</v>
      </c>
      <c r="H161" s="176">
        <v>91.5</v>
      </c>
      <c r="I161" s="178" t="s">
        <v>623</v>
      </c>
      <c r="J161" s="179" t="s">
        <v>638</v>
      </c>
      <c r="K161" s="180">
        <f t="shared" si="123"/>
        <v>16.5</v>
      </c>
      <c r="L161" s="181">
        <f t="shared" si="124"/>
        <v>0.22</v>
      </c>
      <c r="M161" s="176" t="s">
        <v>595</v>
      </c>
      <c r="N161" s="182">
        <v>41954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3">
        <v>7</v>
      </c>
      <c r="B162" s="174">
        <v>41913</v>
      </c>
      <c r="C162" s="174"/>
      <c r="D162" s="175" t="s">
        <v>639</v>
      </c>
      <c r="E162" s="176" t="s">
        <v>605</v>
      </c>
      <c r="F162" s="177">
        <v>850</v>
      </c>
      <c r="G162" s="176" t="s">
        <v>631</v>
      </c>
      <c r="H162" s="176">
        <v>982.5</v>
      </c>
      <c r="I162" s="178">
        <v>1050</v>
      </c>
      <c r="J162" s="179" t="s">
        <v>640</v>
      </c>
      <c r="K162" s="180">
        <f t="shared" si="123"/>
        <v>132.5</v>
      </c>
      <c r="L162" s="181">
        <f t="shared" si="124"/>
        <v>0.15588235294117647</v>
      </c>
      <c r="M162" s="176" t="s">
        <v>595</v>
      </c>
      <c r="N162" s="182">
        <v>42039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3">
        <v>8</v>
      </c>
      <c r="B163" s="174">
        <v>41913</v>
      </c>
      <c r="C163" s="174"/>
      <c r="D163" s="175" t="s">
        <v>641</v>
      </c>
      <c r="E163" s="176" t="s">
        <v>605</v>
      </c>
      <c r="F163" s="177">
        <v>475</v>
      </c>
      <c r="G163" s="176" t="s">
        <v>631</v>
      </c>
      <c r="H163" s="176">
        <v>515</v>
      </c>
      <c r="I163" s="178">
        <v>600</v>
      </c>
      <c r="J163" s="179" t="s">
        <v>642</v>
      </c>
      <c r="K163" s="180">
        <f t="shared" si="123"/>
        <v>40</v>
      </c>
      <c r="L163" s="181">
        <f t="shared" si="124"/>
        <v>8.4210526315789472E-2</v>
      </c>
      <c r="M163" s="176" t="s">
        <v>595</v>
      </c>
      <c r="N163" s="182">
        <v>41939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3">
        <v>9</v>
      </c>
      <c r="B164" s="174">
        <v>41913</v>
      </c>
      <c r="C164" s="174"/>
      <c r="D164" s="175" t="s">
        <v>643</v>
      </c>
      <c r="E164" s="176" t="s">
        <v>605</v>
      </c>
      <c r="F164" s="177">
        <v>86</v>
      </c>
      <c r="G164" s="176" t="s">
        <v>631</v>
      </c>
      <c r="H164" s="176">
        <v>99</v>
      </c>
      <c r="I164" s="178">
        <v>140</v>
      </c>
      <c r="J164" s="179" t="s">
        <v>644</v>
      </c>
      <c r="K164" s="180">
        <f t="shared" si="123"/>
        <v>13</v>
      </c>
      <c r="L164" s="181">
        <f t="shared" si="124"/>
        <v>0.15116279069767441</v>
      </c>
      <c r="M164" s="176" t="s">
        <v>595</v>
      </c>
      <c r="N164" s="182">
        <v>41939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3">
        <v>10</v>
      </c>
      <c r="B165" s="174">
        <v>41926</v>
      </c>
      <c r="C165" s="174"/>
      <c r="D165" s="175" t="s">
        <v>645</v>
      </c>
      <c r="E165" s="176" t="s">
        <v>605</v>
      </c>
      <c r="F165" s="177">
        <v>496.6</v>
      </c>
      <c r="G165" s="176" t="s">
        <v>631</v>
      </c>
      <c r="H165" s="176">
        <v>621</v>
      </c>
      <c r="I165" s="178">
        <v>580</v>
      </c>
      <c r="J165" s="179" t="s">
        <v>632</v>
      </c>
      <c r="K165" s="180">
        <f t="shared" si="123"/>
        <v>124.39999999999998</v>
      </c>
      <c r="L165" s="181">
        <f t="shared" si="124"/>
        <v>0.25050342327829234</v>
      </c>
      <c r="M165" s="176" t="s">
        <v>595</v>
      </c>
      <c r="N165" s="182">
        <v>42605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3">
        <v>11</v>
      </c>
      <c r="B166" s="174">
        <v>41926</v>
      </c>
      <c r="C166" s="174"/>
      <c r="D166" s="175" t="s">
        <v>646</v>
      </c>
      <c r="E166" s="176" t="s">
        <v>605</v>
      </c>
      <c r="F166" s="177">
        <v>2481.9</v>
      </c>
      <c r="G166" s="176" t="s">
        <v>631</v>
      </c>
      <c r="H166" s="176">
        <v>2840</v>
      </c>
      <c r="I166" s="178">
        <v>2870</v>
      </c>
      <c r="J166" s="179" t="s">
        <v>647</v>
      </c>
      <c r="K166" s="180">
        <f t="shared" si="123"/>
        <v>358.09999999999991</v>
      </c>
      <c r="L166" s="181">
        <f t="shared" si="124"/>
        <v>0.14428462065353154</v>
      </c>
      <c r="M166" s="176" t="s">
        <v>595</v>
      </c>
      <c r="N166" s="182">
        <v>42017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3">
        <v>12</v>
      </c>
      <c r="B167" s="174">
        <v>41928</v>
      </c>
      <c r="C167" s="174"/>
      <c r="D167" s="175" t="s">
        <v>648</v>
      </c>
      <c r="E167" s="176" t="s">
        <v>605</v>
      </c>
      <c r="F167" s="177">
        <v>84.5</v>
      </c>
      <c r="G167" s="176" t="s">
        <v>631</v>
      </c>
      <c r="H167" s="176">
        <v>93</v>
      </c>
      <c r="I167" s="178">
        <v>110</v>
      </c>
      <c r="J167" s="179" t="s">
        <v>649</v>
      </c>
      <c r="K167" s="180">
        <f t="shared" si="123"/>
        <v>8.5</v>
      </c>
      <c r="L167" s="181">
        <f t="shared" si="124"/>
        <v>0.10059171597633136</v>
      </c>
      <c r="M167" s="176" t="s">
        <v>595</v>
      </c>
      <c r="N167" s="182">
        <v>41939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3">
        <v>13</v>
      </c>
      <c r="B168" s="174">
        <v>41928</v>
      </c>
      <c r="C168" s="174"/>
      <c r="D168" s="175" t="s">
        <v>650</v>
      </c>
      <c r="E168" s="176" t="s">
        <v>605</v>
      </c>
      <c r="F168" s="177">
        <v>401</v>
      </c>
      <c r="G168" s="176" t="s">
        <v>631</v>
      </c>
      <c r="H168" s="176">
        <v>428</v>
      </c>
      <c r="I168" s="178">
        <v>450</v>
      </c>
      <c r="J168" s="179" t="s">
        <v>651</v>
      </c>
      <c r="K168" s="180">
        <f t="shared" si="123"/>
        <v>27</v>
      </c>
      <c r="L168" s="181">
        <f t="shared" si="124"/>
        <v>6.7331670822942641E-2</v>
      </c>
      <c r="M168" s="176" t="s">
        <v>595</v>
      </c>
      <c r="N168" s="182">
        <v>42020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3">
        <v>14</v>
      </c>
      <c r="B169" s="174">
        <v>41928</v>
      </c>
      <c r="C169" s="174"/>
      <c r="D169" s="175" t="s">
        <v>652</v>
      </c>
      <c r="E169" s="176" t="s">
        <v>605</v>
      </c>
      <c r="F169" s="177">
        <v>101</v>
      </c>
      <c r="G169" s="176" t="s">
        <v>631</v>
      </c>
      <c r="H169" s="176">
        <v>112</v>
      </c>
      <c r="I169" s="178">
        <v>120</v>
      </c>
      <c r="J169" s="179" t="s">
        <v>653</v>
      </c>
      <c r="K169" s="180">
        <f t="shared" si="123"/>
        <v>11</v>
      </c>
      <c r="L169" s="181">
        <f t="shared" si="124"/>
        <v>0.10891089108910891</v>
      </c>
      <c r="M169" s="176" t="s">
        <v>595</v>
      </c>
      <c r="N169" s="182">
        <v>41939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3">
        <v>15</v>
      </c>
      <c r="B170" s="174">
        <v>41954</v>
      </c>
      <c r="C170" s="174"/>
      <c r="D170" s="175" t="s">
        <v>654</v>
      </c>
      <c r="E170" s="176" t="s">
        <v>605</v>
      </c>
      <c r="F170" s="177">
        <v>59</v>
      </c>
      <c r="G170" s="176" t="s">
        <v>631</v>
      </c>
      <c r="H170" s="176">
        <v>76</v>
      </c>
      <c r="I170" s="178">
        <v>76</v>
      </c>
      <c r="J170" s="179" t="s">
        <v>632</v>
      </c>
      <c r="K170" s="180">
        <f t="shared" si="123"/>
        <v>17</v>
      </c>
      <c r="L170" s="181">
        <f t="shared" si="124"/>
        <v>0.28813559322033899</v>
      </c>
      <c r="M170" s="176" t="s">
        <v>595</v>
      </c>
      <c r="N170" s="182">
        <v>43032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3">
        <v>16</v>
      </c>
      <c r="B171" s="174">
        <v>41954</v>
      </c>
      <c r="C171" s="174"/>
      <c r="D171" s="175" t="s">
        <v>643</v>
      </c>
      <c r="E171" s="176" t="s">
        <v>605</v>
      </c>
      <c r="F171" s="177">
        <v>99</v>
      </c>
      <c r="G171" s="176" t="s">
        <v>631</v>
      </c>
      <c r="H171" s="176">
        <v>120</v>
      </c>
      <c r="I171" s="178">
        <v>120</v>
      </c>
      <c r="J171" s="179" t="s">
        <v>616</v>
      </c>
      <c r="K171" s="180">
        <f t="shared" si="123"/>
        <v>21</v>
      </c>
      <c r="L171" s="181">
        <f t="shared" si="124"/>
        <v>0.21212121212121213</v>
      </c>
      <c r="M171" s="176" t="s">
        <v>595</v>
      </c>
      <c r="N171" s="182">
        <v>41960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3">
        <v>17</v>
      </c>
      <c r="B172" s="174">
        <v>41956</v>
      </c>
      <c r="C172" s="174"/>
      <c r="D172" s="175" t="s">
        <v>655</v>
      </c>
      <c r="E172" s="176" t="s">
        <v>605</v>
      </c>
      <c r="F172" s="177">
        <v>22</v>
      </c>
      <c r="G172" s="176" t="s">
        <v>631</v>
      </c>
      <c r="H172" s="176">
        <v>33.549999999999997</v>
      </c>
      <c r="I172" s="178">
        <v>32</v>
      </c>
      <c r="J172" s="179" t="s">
        <v>656</v>
      </c>
      <c r="K172" s="180">
        <f t="shared" si="123"/>
        <v>11.549999999999997</v>
      </c>
      <c r="L172" s="181">
        <f t="shared" si="124"/>
        <v>0.52499999999999991</v>
      </c>
      <c r="M172" s="176" t="s">
        <v>595</v>
      </c>
      <c r="N172" s="182">
        <v>42188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3">
        <v>18</v>
      </c>
      <c r="B173" s="174">
        <v>41976</v>
      </c>
      <c r="C173" s="174"/>
      <c r="D173" s="175" t="s">
        <v>657</v>
      </c>
      <c r="E173" s="176" t="s">
        <v>605</v>
      </c>
      <c r="F173" s="177">
        <v>440</v>
      </c>
      <c r="G173" s="176" t="s">
        <v>631</v>
      </c>
      <c r="H173" s="176">
        <v>520</v>
      </c>
      <c r="I173" s="178">
        <v>520</v>
      </c>
      <c r="J173" s="179" t="s">
        <v>658</v>
      </c>
      <c r="K173" s="180">
        <f t="shared" si="123"/>
        <v>80</v>
      </c>
      <c r="L173" s="181">
        <f t="shared" si="124"/>
        <v>0.18181818181818182</v>
      </c>
      <c r="M173" s="176" t="s">
        <v>595</v>
      </c>
      <c r="N173" s="182">
        <v>42208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3">
        <v>19</v>
      </c>
      <c r="B174" s="174">
        <v>41976</v>
      </c>
      <c r="C174" s="174"/>
      <c r="D174" s="175" t="s">
        <v>659</v>
      </c>
      <c r="E174" s="176" t="s">
        <v>605</v>
      </c>
      <c r="F174" s="177">
        <v>360</v>
      </c>
      <c r="G174" s="176" t="s">
        <v>631</v>
      </c>
      <c r="H174" s="176">
        <v>427</v>
      </c>
      <c r="I174" s="178">
        <v>425</v>
      </c>
      <c r="J174" s="179" t="s">
        <v>660</v>
      </c>
      <c r="K174" s="180">
        <f t="shared" si="123"/>
        <v>67</v>
      </c>
      <c r="L174" s="181">
        <f t="shared" si="124"/>
        <v>0.18611111111111112</v>
      </c>
      <c r="M174" s="176" t="s">
        <v>595</v>
      </c>
      <c r="N174" s="182">
        <v>42058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3">
        <v>20</v>
      </c>
      <c r="B175" s="174">
        <v>42012</v>
      </c>
      <c r="C175" s="174"/>
      <c r="D175" s="175" t="s">
        <v>661</v>
      </c>
      <c r="E175" s="176" t="s">
        <v>605</v>
      </c>
      <c r="F175" s="177">
        <v>360</v>
      </c>
      <c r="G175" s="176" t="s">
        <v>631</v>
      </c>
      <c r="H175" s="176">
        <v>455</v>
      </c>
      <c r="I175" s="178">
        <v>420</v>
      </c>
      <c r="J175" s="179" t="s">
        <v>662</v>
      </c>
      <c r="K175" s="180">
        <f t="shared" si="123"/>
        <v>95</v>
      </c>
      <c r="L175" s="181">
        <f t="shared" si="124"/>
        <v>0.2638888888888889</v>
      </c>
      <c r="M175" s="176" t="s">
        <v>595</v>
      </c>
      <c r="N175" s="182">
        <v>42024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3">
        <v>21</v>
      </c>
      <c r="B176" s="174">
        <v>42012</v>
      </c>
      <c r="C176" s="174"/>
      <c r="D176" s="175" t="s">
        <v>663</v>
      </c>
      <c r="E176" s="176" t="s">
        <v>605</v>
      </c>
      <c r="F176" s="177">
        <v>130</v>
      </c>
      <c r="G176" s="176"/>
      <c r="H176" s="176">
        <v>175.5</v>
      </c>
      <c r="I176" s="178">
        <v>165</v>
      </c>
      <c r="J176" s="179" t="s">
        <v>664</v>
      </c>
      <c r="K176" s="180">
        <f t="shared" si="123"/>
        <v>45.5</v>
      </c>
      <c r="L176" s="181">
        <f t="shared" si="124"/>
        <v>0.35</v>
      </c>
      <c r="M176" s="176" t="s">
        <v>595</v>
      </c>
      <c r="N176" s="182">
        <v>43088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3">
        <v>22</v>
      </c>
      <c r="B177" s="174">
        <v>42040</v>
      </c>
      <c r="C177" s="174"/>
      <c r="D177" s="175" t="s">
        <v>404</v>
      </c>
      <c r="E177" s="176" t="s">
        <v>592</v>
      </c>
      <c r="F177" s="177">
        <v>98</v>
      </c>
      <c r="G177" s="176"/>
      <c r="H177" s="176">
        <v>120</v>
      </c>
      <c r="I177" s="178">
        <v>120</v>
      </c>
      <c r="J177" s="179" t="s">
        <v>632</v>
      </c>
      <c r="K177" s="180">
        <f t="shared" si="123"/>
        <v>22</v>
      </c>
      <c r="L177" s="181">
        <f t="shared" si="124"/>
        <v>0.22448979591836735</v>
      </c>
      <c r="M177" s="176" t="s">
        <v>595</v>
      </c>
      <c r="N177" s="182">
        <v>42753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3">
        <v>23</v>
      </c>
      <c r="B178" s="174">
        <v>42040</v>
      </c>
      <c r="C178" s="174"/>
      <c r="D178" s="175" t="s">
        <v>665</v>
      </c>
      <c r="E178" s="176" t="s">
        <v>592</v>
      </c>
      <c r="F178" s="177">
        <v>196</v>
      </c>
      <c r="G178" s="176"/>
      <c r="H178" s="176">
        <v>262</v>
      </c>
      <c r="I178" s="178">
        <v>255</v>
      </c>
      <c r="J178" s="179" t="s">
        <v>632</v>
      </c>
      <c r="K178" s="180">
        <f t="shared" si="123"/>
        <v>66</v>
      </c>
      <c r="L178" s="181">
        <f t="shared" si="124"/>
        <v>0.33673469387755101</v>
      </c>
      <c r="M178" s="176" t="s">
        <v>595</v>
      </c>
      <c r="N178" s="182">
        <v>42599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3">
        <v>24</v>
      </c>
      <c r="B179" s="184">
        <v>42067</v>
      </c>
      <c r="C179" s="184"/>
      <c r="D179" s="185" t="s">
        <v>403</v>
      </c>
      <c r="E179" s="186" t="s">
        <v>592</v>
      </c>
      <c r="F179" s="187">
        <v>235</v>
      </c>
      <c r="G179" s="187"/>
      <c r="H179" s="188">
        <v>77</v>
      </c>
      <c r="I179" s="188" t="s">
        <v>666</v>
      </c>
      <c r="J179" s="189" t="s">
        <v>667</v>
      </c>
      <c r="K179" s="190">
        <f t="shared" si="123"/>
        <v>-158</v>
      </c>
      <c r="L179" s="191">
        <f t="shared" si="124"/>
        <v>-0.67234042553191486</v>
      </c>
      <c r="M179" s="187" t="s">
        <v>606</v>
      </c>
      <c r="N179" s="184">
        <v>43522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3">
        <v>25</v>
      </c>
      <c r="B180" s="174">
        <v>42067</v>
      </c>
      <c r="C180" s="174"/>
      <c r="D180" s="175" t="s">
        <v>668</v>
      </c>
      <c r="E180" s="176" t="s">
        <v>592</v>
      </c>
      <c r="F180" s="177">
        <v>185</v>
      </c>
      <c r="G180" s="176"/>
      <c r="H180" s="176">
        <v>224</v>
      </c>
      <c r="I180" s="178" t="s">
        <v>669</v>
      </c>
      <c r="J180" s="179" t="s">
        <v>632</v>
      </c>
      <c r="K180" s="180">
        <f t="shared" si="123"/>
        <v>39</v>
      </c>
      <c r="L180" s="181">
        <f t="shared" si="124"/>
        <v>0.21081081081081082</v>
      </c>
      <c r="M180" s="176" t="s">
        <v>595</v>
      </c>
      <c r="N180" s="182">
        <v>42647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3">
        <v>26</v>
      </c>
      <c r="B181" s="184">
        <v>42090</v>
      </c>
      <c r="C181" s="184"/>
      <c r="D181" s="192" t="s">
        <v>670</v>
      </c>
      <c r="E181" s="187" t="s">
        <v>592</v>
      </c>
      <c r="F181" s="187">
        <v>49.5</v>
      </c>
      <c r="G181" s="188"/>
      <c r="H181" s="188">
        <v>15.85</v>
      </c>
      <c r="I181" s="188">
        <v>67</v>
      </c>
      <c r="J181" s="189" t="s">
        <v>671</v>
      </c>
      <c r="K181" s="188">
        <f t="shared" si="123"/>
        <v>-33.65</v>
      </c>
      <c r="L181" s="193">
        <f t="shared" si="124"/>
        <v>-0.67979797979797973</v>
      </c>
      <c r="M181" s="187" t="s">
        <v>606</v>
      </c>
      <c r="N181" s="194">
        <v>43627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3">
        <v>27</v>
      </c>
      <c r="B182" s="174">
        <v>42093</v>
      </c>
      <c r="C182" s="174"/>
      <c r="D182" s="175" t="s">
        <v>672</v>
      </c>
      <c r="E182" s="176" t="s">
        <v>592</v>
      </c>
      <c r="F182" s="177">
        <v>183.5</v>
      </c>
      <c r="G182" s="176"/>
      <c r="H182" s="176">
        <v>219</v>
      </c>
      <c r="I182" s="178">
        <v>218</v>
      </c>
      <c r="J182" s="179" t="s">
        <v>673</v>
      </c>
      <c r="K182" s="180">
        <f t="shared" si="123"/>
        <v>35.5</v>
      </c>
      <c r="L182" s="181">
        <f t="shared" si="124"/>
        <v>0.19346049046321526</v>
      </c>
      <c r="M182" s="176" t="s">
        <v>595</v>
      </c>
      <c r="N182" s="182">
        <v>42103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3">
        <v>28</v>
      </c>
      <c r="B183" s="174">
        <v>42114</v>
      </c>
      <c r="C183" s="174"/>
      <c r="D183" s="175" t="s">
        <v>674</v>
      </c>
      <c r="E183" s="176" t="s">
        <v>592</v>
      </c>
      <c r="F183" s="177">
        <f>(227+237)/2</f>
        <v>232</v>
      </c>
      <c r="G183" s="176"/>
      <c r="H183" s="176">
        <v>298</v>
      </c>
      <c r="I183" s="178">
        <v>298</v>
      </c>
      <c r="J183" s="179" t="s">
        <v>632</v>
      </c>
      <c r="K183" s="180">
        <f t="shared" si="123"/>
        <v>66</v>
      </c>
      <c r="L183" s="181">
        <f t="shared" si="124"/>
        <v>0.28448275862068967</v>
      </c>
      <c r="M183" s="176" t="s">
        <v>595</v>
      </c>
      <c r="N183" s="182">
        <v>42823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3">
        <v>29</v>
      </c>
      <c r="B184" s="174">
        <v>42128</v>
      </c>
      <c r="C184" s="174"/>
      <c r="D184" s="175" t="s">
        <v>675</v>
      </c>
      <c r="E184" s="176" t="s">
        <v>605</v>
      </c>
      <c r="F184" s="177">
        <v>385</v>
      </c>
      <c r="G184" s="176"/>
      <c r="H184" s="176">
        <f>212.5+331</f>
        <v>543.5</v>
      </c>
      <c r="I184" s="178">
        <v>510</v>
      </c>
      <c r="J184" s="179" t="s">
        <v>676</v>
      </c>
      <c r="K184" s="180">
        <f t="shared" si="123"/>
        <v>158.5</v>
      </c>
      <c r="L184" s="181">
        <f t="shared" si="124"/>
        <v>0.41168831168831171</v>
      </c>
      <c r="M184" s="176" t="s">
        <v>595</v>
      </c>
      <c r="N184" s="182">
        <v>42235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3">
        <v>30</v>
      </c>
      <c r="B185" s="174">
        <v>42128</v>
      </c>
      <c r="C185" s="174"/>
      <c r="D185" s="175" t="s">
        <v>677</v>
      </c>
      <c r="E185" s="176" t="s">
        <v>605</v>
      </c>
      <c r="F185" s="177">
        <v>115.5</v>
      </c>
      <c r="G185" s="176"/>
      <c r="H185" s="176">
        <v>146</v>
      </c>
      <c r="I185" s="178">
        <v>142</v>
      </c>
      <c r="J185" s="179" t="s">
        <v>678</v>
      </c>
      <c r="K185" s="180">
        <f t="shared" si="123"/>
        <v>30.5</v>
      </c>
      <c r="L185" s="181">
        <f t="shared" si="124"/>
        <v>0.26406926406926406</v>
      </c>
      <c r="M185" s="176" t="s">
        <v>595</v>
      </c>
      <c r="N185" s="182">
        <v>42202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3">
        <v>31</v>
      </c>
      <c r="B186" s="174">
        <v>42151</v>
      </c>
      <c r="C186" s="174"/>
      <c r="D186" s="175" t="s">
        <v>541</v>
      </c>
      <c r="E186" s="176" t="s">
        <v>605</v>
      </c>
      <c r="F186" s="177">
        <v>237.5</v>
      </c>
      <c r="G186" s="176"/>
      <c r="H186" s="176">
        <v>279.5</v>
      </c>
      <c r="I186" s="178">
        <v>278</v>
      </c>
      <c r="J186" s="179" t="s">
        <v>632</v>
      </c>
      <c r="K186" s="180">
        <f t="shared" si="123"/>
        <v>42</v>
      </c>
      <c r="L186" s="181">
        <f t="shared" si="124"/>
        <v>0.17684210526315788</v>
      </c>
      <c r="M186" s="176" t="s">
        <v>595</v>
      </c>
      <c r="N186" s="182">
        <v>42222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3">
        <v>32</v>
      </c>
      <c r="B187" s="174">
        <v>42174</v>
      </c>
      <c r="C187" s="174"/>
      <c r="D187" s="175" t="s">
        <v>650</v>
      </c>
      <c r="E187" s="176" t="s">
        <v>592</v>
      </c>
      <c r="F187" s="177">
        <v>340</v>
      </c>
      <c r="G187" s="176"/>
      <c r="H187" s="176">
        <v>448</v>
      </c>
      <c r="I187" s="178">
        <v>448</v>
      </c>
      <c r="J187" s="179" t="s">
        <v>632</v>
      </c>
      <c r="K187" s="180">
        <f t="shared" si="123"/>
        <v>108</v>
      </c>
      <c r="L187" s="181">
        <f t="shared" si="124"/>
        <v>0.31764705882352939</v>
      </c>
      <c r="M187" s="176" t="s">
        <v>595</v>
      </c>
      <c r="N187" s="182">
        <v>43018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3">
        <v>33</v>
      </c>
      <c r="B188" s="174">
        <v>42191</v>
      </c>
      <c r="C188" s="174"/>
      <c r="D188" s="175" t="s">
        <v>679</v>
      </c>
      <c r="E188" s="176" t="s">
        <v>592</v>
      </c>
      <c r="F188" s="177">
        <v>390</v>
      </c>
      <c r="G188" s="176"/>
      <c r="H188" s="176">
        <v>460</v>
      </c>
      <c r="I188" s="178">
        <v>460</v>
      </c>
      <c r="J188" s="179" t="s">
        <v>632</v>
      </c>
      <c r="K188" s="180">
        <f t="shared" si="123"/>
        <v>70</v>
      </c>
      <c r="L188" s="181">
        <f t="shared" si="124"/>
        <v>0.17948717948717949</v>
      </c>
      <c r="M188" s="176" t="s">
        <v>595</v>
      </c>
      <c r="N188" s="182">
        <v>42478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3">
        <v>34</v>
      </c>
      <c r="B189" s="184">
        <v>42195</v>
      </c>
      <c r="C189" s="184"/>
      <c r="D189" s="185" t="s">
        <v>680</v>
      </c>
      <c r="E189" s="186" t="s">
        <v>592</v>
      </c>
      <c r="F189" s="187">
        <v>122.5</v>
      </c>
      <c r="G189" s="187"/>
      <c r="H189" s="188">
        <v>61</v>
      </c>
      <c r="I189" s="188">
        <v>172</v>
      </c>
      <c r="J189" s="189" t="s">
        <v>681</v>
      </c>
      <c r="K189" s="190">
        <f t="shared" si="123"/>
        <v>-61.5</v>
      </c>
      <c r="L189" s="191">
        <f t="shared" si="124"/>
        <v>-0.50204081632653064</v>
      </c>
      <c r="M189" s="187" t="s">
        <v>606</v>
      </c>
      <c r="N189" s="184">
        <v>43333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3">
        <v>35</v>
      </c>
      <c r="B190" s="174">
        <v>42219</v>
      </c>
      <c r="C190" s="174"/>
      <c r="D190" s="175" t="s">
        <v>682</v>
      </c>
      <c r="E190" s="176" t="s">
        <v>592</v>
      </c>
      <c r="F190" s="177">
        <v>297.5</v>
      </c>
      <c r="G190" s="176"/>
      <c r="H190" s="176">
        <v>350</v>
      </c>
      <c r="I190" s="178">
        <v>360</v>
      </c>
      <c r="J190" s="179" t="s">
        <v>683</v>
      </c>
      <c r="K190" s="180">
        <f t="shared" si="123"/>
        <v>52.5</v>
      </c>
      <c r="L190" s="181">
        <f t="shared" si="124"/>
        <v>0.17647058823529413</v>
      </c>
      <c r="M190" s="176" t="s">
        <v>595</v>
      </c>
      <c r="N190" s="182">
        <v>42232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3">
        <v>36</v>
      </c>
      <c r="B191" s="174">
        <v>42219</v>
      </c>
      <c r="C191" s="174"/>
      <c r="D191" s="175" t="s">
        <v>684</v>
      </c>
      <c r="E191" s="176" t="s">
        <v>592</v>
      </c>
      <c r="F191" s="177">
        <v>115.5</v>
      </c>
      <c r="G191" s="176"/>
      <c r="H191" s="176">
        <v>149</v>
      </c>
      <c r="I191" s="178">
        <v>140</v>
      </c>
      <c r="J191" s="179" t="s">
        <v>685</v>
      </c>
      <c r="K191" s="180">
        <f t="shared" si="123"/>
        <v>33.5</v>
      </c>
      <c r="L191" s="181">
        <f t="shared" si="124"/>
        <v>0.29004329004329005</v>
      </c>
      <c r="M191" s="176" t="s">
        <v>595</v>
      </c>
      <c r="N191" s="182">
        <v>42740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3">
        <v>37</v>
      </c>
      <c r="B192" s="174">
        <v>42251</v>
      </c>
      <c r="C192" s="174"/>
      <c r="D192" s="175" t="s">
        <v>541</v>
      </c>
      <c r="E192" s="176" t="s">
        <v>592</v>
      </c>
      <c r="F192" s="177">
        <v>226</v>
      </c>
      <c r="G192" s="176"/>
      <c r="H192" s="176">
        <v>292</v>
      </c>
      <c r="I192" s="178">
        <v>292</v>
      </c>
      <c r="J192" s="179" t="s">
        <v>686</v>
      </c>
      <c r="K192" s="180">
        <f t="shared" si="123"/>
        <v>66</v>
      </c>
      <c r="L192" s="181">
        <f t="shared" si="124"/>
        <v>0.29203539823008851</v>
      </c>
      <c r="M192" s="176" t="s">
        <v>595</v>
      </c>
      <c r="N192" s="182">
        <v>42286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3">
        <v>38</v>
      </c>
      <c r="B193" s="174">
        <v>42254</v>
      </c>
      <c r="C193" s="174"/>
      <c r="D193" s="175" t="s">
        <v>674</v>
      </c>
      <c r="E193" s="176" t="s">
        <v>592</v>
      </c>
      <c r="F193" s="177">
        <v>232.5</v>
      </c>
      <c r="G193" s="176"/>
      <c r="H193" s="176">
        <v>312.5</v>
      </c>
      <c r="I193" s="178">
        <v>310</v>
      </c>
      <c r="J193" s="179" t="s">
        <v>632</v>
      </c>
      <c r="K193" s="180">
        <f t="shared" si="123"/>
        <v>80</v>
      </c>
      <c r="L193" s="181">
        <f t="shared" si="124"/>
        <v>0.34408602150537637</v>
      </c>
      <c r="M193" s="176" t="s">
        <v>595</v>
      </c>
      <c r="N193" s="182">
        <v>42823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3">
        <v>39</v>
      </c>
      <c r="B194" s="174">
        <v>42268</v>
      </c>
      <c r="C194" s="174"/>
      <c r="D194" s="175" t="s">
        <v>687</v>
      </c>
      <c r="E194" s="176" t="s">
        <v>592</v>
      </c>
      <c r="F194" s="177">
        <v>196.5</v>
      </c>
      <c r="G194" s="176"/>
      <c r="H194" s="176">
        <v>238</v>
      </c>
      <c r="I194" s="178">
        <v>238</v>
      </c>
      <c r="J194" s="179" t="s">
        <v>686</v>
      </c>
      <c r="K194" s="180">
        <f t="shared" si="123"/>
        <v>41.5</v>
      </c>
      <c r="L194" s="181">
        <f t="shared" si="124"/>
        <v>0.21119592875318066</v>
      </c>
      <c r="M194" s="176" t="s">
        <v>595</v>
      </c>
      <c r="N194" s="182">
        <v>42291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3">
        <v>40</v>
      </c>
      <c r="B195" s="174">
        <v>42271</v>
      </c>
      <c r="C195" s="174"/>
      <c r="D195" s="175" t="s">
        <v>630</v>
      </c>
      <c r="E195" s="176" t="s">
        <v>592</v>
      </c>
      <c r="F195" s="177">
        <v>65</v>
      </c>
      <c r="G195" s="176"/>
      <c r="H195" s="176">
        <v>82</v>
      </c>
      <c r="I195" s="178">
        <v>82</v>
      </c>
      <c r="J195" s="179" t="s">
        <v>686</v>
      </c>
      <c r="K195" s="180">
        <f t="shared" si="123"/>
        <v>17</v>
      </c>
      <c r="L195" s="181">
        <f t="shared" si="124"/>
        <v>0.26153846153846155</v>
      </c>
      <c r="M195" s="176" t="s">
        <v>595</v>
      </c>
      <c r="N195" s="182">
        <v>42578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3">
        <v>41</v>
      </c>
      <c r="B196" s="174">
        <v>42291</v>
      </c>
      <c r="C196" s="174"/>
      <c r="D196" s="175" t="s">
        <v>688</v>
      </c>
      <c r="E196" s="176" t="s">
        <v>592</v>
      </c>
      <c r="F196" s="177">
        <v>144</v>
      </c>
      <c r="G196" s="176"/>
      <c r="H196" s="176">
        <v>182.5</v>
      </c>
      <c r="I196" s="178">
        <v>181</v>
      </c>
      <c r="J196" s="179" t="s">
        <v>686</v>
      </c>
      <c r="K196" s="180">
        <f t="shared" si="123"/>
        <v>38.5</v>
      </c>
      <c r="L196" s="181">
        <f t="shared" si="124"/>
        <v>0.2673611111111111</v>
      </c>
      <c r="M196" s="176" t="s">
        <v>595</v>
      </c>
      <c r="N196" s="182">
        <v>42817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3">
        <v>42</v>
      </c>
      <c r="B197" s="174">
        <v>42291</v>
      </c>
      <c r="C197" s="174"/>
      <c r="D197" s="175" t="s">
        <v>689</v>
      </c>
      <c r="E197" s="176" t="s">
        <v>592</v>
      </c>
      <c r="F197" s="177">
        <v>264</v>
      </c>
      <c r="G197" s="176"/>
      <c r="H197" s="176">
        <v>311</v>
      </c>
      <c r="I197" s="178">
        <v>311</v>
      </c>
      <c r="J197" s="179" t="s">
        <v>686</v>
      </c>
      <c r="K197" s="180">
        <f t="shared" si="123"/>
        <v>47</v>
      </c>
      <c r="L197" s="181">
        <f t="shared" si="124"/>
        <v>0.17803030303030304</v>
      </c>
      <c r="M197" s="176" t="s">
        <v>595</v>
      </c>
      <c r="N197" s="182">
        <v>42604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3">
        <v>43</v>
      </c>
      <c r="B198" s="174">
        <v>42318</v>
      </c>
      <c r="C198" s="174"/>
      <c r="D198" s="175" t="s">
        <v>690</v>
      </c>
      <c r="E198" s="176" t="s">
        <v>605</v>
      </c>
      <c r="F198" s="177">
        <v>549.5</v>
      </c>
      <c r="G198" s="176"/>
      <c r="H198" s="176">
        <v>630</v>
      </c>
      <c r="I198" s="178">
        <v>630</v>
      </c>
      <c r="J198" s="179" t="s">
        <v>686</v>
      </c>
      <c r="K198" s="180">
        <f t="shared" si="123"/>
        <v>80.5</v>
      </c>
      <c r="L198" s="181">
        <f t="shared" si="124"/>
        <v>0.1464968152866242</v>
      </c>
      <c r="M198" s="176" t="s">
        <v>595</v>
      </c>
      <c r="N198" s="182">
        <v>42419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3">
        <v>44</v>
      </c>
      <c r="B199" s="174">
        <v>42342</v>
      </c>
      <c r="C199" s="174"/>
      <c r="D199" s="175" t="s">
        <v>691</v>
      </c>
      <c r="E199" s="176" t="s">
        <v>592</v>
      </c>
      <c r="F199" s="177">
        <v>1027.5</v>
      </c>
      <c r="G199" s="176"/>
      <c r="H199" s="176">
        <v>1315</v>
      </c>
      <c r="I199" s="178">
        <v>1250</v>
      </c>
      <c r="J199" s="179" t="s">
        <v>686</v>
      </c>
      <c r="K199" s="180">
        <f t="shared" si="123"/>
        <v>287.5</v>
      </c>
      <c r="L199" s="181">
        <f t="shared" si="124"/>
        <v>0.27980535279805352</v>
      </c>
      <c r="M199" s="176" t="s">
        <v>595</v>
      </c>
      <c r="N199" s="182">
        <v>43244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3">
        <v>45</v>
      </c>
      <c r="B200" s="174">
        <v>42367</v>
      </c>
      <c r="C200" s="174"/>
      <c r="D200" s="175" t="s">
        <v>692</v>
      </c>
      <c r="E200" s="176" t="s">
        <v>592</v>
      </c>
      <c r="F200" s="177">
        <v>465</v>
      </c>
      <c r="G200" s="176"/>
      <c r="H200" s="176">
        <v>540</v>
      </c>
      <c r="I200" s="178">
        <v>540</v>
      </c>
      <c r="J200" s="179" t="s">
        <v>686</v>
      </c>
      <c r="K200" s="180">
        <f t="shared" si="123"/>
        <v>75</v>
      </c>
      <c r="L200" s="181">
        <f t="shared" si="124"/>
        <v>0.16129032258064516</v>
      </c>
      <c r="M200" s="176" t="s">
        <v>595</v>
      </c>
      <c r="N200" s="182">
        <v>42530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3">
        <v>46</v>
      </c>
      <c r="B201" s="174">
        <v>42380</v>
      </c>
      <c r="C201" s="174"/>
      <c r="D201" s="175" t="s">
        <v>404</v>
      </c>
      <c r="E201" s="176" t="s">
        <v>605</v>
      </c>
      <c r="F201" s="177">
        <v>81</v>
      </c>
      <c r="G201" s="176"/>
      <c r="H201" s="176">
        <v>110</v>
      </c>
      <c r="I201" s="178">
        <v>110</v>
      </c>
      <c r="J201" s="179" t="s">
        <v>686</v>
      </c>
      <c r="K201" s="180">
        <f t="shared" si="123"/>
        <v>29</v>
      </c>
      <c r="L201" s="181">
        <f t="shared" si="124"/>
        <v>0.35802469135802467</v>
      </c>
      <c r="M201" s="176" t="s">
        <v>595</v>
      </c>
      <c r="N201" s="182">
        <v>42745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3">
        <v>47</v>
      </c>
      <c r="B202" s="174">
        <v>42382</v>
      </c>
      <c r="C202" s="174"/>
      <c r="D202" s="175" t="s">
        <v>693</v>
      </c>
      <c r="E202" s="176" t="s">
        <v>605</v>
      </c>
      <c r="F202" s="177">
        <v>417.5</v>
      </c>
      <c r="G202" s="176"/>
      <c r="H202" s="176">
        <v>547</v>
      </c>
      <c r="I202" s="178">
        <v>535</v>
      </c>
      <c r="J202" s="179" t="s">
        <v>686</v>
      </c>
      <c r="K202" s="180">
        <f t="shared" si="123"/>
        <v>129.5</v>
      </c>
      <c r="L202" s="181">
        <f t="shared" si="124"/>
        <v>0.31017964071856285</v>
      </c>
      <c r="M202" s="176" t="s">
        <v>595</v>
      </c>
      <c r="N202" s="182">
        <v>42578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3">
        <v>48</v>
      </c>
      <c r="B203" s="174">
        <v>42408</v>
      </c>
      <c r="C203" s="174"/>
      <c r="D203" s="175" t="s">
        <v>694</v>
      </c>
      <c r="E203" s="176" t="s">
        <v>592</v>
      </c>
      <c r="F203" s="177">
        <v>650</v>
      </c>
      <c r="G203" s="176"/>
      <c r="H203" s="176">
        <v>800</v>
      </c>
      <c r="I203" s="178">
        <v>800</v>
      </c>
      <c r="J203" s="179" t="s">
        <v>686</v>
      </c>
      <c r="K203" s="180">
        <f t="shared" si="123"/>
        <v>150</v>
      </c>
      <c r="L203" s="181">
        <f t="shared" si="124"/>
        <v>0.23076923076923078</v>
      </c>
      <c r="M203" s="176" t="s">
        <v>595</v>
      </c>
      <c r="N203" s="182">
        <v>43154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3">
        <v>49</v>
      </c>
      <c r="B204" s="174">
        <v>42433</v>
      </c>
      <c r="C204" s="174"/>
      <c r="D204" s="175" t="s">
        <v>237</v>
      </c>
      <c r="E204" s="176" t="s">
        <v>592</v>
      </c>
      <c r="F204" s="177">
        <v>437.5</v>
      </c>
      <c r="G204" s="176"/>
      <c r="H204" s="176">
        <v>504.5</v>
      </c>
      <c r="I204" s="178">
        <v>522</v>
      </c>
      <c r="J204" s="179" t="s">
        <v>695</v>
      </c>
      <c r="K204" s="180">
        <f t="shared" si="123"/>
        <v>67</v>
      </c>
      <c r="L204" s="181">
        <f t="shared" si="124"/>
        <v>0.15314285714285714</v>
      </c>
      <c r="M204" s="176" t="s">
        <v>595</v>
      </c>
      <c r="N204" s="182">
        <v>42480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3">
        <v>50</v>
      </c>
      <c r="B205" s="174">
        <v>42438</v>
      </c>
      <c r="C205" s="174"/>
      <c r="D205" s="175" t="s">
        <v>696</v>
      </c>
      <c r="E205" s="176" t="s">
        <v>592</v>
      </c>
      <c r="F205" s="177">
        <v>189.5</v>
      </c>
      <c r="G205" s="176"/>
      <c r="H205" s="176">
        <v>218</v>
      </c>
      <c r="I205" s="178">
        <v>218</v>
      </c>
      <c r="J205" s="179" t="s">
        <v>686</v>
      </c>
      <c r="K205" s="180">
        <f t="shared" si="123"/>
        <v>28.5</v>
      </c>
      <c r="L205" s="181">
        <f t="shared" si="124"/>
        <v>0.15039577836411611</v>
      </c>
      <c r="M205" s="176" t="s">
        <v>595</v>
      </c>
      <c r="N205" s="182">
        <v>43034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3">
        <v>51</v>
      </c>
      <c r="B206" s="184">
        <v>42471</v>
      </c>
      <c r="C206" s="184"/>
      <c r="D206" s="192" t="s">
        <v>697</v>
      </c>
      <c r="E206" s="187" t="s">
        <v>592</v>
      </c>
      <c r="F206" s="187">
        <v>36.5</v>
      </c>
      <c r="G206" s="188"/>
      <c r="H206" s="188">
        <v>15.85</v>
      </c>
      <c r="I206" s="188">
        <v>60</v>
      </c>
      <c r="J206" s="189" t="s">
        <v>698</v>
      </c>
      <c r="K206" s="190">
        <f t="shared" si="123"/>
        <v>-20.65</v>
      </c>
      <c r="L206" s="191">
        <f t="shared" si="124"/>
        <v>-0.5657534246575342</v>
      </c>
      <c r="M206" s="187" t="s">
        <v>606</v>
      </c>
      <c r="N206" s="195">
        <v>43627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3">
        <v>52</v>
      </c>
      <c r="B207" s="174">
        <v>42472</v>
      </c>
      <c r="C207" s="174"/>
      <c r="D207" s="175" t="s">
        <v>699</v>
      </c>
      <c r="E207" s="176" t="s">
        <v>592</v>
      </c>
      <c r="F207" s="177">
        <v>93</v>
      </c>
      <c r="G207" s="176"/>
      <c r="H207" s="176">
        <v>149</v>
      </c>
      <c r="I207" s="178">
        <v>140</v>
      </c>
      <c r="J207" s="179" t="s">
        <v>700</v>
      </c>
      <c r="K207" s="180">
        <f t="shared" si="123"/>
        <v>56</v>
      </c>
      <c r="L207" s="181">
        <f t="shared" si="124"/>
        <v>0.60215053763440862</v>
      </c>
      <c r="M207" s="176" t="s">
        <v>595</v>
      </c>
      <c r="N207" s="182">
        <v>42740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3">
        <v>53</v>
      </c>
      <c r="B208" s="174">
        <v>42472</v>
      </c>
      <c r="C208" s="174"/>
      <c r="D208" s="175" t="s">
        <v>701</v>
      </c>
      <c r="E208" s="176" t="s">
        <v>592</v>
      </c>
      <c r="F208" s="177">
        <v>130</v>
      </c>
      <c r="G208" s="176"/>
      <c r="H208" s="176">
        <v>150</v>
      </c>
      <c r="I208" s="178" t="s">
        <v>702</v>
      </c>
      <c r="J208" s="179" t="s">
        <v>686</v>
      </c>
      <c r="K208" s="180">
        <f t="shared" si="123"/>
        <v>20</v>
      </c>
      <c r="L208" s="181">
        <f t="shared" si="124"/>
        <v>0.15384615384615385</v>
      </c>
      <c r="M208" s="176" t="s">
        <v>595</v>
      </c>
      <c r="N208" s="182">
        <v>42564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3">
        <v>54</v>
      </c>
      <c r="B209" s="174">
        <v>42473</v>
      </c>
      <c r="C209" s="174"/>
      <c r="D209" s="175" t="s">
        <v>703</v>
      </c>
      <c r="E209" s="176" t="s">
        <v>592</v>
      </c>
      <c r="F209" s="177">
        <v>196</v>
      </c>
      <c r="G209" s="176"/>
      <c r="H209" s="176">
        <v>299</v>
      </c>
      <c r="I209" s="178">
        <v>299</v>
      </c>
      <c r="J209" s="179" t="s">
        <v>686</v>
      </c>
      <c r="K209" s="180">
        <v>103</v>
      </c>
      <c r="L209" s="181">
        <v>0.52551020408163296</v>
      </c>
      <c r="M209" s="176" t="s">
        <v>595</v>
      </c>
      <c r="N209" s="182">
        <v>42620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3">
        <v>55</v>
      </c>
      <c r="B210" s="174">
        <v>42473</v>
      </c>
      <c r="C210" s="174"/>
      <c r="D210" s="175" t="s">
        <v>704</v>
      </c>
      <c r="E210" s="176" t="s">
        <v>592</v>
      </c>
      <c r="F210" s="177">
        <v>88</v>
      </c>
      <c r="G210" s="176"/>
      <c r="H210" s="176">
        <v>103</v>
      </c>
      <c r="I210" s="178">
        <v>103</v>
      </c>
      <c r="J210" s="179" t="s">
        <v>686</v>
      </c>
      <c r="K210" s="180">
        <v>15</v>
      </c>
      <c r="L210" s="181">
        <v>0.170454545454545</v>
      </c>
      <c r="M210" s="176" t="s">
        <v>595</v>
      </c>
      <c r="N210" s="182">
        <v>42530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3">
        <v>56</v>
      </c>
      <c r="B211" s="174">
        <v>42492</v>
      </c>
      <c r="C211" s="174"/>
      <c r="D211" s="175" t="s">
        <v>705</v>
      </c>
      <c r="E211" s="176" t="s">
        <v>592</v>
      </c>
      <c r="F211" s="177">
        <v>127.5</v>
      </c>
      <c r="G211" s="176"/>
      <c r="H211" s="176">
        <v>148</v>
      </c>
      <c r="I211" s="178" t="s">
        <v>706</v>
      </c>
      <c r="J211" s="179" t="s">
        <v>686</v>
      </c>
      <c r="K211" s="180">
        <f t="shared" ref="K211:K215" si="125">H211-F211</f>
        <v>20.5</v>
      </c>
      <c r="L211" s="181">
        <f t="shared" ref="L211:L215" si="126">K211/F211</f>
        <v>0.16078431372549021</v>
      </c>
      <c r="M211" s="176" t="s">
        <v>595</v>
      </c>
      <c r="N211" s="182">
        <v>42564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3">
        <v>57</v>
      </c>
      <c r="B212" s="174">
        <v>42493</v>
      </c>
      <c r="C212" s="174"/>
      <c r="D212" s="175" t="s">
        <v>707</v>
      </c>
      <c r="E212" s="176" t="s">
        <v>592</v>
      </c>
      <c r="F212" s="177">
        <v>675</v>
      </c>
      <c r="G212" s="176"/>
      <c r="H212" s="176">
        <v>815</v>
      </c>
      <c r="I212" s="178" t="s">
        <v>708</v>
      </c>
      <c r="J212" s="179" t="s">
        <v>686</v>
      </c>
      <c r="K212" s="180">
        <f t="shared" si="125"/>
        <v>140</v>
      </c>
      <c r="L212" s="181">
        <f t="shared" si="126"/>
        <v>0.2074074074074074</v>
      </c>
      <c r="M212" s="176" t="s">
        <v>595</v>
      </c>
      <c r="N212" s="182">
        <v>43154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3">
        <v>58</v>
      </c>
      <c r="B213" s="184">
        <v>42522</v>
      </c>
      <c r="C213" s="184"/>
      <c r="D213" s="185" t="s">
        <v>709</v>
      </c>
      <c r="E213" s="186" t="s">
        <v>592</v>
      </c>
      <c r="F213" s="187">
        <v>500</v>
      </c>
      <c r="G213" s="187"/>
      <c r="H213" s="188">
        <v>232.5</v>
      </c>
      <c r="I213" s="188" t="s">
        <v>710</v>
      </c>
      <c r="J213" s="189" t="s">
        <v>711</v>
      </c>
      <c r="K213" s="190">
        <f t="shared" si="125"/>
        <v>-267.5</v>
      </c>
      <c r="L213" s="191">
        <f t="shared" si="126"/>
        <v>-0.53500000000000003</v>
      </c>
      <c r="M213" s="187" t="s">
        <v>606</v>
      </c>
      <c r="N213" s="184">
        <v>43735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3">
        <v>59</v>
      </c>
      <c r="B214" s="174">
        <v>42527</v>
      </c>
      <c r="C214" s="174"/>
      <c r="D214" s="175" t="s">
        <v>543</v>
      </c>
      <c r="E214" s="176" t="s">
        <v>592</v>
      </c>
      <c r="F214" s="177">
        <v>110</v>
      </c>
      <c r="G214" s="176"/>
      <c r="H214" s="176">
        <v>126.5</v>
      </c>
      <c r="I214" s="178">
        <v>125</v>
      </c>
      <c r="J214" s="179" t="s">
        <v>638</v>
      </c>
      <c r="K214" s="180">
        <f t="shared" si="125"/>
        <v>16.5</v>
      </c>
      <c r="L214" s="181">
        <f t="shared" si="126"/>
        <v>0.15</v>
      </c>
      <c r="M214" s="176" t="s">
        <v>595</v>
      </c>
      <c r="N214" s="182">
        <v>42552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3">
        <v>60</v>
      </c>
      <c r="B215" s="174">
        <v>42538</v>
      </c>
      <c r="C215" s="174"/>
      <c r="D215" s="175" t="s">
        <v>712</v>
      </c>
      <c r="E215" s="176" t="s">
        <v>592</v>
      </c>
      <c r="F215" s="177">
        <v>44</v>
      </c>
      <c r="G215" s="176"/>
      <c r="H215" s="176">
        <v>69.5</v>
      </c>
      <c r="I215" s="178">
        <v>69.5</v>
      </c>
      <c r="J215" s="179" t="s">
        <v>713</v>
      </c>
      <c r="K215" s="180">
        <f t="shared" si="125"/>
        <v>25.5</v>
      </c>
      <c r="L215" s="181">
        <f t="shared" si="126"/>
        <v>0.57954545454545459</v>
      </c>
      <c r="M215" s="176" t="s">
        <v>595</v>
      </c>
      <c r="N215" s="182">
        <v>42977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3">
        <v>61</v>
      </c>
      <c r="B216" s="174">
        <v>42549</v>
      </c>
      <c r="C216" s="174"/>
      <c r="D216" s="175" t="s">
        <v>714</v>
      </c>
      <c r="E216" s="176" t="s">
        <v>592</v>
      </c>
      <c r="F216" s="177">
        <v>262.5</v>
      </c>
      <c r="G216" s="176"/>
      <c r="H216" s="176">
        <v>340</v>
      </c>
      <c r="I216" s="178">
        <v>333</v>
      </c>
      <c r="J216" s="179" t="s">
        <v>715</v>
      </c>
      <c r="K216" s="180">
        <v>77.5</v>
      </c>
      <c r="L216" s="181">
        <v>0.29523809523809502</v>
      </c>
      <c r="M216" s="176" t="s">
        <v>595</v>
      </c>
      <c r="N216" s="182">
        <v>43017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3">
        <v>62</v>
      </c>
      <c r="B217" s="174">
        <v>42549</v>
      </c>
      <c r="C217" s="174"/>
      <c r="D217" s="175" t="s">
        <v>716</v>
      </c>
      <c r="E217" s="176" t="s">
        <v>592</v>
      </c>
      <c r="F217" s="177">
        <v>840</v>
      </c>
      <c r="G217" s="176"/>
      <c r="H217" s="176">
        <v>1230</v>
      </c>
      <c r="I217" s="178">
        <v>1230</v>
      </c>
      <c r="J217" s="179" t="s">
        <v>686</v>
      </c>
      <c r="K217" s="180">
        <v>390</v>
      </c>
      <c r="L217" s="181">
        <v>0.46428571428571402</v>
      </c>
      <c r="M217" s="176" t="s">
        <v>595</v>
      </c>
      <c r="N217" s="182">
        <v>42649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6">
        <v>63</v>
      </c>
      <c r="B218" s="197">
        <v>42556</v>
      </c>
      <c r="C218" s="197"/>
      <c r="D218" s="198" t="s">
        <v>717</v>
      </c>
      <c r="E218" s="199" t="s">
        <v>592</v>
      </c>
      <c r="F218" s="199">
        <v>395</v>
      </c>
      <c r="G218" s="200"/>
      <c r="H218" s="200">
        <f>(468.5+342.5)/2</f>
        <v>405.5</v>
      </c>
      <c r="I218" s="200">
        <v>510</v>
      </c>
      <c r="J218" s="201" t="s">
        <v>718</v>
      </c>
      <c r="K218" s="202">
        <f t="shared" ref="K218:K224" si="127">H218-F218</f>
        <v>10.5</v>
      </c>
      <c r="L218" s="203">
        <f t="shared" ref="L218:L224" si="128">K218/F218</f>
        <v>2.6582278481012658E-2</v>
      </c>
      <c r="M218" s="199" t="s">
        <v>615</v>
      </c>
      <c r="N218" s="197">
        <v>43606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3">
        <v>64</v>
      </c>
      <c r="B219" s="184">
        <v>42584</v>
      </c>
      <c r="C219" s="184"/>
      <c r="D219" s="185" t="s">
        <v>719</v>
      </c>
      <c r="E219" s="186" t="s">
        <v>605</v>
      </c>
      <c r="F219" s="187">
        <f>169.5-12.8</f>
        <v>156.69999999999999</v>
      </c>
      <c r="G219" s="187"/>
      <c r="H219" s="188">
        <v>77</v>
      </c>
      <c r="I219" s="188" t="s">
        <v>720</v>
      </c>
      <c r="J219" s="189" t="s">
        <v>721</v>
      </c>
      <c r="K219" s="190">
        <f t="shared" si="127"/>
        <v>-79.699999999999989</v>
      </c>
      <c r="L219" s="191">
        <f t="shared" si="128"/>
        <v>-0.50861518825781749</v>
      </c>
      <c r="M219" s="187" t="s">
        <v>606</v>
      </c>
      <c r="N219" s="184">
        <v>43522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3">
        <v>65</v>
      </c>
      <c r="B220" s="184">
        <v>42586</v>
      </c>
      <c r="C220" s="184"/>
      <c r="D220" s="185" t="s">
        <v>722</v>
      </c>
      <c r="E220" s="186" t="s">
        <v>592</v>
      </c>
      <c r="F220" s="187">
        <v>400</v>
      </c>
      <c r="G220" s="187"/>
      <c r="H220" s="188">
        <v>305</v>
      </c>
      <c r="I220" s="188">
        <v>475</v>
      </c>
      <c r="J220" s="189" t="s">
        <v>723</v>
      </c>
      <c r="K220" s="190">
        <f t="shared" si="127"/>
        <v>-95</v>
      </c>
      <c r="L220" s="191">
        <f t="shared" si="128"/>
        <v>-0.23749999999999999</v>
      </c>
      <c r="M220" s="187" t="s">
        <v>606</v>
      </c>
      <c r="N220" s="184">
        <v>43606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3">
        <v>66</v>
      </c>
      <c r="B221" s="174">
        <v>42593</v>
      </c>
      <c r="C221" s="174"/>
      <c r="D221" s="175" t="s">
        <v>724</v>
      </c>
      <c r="E221" s="176" t="s">
        <v>592</v>
      </c>
      <c r="F221" s="177">
        <v>86.5</v>
      </c>
      <c r="G221" s="176"/>
      <c r="H221" s="176">
        <v>130</v>
      </c>
      <c r="I221" s="178">
        <v>130</v>
      </c>
      <c r="J221" s="179" t="s">
        <v>725</v>
      </c>
      <c r="K221" s="180">
        <f t="shared" si="127"/>
        <v>43.5</v>
      </c>
      <c r="L221" s="181">
        <f t="shared" si="128"/>
        <v>0.50289017341040465</v>
      </c>
      <c r="M221" s="176" t="s">
        <v>595</v>
      </c>
      <c r="N221" s="182">
        <v>43091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3">
        <v>67</v>
      </c>
      <c r="B222" s="184">
        <v>42600</v>
      </c>
      <c r="C222" s="184"/>
      <c r="D222" s="185" t="s">
        <v>122</v>
      </c>
      <c r="E222" s="186" t="s">
        <v>592</v>
      </c>
      <c r="F222" s="187">
        <v>133.5</v>
      </c>
      <c r="G222" s="187"/>
      <c r="H222" s="188">
        <v>126.5</v>
      </c>
      <c r="I222" s="188">
        <v>178</v>
      </c>
      <c r="J222" s="189" t="s">
        <v>726</v>
      </c>
      <c r="K222" s="190">
        <f t="shared" si="127"/>
        <v>-7</v>
      </c>
      <c r="L222" s="191">
        <f t="shared" si="128"/>
        <v>-5.2434456928838954E-2</v>
      </c>
      <c r="M222" s="187" t="s">
        <v>606</v>
      </c>
      <c r="N222" s="184">
        <v>42615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3">
        <v>68</v>
      </c>
      <c r="B223" s="174">
        <v>42613</v>
      </c>
      <c r="C223" s="174"/>
      <c r="D223" s="175" t="s">
        <v>727</v>
      </c>
      <c r="E223" s="176" t="s">
        <v>592</v>
      </c>
      <c r="F223" s="177">
        <v>560</v>
      </c>
      <c r="G223" s="176"/>
      <c r="H223" s="176">
        <v>725</v>
      </c>
      <c r="I223" s="178">
        <v>725</v>
      </c>
      <c r="J223" s="179" t="s">
        <v>632</v>
      </c>
      <c r="K223" s="180">
        <f t="shared" si="127"/>
        <v>165</v>
      </c>
      <c r="L223" s="181">
        <f t="shared" si="128"/>
        <v>0.29464285714285715</v>
      </c>
      <c r="M223" s="176" t="s">
        <v>595</v>
      </c>
      <c r="N223" s="182">
        <v>42456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3">
        <v>69</v>
      </c>
      <c r="B224" s="174">
        <v>42614</v>
      </c>
      <c r="C224" s="174"/>
      <c r="D224" s="175" t="s">
        <v>728</v>
      </c>
      <c r="E224" s="176" t="s">
        <v>592</v>
      </c>
      <c r="F224" s="177">
        <v>160.5</v>
      </c>
      <c r="G224" s="176"/>
      <c r="H224" s="176">
        <v>210</v>
      </c>
      <c r="I224" s="178">
        <v>210</v>
      </c>
      <c r="J224" s="179" t="s">
        <v>632</v>
      </c>
      <c r="K224" s="180">
        <f t="shared" si="127"/>
        <v>49.5</v>
      </c>
      <c r="L224" s="181">
        <f t="shared" si="128"/>
        <v>0.30841121495327101</v>
      </c>
      <c r="M224" s="176" t="s">
        <v>595</v>
      </c>
      <c r="N224" s="182">
        <v>42871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3">
        <v>70</v>
      </c>
      <c r="B225" s="174">
        <v>42646</v>
      </c>
      <c r="C225" s="174"/>
      <c r="D225" s="175" t="s">
        <v>416</v>
      </c>
      <c r="E225" s="176" t="s">
        <v>592</v>
      </c>
      <c r="F225" s="177">
        <v>430</v>
      </c>
      <c r="G225" s="176"/>
      <c r="H225" s="176">
        <v>596</v>
      </c>
      <c r="I225" s="178">
        <v>575</v>
      </c>
      <c r="J225" s="179" t="s">
        <v>729</v>
      </c>
      <c r="K225" s="180">
        <v>166</v>
      </c>
      <c r="L225" s="181">
        <v>0.38604651162790699</v>
      </c>
      <c r="M225" s="176" t="s">
        <v>595</v>
      </c>
      <c r="N225" s="182">
        <v>42769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3">
        <v>71</v>
      </c>
      <c r="B226" s="174">
        <v>42657</v>
      </c>
      <c r="C226" s="174"/>
      <c r="D226" s="175" t="s">
        <v>730</v>
      </c>
      <c r="E226" s="176" t="s">
        <v>592</v>
      </c>
      <c r="F226" s="177">
        <v>280</v>
      </c>
      <c r="G226" s="176"/>
      <c r="H226" s="176">
        <v>345</v>
      </c>
      <c r="I226" s="178">
        <v>345</v>
      </c>
      <c r="J226" s="179" t="s">
        <v>632</v>
      </c>
      <c r="K226" s="180">
        <f t="shared" ref="K226:K231" si="129">H226-F226</f>
        <v>65</v>
      </c>
      <c r="L226" s="181">
        <f t="shared" ref="L226:L227" si="130">K226/F226</f>
        <v>0.23214285714285715</v>
      </c>
      <c r="M226" s="176" t="s">
        <v>595</v>
      </c>
      <c r="N226" s="182">
        <v>42814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3">
        <v>72</v>
      </c>
      <c r="B227" s="174">
        <v>42657</v>
      </c>
      <c r="C227" s="174"/>
      <c r="D227" s="175" t="s">
        <v>731</v>
      </c>
      <c r="E227" s="176" t="s">
        <v>592</v>
      </c>
      <c r="F227" s="177">
        <v>245</v>
      </c>
      <c r="G227" s="176"/>
      <c r="H227" s="176">
        <v>325.5</v>
      </c>
      <c r="I227" s="178">
        <v>330</v>
      </c>
      <c r="J227" s="179" t="s">
        <v>732</v>
      </c>
      <c r="K227" s="180">
        <f t="shared" si="129"/>
        <v>80.5</v>
      </c>
      <c r="L227" s="181">
        <f t="shared" si="130"/>
        <v>0.32857142857142857</v>
      </c>
      <c r="M227" s="176" t="s">
        <v>595</v>
      </c>
      <c r="N227" s="182">
        <v>42769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3">
        <v>73</v>
      </c>
      <c r="B228" s="174">
        <v>42660</v>
      </c>
      <c r="C228" s="174"/>
      <c r="D228" s="175" t="s">
        <v>733</v>
      </c>
      <c r="E228" s="176" t="s">
        <v>592</v>
      </c>
      <c r="F228" s="177">
        <v>125</v>
      </c>
      <c r="G228" s="176"/>
      <c r="H228" s="176">
        <v>160</v>
      </c>
      <c r="I228" s="178">
        <v>160</v>
      </c>
      <c r="J228" s="179" t="s">
        <v>686</v>
      </c>
      <c r="K228" s="180">
        <f t="shared" si="129"/>
        <v>35</v>
      </c>
      <c r="L228" s="181">
        <v>0.28000000000000003</v>
      </c>
      <c r="M228" s="176" t="s">
        <v>595</v>
      </c>
      <c r="N228" s="182">
        <v>42803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3">
        <v>74</v>
      </c>
      <c r="B229" s="174">
        <v>42660</v>
      </c>
      <c r="C229" s="174"/>
      <c r="D229" s="175" t="s">
        <v>734</v>
      </c>
      <c r="E229" s="176" t="s">
        <v>592</v>
      </c>
      <c r="F229" s="177">
        <v>114</v>
      </c>
      <c r="G229" s="176"/>
      <c r="H229" s="176">
        <v>145</v>
      </c>
      <c r="I229" s="178">
        <v>145</v>
      </c>
      <c r="J229" s="179" t="s">
        <v>686</v>
      </c>
      <c r="K229" s="180">
        <f t="shared" si="129"/>
        <v>31</v>
      </c>
      <c r="L229" s="181">
        <f t="shared" ref="L229:L231" si="131">K229/F229</f>
        <v>0.27192982456140352</v>
      </c>
      <c r="M229" s="176" t="s">
        <v>595</v>
      </c>
      <c r="N229" s="182">
        <v>42859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3">
        <v>75</v>
      </c>
      <c r="B230" s="174">
        <v>42660</v>
      </c>
      <c r="C230" s="174"/>
      <c r="D230" s="175" t="s">
        <v>735</v>
      </c>
      <c r="E230" s="176" t="s">
        <v>592</v>
      </c>
      <c r="F230" s="177">
        <v>212</v>
      </c>
      <c r="G230" s="176"/>
      <c r="H230" s="176">
        <v>280</v>
      </c>
      <c r="I230" s="178">
        <v>276</v>
      </c>
      <c r="J230" s="179" t="s">
        <v>736</v>
      </c>
      <c r="K230" s="180">
        <f t="shared" si="129"/>
        <v>68</v>
      </c>
      <c r="L230" s="181">
        <f t="shared" si="131"/>
        <v>0.32075471698113206</v>
      </c>
      <c r="M230" s="176" t="s">
        <v>595</v>
      </c>
      <c r="N230" s="182">
        <v>42858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3">
        <v>76</v>
      </c>
      <c r="B231" s="174">
        <v>42678</v>
      </c>
      <c r="C231" s="174"/>
      <c r="D231" s="175" t="s">
        <v>465</v>
      </c>
      <c r="E231" s="176" t="s">
        <v>592</v>
      </c>
      <c r="F231" s="177">
        <v>155</v>
      </c>
      <c r="G231" s="176"/>
      <c r="H231" s="176">
        <v>210</v>
      </c>
      <c r="I231" s="178">
        <v>210</v>
      </c>
      <c r="J231" s="179" t="s">
        <v>737</v>
      </c>
      <c r="K231" s="180">
        <f t="shared" si="129"/>
        <v>55</v>
      </c>
      <c r="L231" s="181">
        <f t="shared" si="131"/>
        <v>0.35483870967741937</v>
      </c>
      <c r="M231" s="176" t="s">
        <v>595</v>
      </c>
      <c r="N231" s="182">
        <v>42944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3">
        <v>77</v>
      </c>
      <c r="B232" s="184">
        <v>42710</v>
      </c>
      <c r="C232" s="184"/>
      <c r="D232" s="185" t="s">
        <v>738</v>
      </c>
      <c r="E232" s="186" t="s">
        <v>592</v>
      </c>
      <c r="F232" s="187">
        <v>150.5</v>
      </c>
      <c r="G232" s="187"/>
      <c r="H232" s="188">
        <v>72.5</v>
      </c>
      <c r="I232" s="188">
        <v>174</v>
      </c>
      <c r="J232" s="189" t="s">
        <v>739</v>
      </c>
      <c r="K232" s="190">
        <v>-78</v>
      </c>
      <c r="L232" s="191">
        <v>-0.51827242524916906</v>
      </c>
      <c r="M232" s="187" t="s">
        <v>606</v>
      </c>
      <c r="N232" s="184">
        <v>43333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3">
        <v>78</v>
      </c>
      <c r="B233" s="174">
        <v>42712</v>
      </c>
      <c r="C233" s="174"/>
      <c r="D233" s="175" t="s">
        <v>740</v>
      </c>
      <c r="E233" s="176" t="s">
        <v>592</v>
      </c>
      <c r="F233" s="177">
        <v>380</v>
      </c>
      <c r="G233" s="176"/>
      <c r="H233" s="176">
        <v>478</v>
      </c>
      <c r="I233" s="178">
        <v>468</v>
      </c>
      <c r="J233" s="179" t="s">
        <v>686</v>
      </c>
      <c r="K233" s="180">
        <f t="shared" ref="K233:K235" si="132">H233-F233</f>
        <v>98</v>
      </c>
      <c r="L233" s="181">
        <f t="shared" ref="L233:L235" si="133">K233/F233</f>
        <v>0.25789473684210529</v>
      </c>
      <c r="M233" s="176" t="s">
        <v>595</v>
      </c>
      <c r="N233" s="182">
        <v>43025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3">
        <v>79</v>
      </c>
      <c r="B234" s="174">
        <v>42734</v>
      </c>
      <c r="C234" s="174"/>
      <c r="D234" s="175" t="s">
        <v>121</v>
      </c>
      <c r="E234" s="176" t="s">
        <v>592</v>
      </c>
      <c r="F234" s="177">
        <v>305</v>
      </c>
      <c r="G234" s="176"/>
      <c r="H234" s="176">
        <v>375</v>
      </c>
      <c r="I234" s="178">
        <v>375</v>
      </c>
      <c r="J234" s="179" t="s">
        <v>686</v>
      </c>
      <c r="K234" s="180">
        <f t="shared" si="132"/>
        <v>70</v>
      </c>
      <c r="L234" s="181">
        <f t="shared" si="133"/>
        <v>0.22950819672131148</v>
      </c>
      <c r="M234" s="176" t="s">
        <v>595</v>
      </c>
      <c r="N234" s="182">
        <v>42768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3">
        <v>80</v>
      </c>
      <c r="B235" s="174">
        <v>42739</v>
      </c>
      <c r="C235" s="174"/>
      <c r="D235" s="175" t="s">
        <v>104</v>
      </c>
      <c r="E235" s="176" t="s">
        <v>592</v>
      </c>
      <c r="F235" s="177">
        <v>99.5</v>
      </c>
      <c r="G235" s="176"/>
      <c r="H235" s="176">
        <v>158</v>
      </c>
      <c r="I235" s="178">
        <v>158</v>
      </c>
      <c r="J235" s="179" t="s">
        <v>686</v>
      </c>
      <c r="K235" s="180">
        <f t="shared" si="132"/>
        <v>58.5</v>
      </c>
      <c r="L235" s="181">
        <f t="shared" si="133"/>
        <v>0.5879396984924623</v>
      </c>
      <c r="M235" s="176" t="s">
        <v>595</v>
      </c>
      <c r="N235" s="182">
        <v>42898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3">
        <v>81</v>
      </c>
      <c r="B236" s="174">
        <v>42739</v>
      </c>
      <c r="C236" s="174"/>
      <c r="D236" s="175" t="s">
        <v>104</v>
      </c>
      <c r="E236" s="176" t="s">
        <v>592</v>
      </c>
      <c r="F236" s="177">
        <v>99.5</v>
      </c>
      <c r="G236" s="176"/>
      <c r="H236" s="176">
        <v>158</v>
      </c>
      <c r="I236" s="178">
        <v>158</v>
      </c>
      <c r="J236" s="179" t="s">
        <v>686</v>
      </c>
      <c r="K236" s="180">
        <v>58.5</v>
      </c>
      <c r="L236" s="181">
        <v>0.58793969849246197</v>
      </c>
      <c r="M236" s="176" t="s">
        <v>595</v>
      </c>
      <c r="N236" s="182">
        <v>42898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3">
        <v>82</v>
      </c>
      <c r="B237" s="174">
        <v>42786</v>
      </c>
      <c r="C237" s="174"/>
      <c r="D237" s="175" t="s">
        <v>210</v>
      </c>
      <c r="E237" s="176" t="s">
        <v>592</v>
      </c>
      <c r="F237" s="177">
        <v>140.5</v>
      </c>
      <c r="G237" s="176"/>
      <c r="H237" s="176">
        <v>220</v>
      </c>
      <c r="I237" s="178">
        <v>220</v>
      </c>
      <c r="J237" s="179" t="s">
        <v>686</v>
      </c>
      <c r="K237" s="180">
        <f>H237-F237</f>
        <v>79.5</v>
      </c>
      <c r="L237" s="181">
        <f>K237/F237</f>
        <v>0.5658362989323843</v>
      </c>
      <c r="M237" s="176" t="s">
        <v>595</v>
      </c>
      <c r="N237" s="182">
        <v>42864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3">
        <v>83</v>
      </c>
      <c r="B238" s="174">
        <v>42786</v>
      </c>
      <c r="C238" s="174"/>
      <c r="D238" s="175" t="s">
        <v>741</v>
      </c>
      <c r="E238" s="176" t="s">
        <v>592</v>
      </c>
      <c r="F238" s="177">
        <v>202.5</v>
      </c>
      <c r="G238" s="176"/>
      <c r="H238" s="176">
        <v>234</v>
      </c>
      <c r="I238" s="178">
        <v>234</v>
      </c>
      <c r="J238" s="179" t="s">
        <v>686</v>
      </c>
      <c r="K238" s="180">
        <v>31.5</v>
      </c>
      <c r="L238" s="181">
        <v>0.155555555555556</v>
      </c>
      <c r="M238" s="176" t="s">
        <v>595</v>
      </c>
      <c r="N238" s="182">
        <v>42836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3">
        <v>84</v>
      </c>
      <c r="B239" s="174">
        <v>42818</v>
      </c>
      <c r="C239" s="174"/>
      <c r="D239" s="175" t="s">
        <v>742</v>
      </c>
      <c r="E239" s="176" t="s">
        <v>592</v>
      </c>
      <c r="F239" s="177">
        <v>300.5</v>
      </c>
      <c r="G239" s="176"/>
      <c r="H239" s="176">
        <v>417.5</v>
      </c>
      <c r="I239" s="178">
        <v>420</v>
      </c>
      <c r="J239" s="179" t="s">
        <v>743</v>
      </c>
      <c r="K239" s="180">
        <f>H239-F239</f>
        <v>117</v>
      </c>
      <c r="L239" s="181">
        <f>K239/F239</f>
        <v>0.38935108153078202</v>
      </c>
      <c r="M239" s="176" t="s">
        <v>595</v>
      </c>
      <c r="N239" s="182">
        <v>43070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3">
        <v>85</v>
      </c>
      <c r="B240" s="174">
        <v>42818</v>
      </c>
      <c r="C240" s="174"/>
      <c r="D240" s="175" t="s">
        <v>716</v>
      </c>
      <c r="E240" s="176" t="s">
        <v>592</v>
      </c>
      <c r="F240" s="177">
        <v>850</v>
      </c>
      <c r="G240" s="176"/>
      <c r="H240" s="176">
        <v>1042.5</v>
      </c>
      <c r="I240" s="178">
        <v>1023</v>
      </c>
      <c r="J240" s="179" t="s">
        <v>744</v>
      </c>
      <c r="K240" s="180">
        <v>192.5</v>
      </c>
      <c r="L240" s="181">
        <v>0.22647058823529401</v>
      </c>
      <c r="M240" s="176" t="s">
        <v>595</v>
      </c>
      <c r="N240" s="182">
        <v>42830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3">
        <v>86</v>
      </c>
      <c r="B241" s="174">
        <v>42830</v>
      </c>
      <c r="C241" s="174"/>
      <c r="D241" s="175" t="s">
        <v>496</v>
      </c>
      <c r="E241" s="176" t="s">
        <v>592</v>
      </c>
      <c r="F241" s="177">
        <v>785</v>
      </c>
      <c r="G241" s="176"/>
      <c r="H241" s="176">
        <v>930</v>
      </c>
      <c r="I241" s="178">
        <v>920</v>
      </c>
      <c r="J241" s="179" t="s">
        <v>745</v>
      </c>
      <c r="K241" s="180">
        <f>H241-F241</f>
        <v>145</v>
      </c>
      <c r="L241" s="181">
        <f>K241/F241</f>
        <v>0.18471337579617833</v>
      </c>
      <c r="M241" s="176" t="s">
        <v>595</v>
      </c>
      <c r="N241" s="182">
        <v>42976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3">
        <v>87</v>
      </c>
      <c r="B242" s="184">
        <v>42831</v>
      </c>
      <c r="C242" s="184"/>
      <c r="D242" s="185" t="s">
        <v>746</v>
      </c>
      <c r="E242" s="186" t="s">
        <v>592</v>
      </c>
      <c r="F242" s="187">
        <v>40</v>
      </c>
      <c r="G242" s="187"/>
      <c r="H242" s="188">
        <v>13.1</v>
      </c>
      <c r="I242" s="188">
        <v>60</v>
      </c>
      <c r="J242" s="189" t="s">
        <v>747</v>
      </c>
      <c r="K242" s="190">
        <v>-26.9</v>
      </c>
      <c r="L242" s="191">
        <v>-0.67249999999999999</v>
      </c>
      <c r="M242" s="187" t="s">
        <v>606</v>
      </c>
      <c r="N242" s="184">
        <v>43138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3">
        <v>88</v>
      </c>
      <c r="B243" s="174">
        <v>42837</v>
      </c>
      <c r="C243" s="174"/>
      <c r="D243" s="175" t="s">
        <v>102</v>
      </c>
      <c r="E243" s="176" t="s">
        <v>592</v>
      </c>
      <c r="F243" s="177">
        <v>289.5</v>
      </c>
      <c r="G243" s="176"/>
      <c r="H243" s="176">
        <v>354</v>
      </c>
      <c r="I243" s="178">
        <v>360</v>
      </c>
      <c r="J243" s="179" t="s">
        <v>748</v>
      </c>
      <c r="K243" s="180">
        <f t="shared" ref="K243:K251" si="134">H243-F243</f>
        <v>64.5</v>
      </c>
      <c r="L243" s="181">
        <f t="shared" ref="L243:L251" si="135">K243/F243</f>
        <v>0.22279792746113988</v>
      </c>
      <c r="M243" s="176" t="s">
        <v>595</v>
      </c>
      <c r="N243" s="182">
        <v>43040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3">
        <v>89</v>
      </c>
      <c r="B244" s="174">
        <v>42845</v>
      </c>
      <c r="C244" s="174"/>
      <c r="D244" s="175" t="s">
        <v>436</v>
      </c>
      <c r="E244" s="176" t="s">
        <v>592</v>
      </c>
      <c r="F244" s="177">
        <v>700</v>
      </c>
      <c r="G244" s="176"/>
      <c r="H244" s="176">
        <v>840</v>
      </c>
      <c r="I244" s="178">
        <v>840</v>
      </c>
      <c r="J244" s="179" t="s">
        <v>749</v>
      </c>
      <c r="K244" s="180">
        <f t="shared" si="134"/>
        <v>140</v>
      </c>
      <c r="L244" s="181">
        <f t="shared" si="135"/>
        <v>0.2</v>
      </c>
      <c r="M244" s="176" t="s">
        <v>595</v>
      </c>
      <c r="N244" s="182">
        <v>42893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3">
        <v>90</v>
      </c>
      <c r="B245" s="174">
        <v>42887</v>
      </c>
      <c r="C245" s="174"/>
      <c r="D245" s="175" t="s">
        <v>750</v>
      </c>
      <c r="E245" s="176" t="s">
        <v>592</v>
      </c>
      <c r="F245" s="177">
        <v>130</v>
      </c>
      <c r="G245" s="176"/>
      <c r="H245" s="176">
        <v>144.25</v>
      </c>
      <c r="I245" s="178">
        <v>170</v>
      </c>
      <c r="J245" s="179" t="s">
        <v>751</v>
      </c>
      <c r="K245" s="180">
        <f t="shared" si="134"/>
        <v>14.25</v>
      </c>
      <c r="L245" s="181">
        <f t="shared" si="135"/>
        <v>0.10961538461538461</v>
      </c>
      <c r="M245" s="176" t="s">
        <v>595</v>
      </c>
      <c r="N245" s="182">
        <v>43675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3">
        <v>91</v>
      </c>
      <c r="B246" s="174">
        <v>42901</v>
      </c>
      <c r="C246" s="174"/>
      <c r="D246" s="175" t="s">
        <v>752</v>
      </c>
      <c r="E246" s="176" t="s">
        <v>592</v>
      </c>
      <c r="F246" s="177">
        <v>214.5</v>
      </c>
      <c r="G246" s="176"/>
      <c r="H246" s="176">
        <v>262</v>
      </c>
      <c r="I246" s="178">
        <v>262</v>
      </c>
      <c r="J246" s="179" t="s">
        <v>617</v>
      </c>
      <c r="K246" s="180">
        <f t="shared" si="134"/>
        <v>47.5</v>
      </c>
      <c r="L246" s="181">
        <f t="shared" si="135"/>
        <v>0.22144522144522144</v>
      </c>
      <c r="M246" s="176" t="s">
        <v>595</v>
      </c>
      <c r="N246" s="182">
        <v>42977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4">
        <v>92</v>
      </c>
      <c r="B247" s="205">
        <v>42933</v>
      </c>
      <c r="C247" s="205"/>
      <c r="D247" s="206" t="s">
        <v>753</v>
      </c>
      <c r="E247" s="207" t="s">
        <v>592</v>
      </c>
      <c r="F247" s="208">
        <v>370</v>
      </c>
      <c r="G247" s="207"/>
      <c r="H247" s="207">
        <v>447.5</v>
      </c>
      <c r="I247" s="209">
        <v>450</v>
      </c>
      <c r="J247" s="210" t="s">
        <v>686</v>
      </c>
      <c r="K247" s="180">
        <f t="shared" si="134"/>
        <v>77.5</v>
      </c>
      <c r="L247" s="211">
        <f t="shared" si="135"/>
        <v>0.20945945945945946</v>
      </c>
      <c r="M247" s="207" t="s">
        <v>595</v>
      </c>
      <c r="N247" s="212">
        <v>43035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4">
        <v>93</v>
      </c>
      <c r="B248" s="205">
        <v>42943</v>
      </c>
      <c r="C248" s="205"/>
      <c r="D248" s="206" t="s">
        <v>208</v>
      </c>
      <c r="E248" s="207" t="s">
        <v>592</v>
      </c>
      <c r="F248" s="208">
        <v>657.5</v>
      </c>
      <c r="G248" s="207"/>
      <c r="H248" s="207">
        <v>825</v>
      </c>
      <c r="I248" s="209">
        <v>820</v>
      </c>
      <c r="J248" s="210" t="s">
        <v>686</v>
      </c>
      <c r="K248" s="180">
        <f t="shared" si="134"/>
        <v>167.5</v>
      </c>
      <c r="L248" s="211">
        <f t="shared" si="135"/>
        <v>0.25475285171102663</v>
      </c>
      <c r="M248" s="207" t="s">
        <v>595</v>
      </c>
      <c r="N248" s="212">
        <v>43090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3">
        <v>94</v>
      </c>
      <c r="B249" s="174">
        <v>42964</v>
      </c>
      <c r="C249" s="174"/>
      <c r="D249" s="175" t="s">
        <v>384</v>
      </c>
      <c r="E249" s="176" t="s">
        <v>592</v>
      </c>
      <c r="F249" s="177">
        <v>605</v>
      </c>
      <c r="G249" s="176"/>
      <c r="H249" s="176">
        <v>750</v>
      </c>
      <c r="I249" s="178">
        <v>750</v>
      </c>
      <c r="J249" s="179" t="s">
        <v>745</v>
      </c>
      <c r="K249" s="180">
        <f t="shared" si="134"/>
        <v>145</v>
      </c>
      <c r="L249" s="181">
        <f t="shared" si="135"/>
        <v>0.23966942148760331</v>
      </c>
      <c r="M249" s="176" t="s">
        <v>595</v>
      </c>
      <c r="N249" s="182">
        <v>43027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3">
        <v>95</v>
      </c>
      <c r="B250" s="184">
        <v>42979</v>
      </c>
      <c r="C250" s="184"/>
      <c r="D250" s="192" t="s">
        <v>754</v>
      </c>
      <c r="E250" s="187" t="s">
        <v>592</v>
      </c>
      <c r="F250" s="187">
        <v>255</v>
      </c>
      <c r="G250" s="188"/>
      <c r="H250" s="188">
        <v>217.25</v>
      </c>
      <c r="I250" s="188">
        <v>320</v>
      </c>
      <c r="J250" s="189" t="s">
        <v>755</v>
      </c>
      <c r="K250" s="190">
        <f t="shared" si="134"/>
        <v>-37.75</v>
      </c>
      <c r="L250" s="193">
        <f t="shared" si="135"/>
        <v>-0.14803921568627451</v>
      </c>
      <c r="M250" s="187" t="s">
        <v>606</v>
      </c>
      <c r="N250" s="184">
        <v>43661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3">
        <v>96</v>
      </c>
      <c r="B251" s="174">
        <v>42997</v>
      </c>
      <c r="C251" s="174"/>
      <c r="D251" s="175" t="s">
        <v>756</v>
      </c>
      <c r="E251" s="176" t="s">
        <v>592</v>
      </c>
      <c r="F251" s="177">
        <v>215</v>
      </c>
      <c r="G251" s="176"/>
      <c r="H251" s="176">
        <v>258</v>
      </c>
      <c r="I251" s="178">
        <v>258</v>
      </c>
      <c r="J251" s="179" t="s">
        <v>686</v>
      </c>
      <c r="K251" s="180">
        <f t="shared" si="134"/>
        <v>43</v>
      </c>
      <c r="L251" s="181">
        <f t="shared" si="135"/>
        <v>0.2</v>
      </c>
      <c r="M251" s="176" t="s">
        <v>595</v>
      </c>
      <c r="N251" s="182">
        <v>43040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3">
        <v>97</v>
      </c>
      <c r="B252" s="174">
        <v>42997</v>
      </c>
      <c r="C252" s="174"/>
      <c r="D252" s="175" t="s">
        <v>756</v>
      </c>
      <c r="E252" s="176" t="s">
        <v>592</v>
      </c>
      <c r="F252" s="177">
        <v>215</v>
      </c>
      <c r="G252" s="176"/>
      <c r="H252" s="176">
        <v>258</v>
      </c>
      <c r="I252" s="178">
        <v>258</v>
      </c>
      <c r="J252" s="210" t="s">
        <v>686</v>
      </c>
      <c r="K252" s="180">
        <v>43</v>
      </c>
      <c r="L252" s="181">
        <v>0.2</v>
      </c>
      <c r="M252" s="176" t="s">
        <v>595</v>
      </c>
      <c r="N252" s="182">
        <v>43040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4">
        <v>98</v>
      </c>
      <c r="B253" s="205">
        <v>42998</v>
      </c>
      <c r="C253" s="205"/>
      <c r="D253" s="206" t="s">
        <v>757</v>
      </c>
      <c r="E253" s="207" t="s">
        <v>592</v>
      </c>
      <c r="F253" s="177">
        <v>75</v>
      </c>
      <c r="G253" s="207"/>
      <c r="H253" s="207">
        <v>90</v>
      </c>
      <c r="I253" s="209">
        <v>90</v>
      </c>
      <c r="J253" s="179" t="s">
        <v>758</v>
      </c>
      <c r="K253" s="180">
        <f t="shared" ref="K253:K258" si="136">H253-F253</f>
        <v>15</v>
      </c>
      <c r="L253" s="181">
        <f t="shared" ref="L253:L258" si="137">K253/F253</f>
        <v>0.2</v>
      </c>
      <c r="M253" s="176" t="s">
        <v>595</v>
      </c>
      <c r="N253" s="182">
        <v>43019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4">
        <v>99</v>
      </c>
      <c r="B254" s="205">
        <v>43011</v>
      </c>
      <c r="C254" s="205"/>
      <c r="D254" s="206" t="s">
        <v>759</v>
      </c>
      <c r="E254" s="207" t="s">
        <v>592</v>
      </c>
      <c r="F254" s="208">
        <v>315</v>
      </c>
      <c r="G254" s="207"/>
      <c r="H254" s="207">
        <v>392</v>
      </c>
      <c r="I254" s="209">
        <v>384</v>
      </c>
      <c r="J254" s="210" t="s">
        <v>760</v>
      </c>
      <c r="K254" s="180">
        <f t="shared" si="136"/>
        <v>77</v>
      </c>
      <c r="L254" s="211">
        <f t="shared" si="137"/>
        <v>0.24444444444444444</v>
      </c>
      <c r="M254" s="207" t="s">
        <v>595</v>
      </c>
      <c r="N254" s="212">
        <v>43017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4">
        <v>100</v>
      </c>
      <c r="B255" s="205">
        <v>43013</v>
      </c>
      <c r="C255" s="205"/>
      <c r="D255" s="206" t="s">
        <v>469</v>
      </c>
      <c r="E255" s="207" t="s">
        <v>592</v>
      </c>
      <c r="F255" s="208">
        <v>145</v>
      </c>
      <c r="G255" s="207"/>
      <c r="H255" s="207">
        <v>179</v>
      </c>
      <c r="I255" s="209">
        <v>180</v>
      </c>
      <c r="J255" s="210" t="s">
        <v>761</v>
      </c>
      <c r="K255" s="180">
        <f t="shared" si="136"/>
        <v>34</v>
      </c>
      <c r="L255" s="211">
        <f t="shared" si="137"/>
        <v>0.23448275862068965</v>
      </c>
      <c r="M255" s="207" t="s">
        <v>595</v>
      </c>
      <c r="N255" s="212">
        <v>43025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4">
        <v>101</v>
      </c>
      <c r="B256" s="205">
        <v>43014</v>
      </c>
      <c r="C256" s="205"/>
      <c r="D256" s="206" t="s">
        <v>359</v>
      </c>
      <c r="E256" s="207" t="s">
        <v>592</v>
      </c>
      <c r="F256" s="208">
        <v>256</v>
      </c>
      <c r="G256" s="207"/>
      <c r="H256" s="207">
        <v>323</v>
      </c>
      <c r="I256" s="209">
        <v>320</v>
      </c>
      <c r="J256" s="210" t="s">
        <v>686</v>
      </c>
      <c r="K256" s="180">
        <f t="shared" si="136"/>
        <v>67</v>
      </c>
      <c r="L256" s="211">
        <f t="shared" si="137"/>
        <v>0.26171875</v>
      </c>
      <c r="M256" s="207" t="s">
        <v>595</v>
      </c>
      <c r="N256" s="212">
        <v>43067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4">
        <v>102</v>
      </c>
      <c r="B257" s="205">
        <v>43017</v>
      </c>
      <c r="C257" s="205"/>
      <c r="D257" s="206" t="s">
        <v>373</v>
      </c>
      <c r="E257" s="207" t="s">
        <v>592</v>
      </c>
      <c r="F257" s="208">
        <v>137.5</v>
      </c>
      <c r="G257" s="207"/>
      <c r="H257" s="207">
        <v>184</v>
      </c>
      <c r="I257" s="209">
        <v>183</v>
      </c>
      <c r="J257" s="210" t="s">
        <v>762</v>
      </c>
      <c r="K257" s="180">
        <f t="shared" si="136"/>
        <v>46.5</v>
      </c>
      <c r="L257" s="211">
        <f t="shared" si="137"/>
        <v>0.33818181818181819</v>
      </c>
      <c r="M257" s="207" t="s">
        <v>595</v>
      </c>
      <c r="N257" s="212">
        <v>43108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4">
        <v>103</v>
      </c>
      <c r="B258" s="205">
        <v>43018</v>
      </c>
      <c r="C258" s="205"/>
      <c r="D258" s="206" t="s">
        <v>763</v>
      </c>
      <c r="E258" s="207" t="s">
        <v>592</v>
      </c>
      <c r="F258" s="208">
        <v>125.5</v>
      </c>
      <c r="G258" s="207"/>
      <c r="H258" s="207">
        <v>158</v>
      </c>
      <c r="I258" s="209">
        <v>155</v>
      </c>
      <c r="J258" s="210" t="s">
        <v>764</v>
      </c>
      <c r="K258" s="180">
        <f t="shared" si="136"/>
        <v>32.5</v>
      </c>
      <c r="L258" s="211">
        <f t="shared" si="137"/>
        <v>0.25896414342629481</v>
      </c>
      <c r="M258" s="207" t="s">
        <v>595</v>
      </c>
      <c r="N258" s="212">
        <v>43067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4">
        <v>104</v>
      </c>
      <c r="B259" s="205">
        <v>43018</v>
      </c>
      <c r="C259" s="205"/>
      <c r="D259" s="206" t="s">
        <v>765</v>
      </c>
      <c r="E259" s="207" t="s">
        <v>592</v>
      </c>
      <c r="F259" s="208">
        <v>895</v>
      </c>
      <c r="G259" s="207"/>
      <c r="H259" s="207">
        <v>1122.5</v>
      </c>
      <c r="I259" s="209">
        <v>1078</v>
      </c>
      <c r="J259" s="210" t="s">
        <v>766</v>
      </c>
      <c r="K259" s="180">
        <v>227.5</v>
      </c>
      <c r="L259" s="211">
        <v>0.25418994413407803</v>
      </c>
      <c r="M259" s="207" t="s">
        <v>595</v>
      </c>
      <c r="N259" s="212">
        <v>43117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4">
        <v>105</v>
      </c>
      <c r="B260" s="205">
        <v>43020</v>
      </c>
      <c r="C260" s="205"/>
      <c r="D260" s="206" t="s">
        <v>368</v>
      </c>
      <c r="E260" s="207" t="s">
        <v>592</v>
      </c>
      <c r="F260" s="208">
        <v>525</v>
      </c>
      <c r="G260" s="207"/>
      <c r="H260" s="207">
        <v>629</v>
      </c>
      <c r="I260" s="209">
        <v>629</v>
      </c>
      <c r="J260" s="210" t="s">
        <v>686</v>
      </c>
      <c r="K260" s="180">
        <v>104</v>
      </c>
      <c r="L260" s="211">
        <v>0.19809523809523799</v>
      </c>
      <c r="M260" s="207" t="s">
        <v>595</v>
      </c>
      <c r="N260" s="212">
        <v>43119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4">
        <v>106</v>
      </c>
      <c r="B261" s="205">
        <v>43046</v>
      </c>
      <c r="C261" s="205"/>
      <c r="D261" s="206" t="s">
        <v>409</v>
      </c>
      <c r="E261" s="207" t="s">
        <v>592</v>
      </c>
      <c r="F261" s="208">
        <v>740</v>
      </c>
      <c r="G261" s="207"/>
      <c r="H261" s="207">
        <v>892.5</v>
      </c>
      <c r="I261" s="209">
        <v>900</v>
      </c>
      <c r="J261" s="210" t="s">
        <v>767</v>
      </c>
      <c r="K261" s="180">
        <f t="shared" ref="K261:K263" si="138">H261-F261</f>
        <v>152.5</v>
      </c>
      <c r="L261" s="211">
        <f t="shared" ref="L261:L263" si="139">K261/F261</f>
        <v>0.20608108108108109</v>
      </c>
      <c r="M261" s="207" t="s">
        <v>595</v>
      </c>
      <c r="N261" s="212">
        <v>43052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3">
        <v>107</v>
      </c>
      <c r="B262" s="174">
        <v>43073</v>
      </c>
      <c r="C262" s="174"/>
      <c r="D262" s="175" t="s">
        <v>768</v>
      </c>
      <c r="E262" s="176" t="s">
        <v>592</v>
      </c>
      <c r="F262" s="177">
        <v>118.5</v>
      </c>
      <c r="G262" s="176"/>
      <c r="H262" s="176">
        <v>143.5</v>
      </c>
      <c r="I262" s="178">
        <v>145</v>
      </c>
      <c r="J262" s="179" t="s">
        <v>769</v>
      </c>
      <c r="K262" s="180">
        <f t="shared" si="138"/>
        <v>25</v>
      </c>
      <c r="L262" s="181">
        <f t="shared" si="139"/>
        <v>0.2109704641350211</v>
      </c>
      <c r="M262" s="176" t="s">
        <v>595</v>
      </c>
      <c r="N262" s="182">
        <v>43097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3">
        <v>108</v>
      </c>
      <c r="B263" s="184">
        <v>43090</v>
      </c>
      <c r="C263" s="184"/>
      <c r="D263" s="185" t="s">
        <v>441</v>
      </c>
      <c r="E263" s="186" t="s">
        <v>592</v>
      </c>
      <c r="F263" s="187">
        <v>715</v>
      </c>
      <c r="G263" s="187"/>
      <c r="H263" s="188">
        <v>500</v>
      </c>
      <c r="I263" s="188">
        <v>872</v>
      </c>
      <c r="J263" s="189" t="s">
        <v>770</v>
      </c>
      <c r="K263" s="190">
        <f t="shared" si="138"/>
        <v>-215</v>
      </c>
      <c r="L263" s="191">
        <f t="shared" si="139"/>
        <v>-0.30069930069930068</v>
      </c>
      <c r="M263" s="187" t="s">
        <v>606</v>
      </c>
      <c r="N263" s="184">
        <v>43670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3">
        <v>109</v>
      </c>
      <c r="B264" s="174">
        <v>43098</v>
      </c>
      <c r="C264" s="174"/>
      <c r="D264" s="175" t="s">
        <v>759</v>
      </c>
      <c r="E264" s="176" t="s">
        <v>592</v>
      </c>
      <c r="F264" s="177">
        <v>435</v>
      </c>
      <c r="G264" s="176"/>
      <c r="H264" s="176">
        <v>542.5</v>
      </c>
      <c r="I264" s="178">
        <v>539</v>
      </c>
      <c r="J264" s="179" t="s">
        <v>686</v>
      </c>
      <c r="K264" s="180">
        <v>107.5</v>
      </c>
      <c r="L264" s="181">
        <v>0.247126436781609</v>
      </c>
      <c r="M264" s="176" t="s">
        <v>595</v>
      </c>
      <c r="N264" s="182">
        <v>43206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3">
        <v>110</v>
      </c>
      <c r="B265" s="174">
        <v>43098</v>
      </c>
      <c r="C265" s="174"/>
      <c r="D265" s="175" t="s">
        <v>561</v>
      </c>
      <c r="E265" s="176" t="s">
        <v>592</v>
      </c>
      <c r="F265" s="177">
        <v>885</v>
      </c>
      <c r="G265" s="176"/>
      <c r="H265" s="176">
        <v>1090</v>
      </c>
      <c r="I265" s="178">
        <v>1084</v>
      </c>
      <c r="J265" s="179" t="s">
        <v>686</v>
      </c>
      <c r="K265" s="180">
        <v>205</v>
      </c>
      <c r="L265" s="181">
        <v>0.23163841807909599</v>
      </c>
      <c r="M265" s="176" t="s">
        <v>595</v>
      </c>
      <c r="N265" s="182">
        <v>43213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3">
        <v>111</v>
      </c>
      <c r="B266" s="214">
        <v>43192</v>
      </c>
      <c r="C266" s="214"/>
      <c r="D266" s="192" t="s">
        <v>771</v>
      </c>
      <c r="E266" s="187" t="s">
        <v>592</v>
      </c>
      <c r="F266" s="215">
        <v>478.5</v>
      </c>
      <c r="G266" s="187"/>
      <c r="H266" s="187">
        <v>442</v>
      </c>
      <c r="I266" s="188">
        <v>613</v>
      </c>
      <c r="J266" s="189" t="s">
        <v>772</v>
      </c>
      <c r="K266" s="190">
        <f t="shared" ref="K266:K269" si="140">H266-F266</f>
        <v>-36.5</v>
      </c>
      <c r="L266" s="191">
        <f t="shared" ref="L266:L269" si="141">K266/F266</f>
        <v>-7.6280041797283177E-2</v>
      </c>
      <c r="M266" s="187" t="s">
        <v>606</v>
      </c>
      <c r="N266" s="184">
        <v>43762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3">
        <v>112</v>
      </c>
      <c r="B267" s="184">
        <v>43194</v>
      </c>
      <c r="C267" s="184"/>
      <c r="D267" s="185" t="s">
        <v>773</v>
      </c>
      <c r="E267" s="186" t="s">
        <v>592</v>
      </c>
      <c r="F267" s="187">
        <f>141.5-7.3</f>
        <v>134.19999999999999</v>
      </c>
      <c r="G267" s="187"/>
      <c r="H267" s="188">
        <v>77</v>
      </c>
      <c r="I267" s="188">
        <v>180</v>
      </c>
      <c r="J267" s="189" t="s">
        <v>774</v>
      </c>
      <c r="K267" s="190">
        <f t="shared" si="140"/>
        <v>-57.199999999999989</v>
      </c>
      <c r="L267" s="191">
        <f t="shared" si="141"/>
        <v>-0.42622950819672129</v>
      </c>
      <c r="M267" s="187" t="s">
        <v>606</v>
      </c>
      <c r="N267" s="184">
        <v>43522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3">
        <v>113</v>
      </c>
      <c r="B268" s="184">
        <v>43209</v>
      </c>
      <c r="C268" s="184"/>
      <c r="D268" s="185" t="s">
        <v>775</v>
      </c>
      <c r="E268" s="186" t="s">
        <v>592</v>
      </c>
      <c r="F268" s="187">
        <v>430</v>
      </c>
      <c r="G268" s="187"/>
      <c r="H268" s="188">
        <v>220</v>
      </c>
      <c r="I268" s="188">
        <v>537</v>
      </c>
      <c r="J268" s="189" t="s">
        <v>776</v>
      </c>
      <c r="K268" s="190">
        <f t="shared" si="140"/>
        <v>-210</v>
      </c>
      <c r="L268" s="191">
        <f t="shared" si="141"/>
        <v>-0.48837209302325579</v>
      </c>
      <c r="M268" s="187" t="s">
        <v>606</v>
      </c>
      <c r="N268" s="184">
        <v>43252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4">
        <v>114</v>
      </c>
      <c r="B269" s="205">
        <v>43220</v>
      </c>
      <c r="C269" s="205"/>
      <c r="D269" s="206" t="s">
        <v>777</v>
      </c>
      <c r="E269" s="207" t="s">
        <v>592</v>
      </c>
      <c r="F269" s="207">
        <v>153.5</v>
      </c>
      <c r="G269" s="207"/>
      <c r="H269" s="207">
        <v>196</v>
      </c>
      <c r="I269" s="209">
        <v>196</v>
      </c>
      <c r="J269" s="179" t="s">
        <v>778</v>
      </c>
      <c r="K269" s="180">
        <f t="shared" si="140"/>
        <v>42.5</v>
      </c>
      <c r="L269" s="181">
        <f t="shared" si="141"/>
        <v>0.27687296416938112</v>
      </c>
      <c r="M269" s="176" t="s">
        <v>595</v>
      </c>
      <c r="N269" s="182">
        <v>43605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3">
        <v>115</v>
      </c>
      <c r="B270" s="184">
        <v>43306</v>
      </c>
      <c r="C270" s="184"/>
      <c r="D270" s="185" t="s">
        <v>746</v>
      </c>
      <c r="E270" s="186" t="s">
        <v>592</v>
      </c>
      <c r="F270" s="187">
        <v>27.5</v>
      </c>
      <c r="G270" s="187"/>
      <c r="H270" s="188">
        <v>13.1</v>
      </c>
      <c r="I270" s="188">
        <v>60</v>
      </c>
      <c r="J270" s="189" t="s">
        <v>779</v>
      </c>
      <c r="K270" s="190">
        <v>-14.4</v>
      </c>
      <c r="L270" s="191">
        <v>-0.52363636363636401</v>
      </c>
      <c r="M270" s="187" t="s">
        <v>606</v>
      </c>
      <c r="N270" s="184">
        <v>43138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3">
        <v>116</v>
      </c>
      <c r="B271" s="214">
        <v>43318</v>
      </c>
      <c r="C271" s="214"/>
      <c r="D271" s="192" t="s">
        <v>780</v>
      </c>
      <c r="E271" s="187" t="s">
        <v>592</v>
      </c>
      <c r="F271" s="187">
        <v>148.5</v>
      </c>
      <c r="G271" s="187"/>
      <c r="H271" s="187">
        <v>102</v>
      </c>
      <c r="I271" s="188">
        <v>182</v>
      </c>
      <c r="J271" s="189" t="s">
        <v>781</v>
      </c>
      <c r="K271" s="190">
        <f>H271-F271</f>
        <v>-46.5</v>
      </c>
      <c r="L271" s="191">
        <f>K271/F271</f>
        <v>-0.31313131313131315</v>
      </c>
      <c r="M271" s="187" t="s">
        <v>606</v>
      </c>
      <c r="N271" s="184">
        <v>43661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3">
        <v>117</v>
      </c>
      <c r="B272" s="174">
        <v>43335</v>
      </c>
      <c r="C272" s="174"/>
      <c r="D272" s="175" t="s">
        <v>782</v>
      </c>
      <c r="E272" s="176" t="s">
        <v>592</v>
      </c>
      <c r="F272" s="207">
        <v>285</v>
      </c>
      <c r="G272" s="176"/>
      <c r="H272" s="176">
        <v>355</v>
      </c>
      <c r="I272" s="178">
        <v>364</v>
      </c>
      <c r="J272" s="179" t="s">
        <v>783</v>
      </c>
      <c r="K272" s="180">
        <v>70</v>
      </c>
      <c r="L272" s="181">
        <v>0.24561403508771901</v>
      </c>
      <c r="M272" s="176" t="s">
        <v>595</v>
      </c>
      <c r="N272" s="182">
        <v>43455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3">
        <v>118</v>
      </c>
      <c r="B273" s="174">
        <v>43341</v>
      </c>
      <c r="C273" s="174"/>
      <c r="D273" s="175" t="s">
        <v>399</v>
      </c>
      <c r="E273" s="176" t="s">
        <v>592</v>
      </c>
      <c r="F273" s="207">
        <v>525</v>
      </c>
      <c r="G273" s="176"/>
      <c r="H273" s="176">
        <v>585</v>
      </c>
      <c r="I273" s="178">
        <v>635</v>
      </c>
      <c r="J273" s="179" t="s">
        <v>784</v>
      </c>
      <c r="K273" s="180">
        <f t="shared" ref="K273:K324" si="142">H273-F273</f>
        <v>60</v>
      </c>
      <c r="L273" s="181">
        <f t="shared" ref="L273:L324" si="143">K273/F273</f>
        <v>0.11428571428571428</v>
      </c>
      <c r="M273" s="176" t="s">
        <v>595</v>
      </c>
      <c r="N273" s="182">
        <v>43662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3">
        <v>119</v>
      </c>
      <c r="B274" s="174">
        <v>43395</v>
      </c>
      <c r="C274" s="174"/>
      <c r="D274" s="175" t="s">
        <v>384</v>
      </c>
      <c r="E274" s="176" t="s">
        <v>592</v>
      </c>
      <c r="F274" s="207">
        <v>475</v>
      </c>
      <c r="G274" s="176"/>
      <c r="H274" s="176">
        <v>574</v>
      </c>
      <c r="I274" s="178">
        <v>570</v>
      </c>
      <c r="J274" s="179" t="s">
        <v>686</v>
      </c>
      <c r="K274" s="180">
        <f t="shared" si="142"/>
        <v>99</v>
      </c>
      <c r="L274" s="181">
        <f t="shared" si="143"/>
        <v>0.20842105263157895</v>
      </c>
      <c r="M274" s="176" t="s">
        <v>595</v>
      </c>
      <c r="N274" s="182">
        <v>43403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4">
        <v>120</v>
      </c>
      <c r="B275" s="205">
        <v>43397</v>
      </c>
      <c r="C275" s="205"/>
      <c r="D275" s="206" t="s">
        <v>785</v>
      </c>
      <c r="E275" s="207" t="s">
        <v>592</v>
      </c>
      <c r="F275" s="207">
        <v>707.5</v>
      </c>
      <c r="G275" s="207"/>
      <c r="H275" s="207">
        <v>872</v>
      </c>
      <c r="I275" s="209">
        <v>872</v>
      </c>
      <c r="J275" s="210" t="s">
        <v>686</v>
      </c>
      <c r="K275" s="180">
        <f t="shared" si="142"/>
        <v>164.5</v>
      </c>
      <c r="L275" s="211">
        <f t="shared" si="143"/>
        <v>0.23250883392226149</v>
      </c>
      <c r="M275" s="207" t="s">
        <v>595</v>
      </c>
      <c r="N275" s="212">
        <v>43482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4">
        <v>121</v>
      </c>
      <c r="B276" s="205">
        <v>43398</v>
      </c>
      <c r="C276" s="205"/>
      <c r="D276" s="206" t="s">
        <v>786</v>
      </c>
      <c r="E276" s="207" t="s">
        <v>592</v>
      </c>
      <c r="F276" s="207">
        <v>162</v>
      </c>
      <c r="G276" s="207"/>
      <c r="H276" s="207">
        <v>204</v>
      </c>
      <c r="I276" s="209">
        <v>209</v>
      </c>
      <c r="J276" s="210" t="s">
        <v>787</v>
      </c>
      <c r="K276" s="180">
        <f t="shared" si="142"/>
        <v>42</v>
      </c>
      <c r="L276" s="211">
        <f t="shared" si="143"/>
        <v>0.25925925925925924</v>
      </c>
      <c r="M276" s="207" t="s">
        <v>595</v>
      </c>
      <c r="N276" s="212">
        <v>43539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04">
        <v>122</v>
      </c>
      <c r="B277" s="205">
        <v>43399</v>
      </c>
      <c r="C277" s="205"/>
      <c r="D277" s="206" t="s">
        <v>489</v>
      </c>
      <c r="E277" s="207" t="s">
        <v>592</v>
      </c>
      <c r="F277" s="207">
        <v>240</v>
      </c>
      <c r="G277" s="207"/>
      <c r="H277" s="207">
        <v>297</v>
      </c>
      <c r="I277" s="209">
        <v>297</v>
      </c>
      <c r="J277" s="210" t="s">
        <v>686</v>
      </c>
      <c r="K277" s="216">
        <f t="shared" si="142"/>
        <v>57</v>
      </c>
      <c r="L277" s="211">
        <f t="shared" si="143"/>
        <v>0.23749999999999999</v>
      </c>
      <c r="M277" s="207" t="s">
        <v>595</v>
      </c>
      <c r="N277" s="212">
        <v>43417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3">
        <v>123</v>
      </c>
      <c r="B278" s="174">
        <v>43439</v>
      </c>
      <c r="C278" s="174"/>
      <c r="D278" s="175" t="s">
        <v>788</v>
      </c>
      <c r="E278" s="176" t="s">
        <v>592</v>
      </c>
      <c r="F278" s="176">
        <v>202.5</v>
      </c>
      <c r="G278" s="176"/>
      <c r="H278" s="176">
        <v>255</v>
      </c>
      <c r="I278" s="178">
        <v>252</v>
      </c>
      <c r="J278" s="179" t="s">
        <v>686</v>
      </c>
      <c r="K278" s="180">
        <f t="shared" si="142"/>
        <v>52.5</v>
      </c>
      <c r="L278" s="181">
        <f t="shared" si="143"/>
        <v>0.25925925925925924</v>
      </c>
      <c r="M278" s="176" t="s">
        <v>595</v>
      </c>
      <c r="N278" s="182">
        <v>43542</v>
      </c>
      <c r="O278" s="1"/>
      <c r="P278" s="1"/>
      <c r="Q278" s="1"/>
      <c r="R278" s="6" t="s">
        <v>789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04">
        <v>124</v>
      </c>
      <c r="B279" s="205">
        <v>43465</v>
      </c>
      <c r="C279" s="174"/>
      <c r="D279" s="206" t="s">
        <v>159</v>
      </c>
      <c r="E279" s="207" t="s">
        <v>592</v>
      </c>
      <c r="F279" s="207">
        <v>710</v>
      </c>
      <c r="G279" s="207"/>
      <c r="H279" s="207">
        <v>866</v>
      </c>
      <c r="I279" s="209">
        <v>866</v>
      </c>
      <c r="J279" s="210" t="s">
        <v>686</v>
      </c>
      <c r="K279" s="180">
        <f t="shared" si="142"/>
        <v>156</v>
      </c>
      <c r="L279" s="181">
        <f t="shared" si="143"/>
        <v>0.21971830985915494</v>
      </c>
      <c r="M279" s="176" t="s">
        <v>595</v>
      </c>
      <c r="N279" s="182">
        <v>43553</v>
      </c>
      <c r="O279" s="1"/>
      <c r="P279" s="1"/>
      <c r="Q279" s="1"/>
      <c r="R279" s="6" t="s">
        <v>789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04">
        <v>125</v>
      </c>
      <c r="B280" s="205">
        <v>43522</v>
      </c>
      <c r="C280" s="205"/>
      <c r="D280" s="206" t="s">
        <v>174</v>
      </c>
      <c r="E280" s="207" t="s">
        <v>592</v>
      </c>
      <c r="F280" s="207">
        <v>337.25</v>
      </c>
      <c r="G280" s="207"/>
      <c r="H280" s="207">
        <v>398.5</v>
      </c>
      <c r="I280" s="209">
        <v>411</v>
      </c>
      <c r="J280" s="179" t="s">
        <v>790</v>
      </c>
      <c r="K280" s="180">
        <f t="shared" si="142"/>
        <v>61.25</v>
      </c>
      <c r="L280" s="181">
        <f t="shared" si="143"/>
        <v>0.1816160118606375</v>
      </c>
      <c r="M280" s="176" t="s">
        <v>595</v>
      </c>
      <c r="N280" s="182">
        <v>43760</v>
      </c>
      <c r="O280" s="1"/>
      <c r="P280" s="1"/>
      <c r="Q280" s="1"/>
      <c r="R280" s="6" t="s">
        <v>789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7">
        <v>126</v>
      </c>
      <c r="B281" s="218">
        <v>43559</v>
      </c>
      <c r="C281" s="218"/>
      <c r="D281" s="219" t="s">
        <v>791</v>
      </c>
      <c r="E281" s="220" t="s">
        <v>592</v>
      </c>
      <c r="F281" s="220">
        <v>130</v>
      </c>
      <c r="G281" s="220"/>
      <c r="H281" s="220">
        <v>65</v>
      </c>
      <c r="I281" s="221">
        <v>158</v>
      </c>
      <c r="J281" s="189" t="s">
        <v>792</v>
      </c>
      <c r="K281" s="190">
        <f t="shared" si="142"/>
        <v>-65</v>
      </c>
      <c r="L281" s="191">
        <f t="shared" si="143"/>
        <v>-0.5</v>
      </c>
      <c r="M281" s="187" t="s">
        <v>606</v>
      </c>
      <c r="N281" s="184">
        <v>43726</v>
      </c>
      <c r="O281" s="1"/>
      <c r="P281" s="1"/>
      <c r="Q281" s="1"/>
      <c r="R281" s="6" t="s">
        <v>793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04">
        <v>127</v>
      </c>
      <c r="B282" s="205">
        <v>43017</v>
      </c>
      <c r="C282" s="205"/>
      <c r="D282" s="206" t="s">
        <v>210</v>
      </c>
      <c r="E282" s="207" t="s">
        <v>592</v>
      </c>
      <c r="F282" s="207">
        <v>141.5</v>
      </c>
      <c r="G282" s="207"/>
      <c r="H282" s="207">
        <v>183.5</v>
      </c>
      <c r="I282" s="209">
        <v>210</v>
      </c>
      <c r="J282" s="179" t="s">
        <v>787</v>
      </c>
      <c r="K282" s="180">
        <f t="shared" si="142"/>
        <v>42</v>
      </c>
      <c r="L282" s="181">
        <f t="shared" si="143"/>
        <v>0.29681978798586572</v>
      </c>
      <c r="M282" s="176" t="s">
        <v>595</v>
      </c>
      <c r="N282" s="182">
        <v>43042</v>
      </c>
      <c r="O282" s="1"/>
      <c r="P282" s="1"/>
      <c r="Q282" s="1"/>
      <c r="R282" s="6" t="s">
        <v>793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7">
        <v>128</v>
      </c>
      <c r="B283" s="218">
        <v>43074</v>
      </c>
      <c r="C283" s="218"/>
      <c r="D283" s="219" t="s">
        <v>794</v>
      </c>
      <c r="E283" s="220" t="s">
        <v>592</v>
      </c>
      <c r="F283" s="215">
        <v>172</v>
      </c>
      <c r="G283" s="220"/>
      <c r="H283" s="220">
        <v>155.25</v>
      </c>
      <c r="I283" s="221">
        <v>230</v>
      </c>
      <c r="J283" s="189" t="s">
        <v>795</v>
      </c>
      <c r="K283" s="190">
        <f t="shared" si="142"/>
        <v>-16.75</v>
      </c>
      <c r="L283" s="191">
        <f t="shared" si="143"/>
        <v>-9.7383720930232565E-2</v>
      </c>
      <c r="M283" s="187" t="s">
        <v>606</v>
      </c>
      <c r="N283" s="184">
        <v>43787</v>
      </c>
      <c r="O283" s="1"/>
      <c r="P283" s="1"/>
      <c r="Q283" s="1"/>
      <c r="R283" s="6" t="s">
        <v>793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04">
        <v>129</v>
      </c>
      <c r="B284" s="205">
        <v>43398</v>
      </c>
      <c r="C284" s="205"/>
      <c r="D284" s="206" t="s">
        <v>120</v>
      </c>
      <c r="E284" s="207" t="s">
        <v>592</v>
      </c>
      <c r="F284" s="207">
        <v>698.5</v>
      </c>
      <c r="G284" s="207"/>
      <c r="H284" s="207">
        <v>890</v>
      </c>
      <c r="I284" s="209">
        <v>890</v>
      </c>
      <c r="J284" s="179" t="s">
        <v>796</v>
      </c>
      <c r="K284" s="180">
        <f t="shared" si="142"/>
        <v>191.5</v>
      </c>
      <c r="L284" s="181">
        <f t="shared" si="143"/>
        <v>0.27415891195418757</v>
      </c>
      <c r="M284" s="176" t="s">
        <v>595</v>
      </c>
      <c r="N284" s="182">
        <v>44328</v>
      </c>
      <c r="O284" s="1"/>
      <c r="P284" s="1"/>
      <c r="Q284" s="1"/>
      <c r="R284" s="6" t="s">
        <v>789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04">
        <v>130</v>
      </c>
      <c r="B285" s="205">
        <v>42877</v>
      </c>
      <c r="C285" s="205"/>
      <c r="D285" s="206" t="s">
        <v>797</v>
      </c>
      <c r="E285" s="207" t="s">
        <v>592</v>
      </c>
      <c r="F285" s="207">
        <v>127.6</v>
      </c>
      <c r="G285" s="207"/>
      <c r="H285" s="207">
        <v>138</v>
      </c>
      <c r="I285" s="209">
        <v>190</v>
      </c>
      <c r="J285" s="179" t="s">
        <v>798</v>
      </c>
      <c r="K285" s="180">
        <f t="shared" si="142"/>
        <v>10.400000000000006</v>
      </c>
      <c r="L285" s="181">
        <f t="shared" si="143"/>
        <v>8.1504702194357417E-2</v>
      </c>
      <c r="M285" s="176" t="s">
        <v>595</v>
      </c>
      <c r="N285" s="182">
        <v>43774</v>
      </c>
      <c r="O285" s="1"/>
      <c r="P285" s="1"/>
      <c r="Q285" s="1"/>
      <c r="R285" s="6" t="s">
        <v>793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04">
        <v>131</v>
      </c>
      <c r="B286" s="205">
        <v>43158</v>
      </c>
      <c r="C286" s="205"/>
      <c r="D286" s="206" t="s">
        <v>799</v>
      </c>
      <c r="E286" s="207" t="s">
        <v>592</v>
      </c>
      <c r="F286" s="207">
        <v>317</v>
      </c>
      <c r="G286" s="207"/>
      <c r="H286" s="207">
        <v>382.5</v>
      </c>
      <c r="I286" s="209">
        <v>398</v>
      </c>
      <c r="J286" s="179" t="s">
        <v>800</v>
      </c>
      <c r="K286" s="180">
        <f t="shared" si="142"/>
        <v>65.5</v>
      </c>
      <c r="L286" s="181">
        <f t="shared" si="143"/>
        <v>0.20662460567823343</v>
      </c>
      <c r="M286" s="176" t="s">
        <v>595</v>
      </c>
      <c r="N286" s="182">
        <v>44238</v>
      </c>
      <c r="O286" s="1"/>
      <c r="P286" s="1"/>
      <c r="Q286" s="1"/>
      <c r="R286" s="6" t="s">
        <v>793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7">
        <v>132</v>
      </c>
      <c r="B287" s="218">
        <v>43164</v>
      </c>
      <c r="C287" s="218"/>
      <c r="D287" s="219" t="s">
        <v>166</v>
      </c>
      <c r="E287" s="220" t="s">
        <v>592</v>
      </c>
      <c r="F287" s="215">
        <f>510-14.4</f>
        <v>495.6</v>
      </c>
      <c r="G287" s="220"/>
      <c r="H287" s="220">
        <v>350</v>
      </c>
      <c r="I287" s="221">
        <v>672</v>
      </c>
      <c r="J287" s="189" t="s">
        <v>801</v>
      </c>
      <c r="K287" s="190">
        <f t="shared" si="142"/>
        <v>-145.60000000000002</v>
      </c>
      <c r="L287" s="191">
        <f t="shared" si="143"/>
        <v>-0.29378531073446329</v>
      </c>
      <c r="M287" s="187" t="s">
        <v>606</v>
      </c>
      <c r="N287" s="184">
        <v>43887</v>
      </c>
      <c r="O287" s="1"/>
      <c r="P287" s="1"/>
      <c r="Q287" s="1"/>
      <c r="R287" s="6" t="s">
        <v>789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7">
        <v>133</v>
      </c>
      <c r="B288" s="218">
        <v>43237</v>
      </c>
      <c r="C288" s="218"/>
      <c r="D288" s="219" t="s">
        <v>802</v>
      </c>
      <c r="E288" s="220" t="s">
        <v>592</v>
      </c>
      <c r="F288" s="215">
        <v>230.3</v>
      </c>
      <c r="G288" s="220"/>
      <c r="H288" s="220">
        <v>102.5</v>
      </c>
      <c r="I288" s="221">
        <v>348</v>
      </c>
      <c r="J288" s="189" t="s">
        <v>803</v>
      </c>
      <c r="K288" s="190">
        <f t="shared" si="142"/>
        <v>-127.80000000000001</v>
      </c>
      <c r="L288" s="191">
        <f t="shared" si="143"/>
        <v>-0.55492835432045162</v>
      </c>
      <c r="M288" s="187" t="s">
        <v>606</v>
      </c>
      <c r="N288" s="184">
        <v>43896</v>
      </c>
      <c r="O288" s="1"/>
      <c r="P288" s="1"/>
      <c r="Q288" s="1"/>
      <c r="R288" s="6" t="s">
        <v>789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04">
        <v>134</v>
      </c>
      <c r="B289" s="205">
        <v>43258</v>
      </c>
      <c r="C289" s="205"/>
      <c r="D289" s="206" t="s">
        <v>445</v>
      </c>
      <c r="E289" s="207" t="s">
        <v>592</v>
      </c>
      <c r="F289" s="207">
        <f>342.5-5.1</f>
        <v>337.4</v>
      </c>
      <c r="G289" s="207"/>
      <c r="H289" s="207">
        <v>412.5</v>
      </c>
      <c r="I289" s="209">
        <v>439</v>
      </c>
      <c r="J289" s="179" t="s">
        <v>804</v>
      </c>
      <c r="K289" s="180">
        <f t="shared" si="142"/>
        <v>75.100000000000023</v>
      </c>
      <c r="L289" s="181">
        <f t="shared" si="143"/>
        <v>0.22258446947243635</v>
      </c>
      <c r="M289" s="176" t="s">
        <v>595</v>
      </c>
      <c r="N289" s="182">
        <v>44230</v>
      </c>
      <c r="O289" s="1"/>
      <c r="P289" s="1"/>
      <c r="Q289" s="1"/>
      <c r="R289" s="6" t="s">
        <v>793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98">
        <v>135</v>
      </c>
      <c r="B290" s="197">
        <v>43285</v>
      </c>
      <c r="C290" s="197"/>
      <c r="D290" s="198" t="s">
        <v>58</v>
      </c>
      <c r="E290" s="199" t="s">
        <v>592</v>
      </c>
      <c r="F290" s="199">
        <f>127.5-5.53</f>
        <v>121.97</v>
      </c>
      <c r="G290" s="200"/>
      <c r="H290" s="200">
        <v>122.5</v>
      </c>
      <c r="I290" s="200">
        <v>170</v>
      </c>
      <c r="J290" s="201" t="s">
        <v>805</v>
      </c>
      <c r="K290" s="202">
        <f t="shared" si="142"/>
        <v>0.53000000000000114</v>
      </c>
      <c r="L290" s="203">
        <f t="shared" si="143"/>
        <v>4.3453308190538747E-3</v>
      </c>
      <c r="M290" s="199" t="s">
        <v>615</v>
      </c>
      <c r="N290" s="197">
        <v>44431</v>
      </c>
      <c r="O290" s="1"/>
      <c r="P290" s="1"/>
      <c r="Q290" s="1"/>
      <c r="R290" s="6" t="s">
        <v>789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7">
        <v>136</v>
      </c>
      <c r="B291" s="218">
        <v>43294</v>
      </c>
      <c r="C291" s="218"/>
      <c r="D291" s="219" t="s">
        <v>806</v>
      </c>
      <c r="E291" s="220" t="s">
        <v>592</v>
      </c>
      <c r="F291" s="215">
        <v>46.5</v>
      </c>
      <c r="G291" s="220"/>
      <c r="H291" s="220">
        <v>17</v>
      </c>
      <c r="I291" s="221">
        <v>59</v>
      </c>
      <c r="J291" s="189" t="s">
        <v>807</v>
      </c>
      <c r="K291" s="190">
        <f t="shared" si="142"/>
        <v>-29.5</v>
      </c>
      <c r="L291" s="191">
        <f t="shared" si="143"/>
        <v>-0.63440860215053763</v>
      </c>
      <c r="M291" s="187" t="s">
        <v>606</v>
      </c>
      <c r="N291" s="184">
        <v>43887</v>
      </c>
      <c r="O291" s="1"/>
      <c r="P291" s="1"/>
      <c r="Q291" s="1"/>
      <c r="R291" s="6" t="s">
        <v>789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04">
        <v>137</v>
      </c>
      <c r="B292" s="205">
        <v>43396</v>
      </c>
      <c r="C292" s="205"/>
      <c r="D292" s="206" t="s">
        <v>428</v>
      </c>
      <c r="E292" s="207" t="s">
        <v>592</v>
      </c>
      <c r="F292" s="207">
        <v>156.5</v>
      </c>
      <c r="G292" s="207"/>
      <c r="H292" s="207">
        <v>207.5</v>
      </c>
      <c r="I292" s="209">
        <v>191</v>
      </c>
      <c r="J292" s="179" t="s">
        <v>686</v>
      </c>
      <c r="K292" s="180">
        <f t="shared" si="142"/>
        <v>51</v>
      </c>
      <c r="L292" s="181">
        <f t="shared" si="143"/>
        <v>0.32587859424920129</v>
      </c>
      <c r="M292" s="176" t="s">
        <v>595</v>
      </c>
      <c r="N292" s="182">
        <v>44369</v>
      </c>
      <c r="O292" s="1"/>
      <c r="P292" s="1"/>
      <c r="Q292" s="1"/>
      <c r="R292" s="6" t="s">
        <v>789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04">
        <v>138</v>
      </c>
      <c r="B293" s="205">
        <v>43439</v>
      </c>
      <c r="C293" s="205"/>
      <c r="D293" s="206" t="s">
        <v>347</v>
      </c>
      <c r="E293" s="207" t="s">
        <v>592</v>
      </c>
      <c r="F293" s="207">
        <v>259.5</v>
      </c>
      <c r="G293" s="207"/>
      <c r="H293" s="207">
        <v>320</v>
      </c>
      <c r="I293" s="209">
        <v>320</v>
      </c>
      <c r="J293" s="179" t="s">
        <v>686</v>
      </c>
      <c r="K293" s="180">
        <f t="shared" si="142"/>
        <v>60.5</v>
      </c>
      <c r="L293" s="181">
        <f t="shared" si="143"/>
        <v>0.23314065510597304</v>
      </c>
      <c r="M293" s="176" t="s">
        <v>595</v>
      </c>
      <c r="N293" s="182">
        <v>44323</v>
      </c>
      <c r="O293" s="1"/>
      <c r="P293" s="1"/>
      <c r="Q293" s="1"/>
      <c r="R293" s="6" t="s">
        <v>789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7">
        <v>139</v>
      </c>
      <c r="B294" s="218">
        <v>43439</v>
      </c>
      <c r="C294" s="218"/>
      <c r="D294" s="219" t="s">
        <v>808</v>
      </c>
      <c r="E294" s="220" t="s">
        <v>592</v>
      </c>
      <c r="F294" s="220">
        <v>715</v>
      </c>
      <c r="G294" s="220"/>
      <c r="H294" s="220">
        <v>445</v>
      </c>
      <c r="I294" s="221">
        <v>840</v>
      </c>
      <c r="J294" s="189" t="s">
        <v>809</v>
      </c>
      <c r="K294" s="190">
        <f t="shared" si="142"/>
        <v>-270</v>
      </c>
      <c r="L294" s="191">
        <f t="shared" si="143"/>
        <v>-0.3776223776223776</v>
      </c>
      <c r="M294" s="187" t="s">
        <v>606</v>
      </c>
      <c r="N294" s="184">
        <v>43800</v>
      </c>
      <c r="O294" s="1"/>
      <c r="P294" s="1"/>
      <c r="Q294" s="1"/>
      <c r="R294" s="6" t="s">
        <v>789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04">
        <v>140</v>
      </c>
      <c r="B295" s="205">
        <v>43469</v>
      </c>
      <c r="C295" s="205"/>
      <c r="D295" s="206" t="s">
        <v>180</v>
      </c>
      <c r="E295" s="207" t="s">
        <v>592</v>
      </c>
      <c r="F295" s="207">
        <v>875</v>
      </c>
      <c r="G295" s="207"/>
      <c r="H295" s="207">
        <v>1165</v>
      </c>
      <c r="I295" s="209">
        <v>1185</v>
      </c>
      <c r="J295" s="179" t="s">
        <v>810</v>
      </c>
      <c r="K295" s="180">
        <f t="shared" si="142"/>
        <v>290</v>
      </c>
      <c r="L295" s="181">
        <f t="shared" si="143"/>
        <v>0.33142857142857141</v>
      </c>
      <c r="M295" s="176" t="s">
        <v>595</v>
      </c>
      <c r="N295" s="182">
        <v>43847</v>
      </c>
      <c r="O295" s="1"/>
      <c r="P295" s="1"/>
      <c r="Q295" s="1"/>
      <c r="R295" s="6" t="s">
        <v>789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04">
        <v>141</v>
      </c>
      <c r="B296" s="205">
        <v>43559</v>
      </c>
      <c r="C296" s="205"/>
      <c r="D296" s="206" t="s">
        <v>365</v>
      </c>
      <c r="E296" s="207" t="s">
        <v>592</v>
      </c>
      <c r="F296" s="207">
        <f>387-14.63</f>
        <v>372.37</v>
      </c>
      <c r="G296" s="207"/>
      <c r="H296" s="207">
        <v>490</v>
      </c>
      <c r="I296" s="209">
        <v>490</v>
      </c>
      <c r="J296" s="179" t="s">
        <v>686</v>
      </c>
      <c r="K296" s="180">
        <f t="shared" si="142"/>
        <v>117.63</v>
      </c>
      <c r="L296" s="181">
        <f t="shared" si="143"/>
        <v>0.31589548030185027</v>
      </c>
      <c r="M296" s="176" t="s">
        <v>595</v>
      </c>
      <c r="N296" s="182">
        <v>43850</v>
      </c>
      <c r="O296" s="1"/>
      <c r="P296" s="1"/>
      <c r="Q296" s="1"/>
      <c r="R296" s="6" t="s">
        <v>789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7">
        <v>142</v>
      </c>
      <c r="B297" s="218">
        <v>43578</v>
      </c>
      <c r="C297" s="218"/>
      <c r="D297" s="219" t="s">
        <v>811</v>
      </c>
      <c r="E297" s="220" t="s">
        <v>605</v>
      </c>
      <c r="F297" s="220">
        <v>220</v>
      </c>
      <c r="G297" s="220"/>
      <c r="H297" s="220">
        <v>127.5</v>
      </c>
      <c r="I297" s="221">
        <v>284</v>
      </c>
      <c r="J297" s="189" t="s">
        <v>812</v>
      </c>
      <c r="K297" s="190">
        <f t="shared" si="142"/>
        <v>-92.5</v>
      </c>
      <c r="L297" s="191">
        <f t="shared" si="143"/>
        <v>-0.42045454545454547</v>
      </c>
      <c r="M297" s="187" t="s">
        <v>606</v>
      </c>
      <c r="N297" s="184">
        <v>43896</v>
      </c>
      <c r="O297" s="1"/>
      <c r="P297" s="1"/>
      <c r="Q297" s="1"/>
      <c r="R297" s="6" t="s">
        <v>789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04">
        <v>143</v>
      </c>
      <c r="B298" s="205">
        <v>43622</v>
      </c>
      <c r="C298" s="205"/>
      <c r="D298" s="206" t="s">
        <v>490</v>
      </c>
      <c r="E298" s="207" t="s">
        <v>605</v>
      </c>
      <c r="F298" s="207">
        <v>332.8</v>
      </c>
      <c r="G298" s="207"/>
      <c r="H298" s="207">
        <v>405</v>
      </c>
      <c r="I298" s="209">
        <v>419</v>
      </c>
      <c r="J298" s="179" t="s">
        <v>813</v>
      </c>
      <c r="K298" s="180">
        <f t="shared" si="142"/>
        <v>72.199999999999989</v>
      </c>
      <c r="L298" s="181">
        <f t="shared" si="143"/>
        <v>0.21694711538461534</v>
      </c>
      <c r="M298" s="176" t="s">
        <v>595</v>
      </c>
      <c r="N298" s="182">
        <v>43860</v>
      </c>
      <c r="O298" s="1"/>
      <c r="P298" s="1"/>
      <c r="Q298" s="1"/>
      <c r="R298" s="6" t="s">
        <v>793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98">
        <v>144</v>
      </c>
      <c r="B299" s="197">
        <v>43641</v>
      </c>
      <c r="C299" s="197"/>
      <c r="D299" s="198" t="s">
        <v>172</v>
      </c>
      <c r="E299" s="199" t="s">
        <v>592</v>
      </c>
      <c r="F299" s="199">
        <v>386</v>
      </c>
      <c r="G299" s="200"/>
      <c r="H299" s="200">
        <v>395</v>
      </c>
      <c r="I299" s="200">
        <v>452</v>
      </c>
      <c r="J299" s="201" t="s">
        <v>814</v>
      </c>
      <c r="K299" s="202">
        <f t="shared" si="142"/>
        <v>9</v>
      </c>
      <c r="L299" s="203">
        <f t="shared" si="143"/>
        <v>2.3316062176165803E-2</v>
      </c>
      <c r="M299" s="199" t="s">
        <v>615</v>
      </c>
      <c r="N299" s="197">
        <v>43868</v>
      </c>
      <c r="O299" s="1"/>
      <c r="P299" s="1"/>
      <c r="Q299" s="1"/>
      <c r="R299" s="6" t="s">
        <v>793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98">
        <v>145</v>
      </c>
      <c r="B300" s="197">
        <v>43707</v>
      </c>
      <c r="C300" s="197"/>
      <c r="D300" s="198" t="s">
        <v>146</v>
      </c>
      <c r="E300" s="199" t="s">
        <v>592</v>
      </c>
      <c r="F300" s="199">
        <v>137.5</v>
      </c>
      <c r="G300" s="200"/>
      <c r="H300" s="200">
        <v>138.5</v>
      </c>
      <c r="I300" s="200">
        <v>190</v>
      </c>
      <c r="J300" s="201" t="s">
        <v>815</v>
      </c>
      <c r="K300" s="202">
        <f t="shared" si="142"/>
        <v>1</v>
      </c>
      <c r="L300" s="203">
        <f t="shared" si="143"/>
        <v>7.2727272727272727E-3</v>
      </c>
      <c r="M300" s="199" t="s">
        <v>615</v>
      </c>
      <c r="N300" s="197">
        <v>44432</v>
      </c>
      <c r="O300" s="1"/>
      <c r="P300" s="1"/>
      <c r="Q300" s="1"/>
      <c r="R300" s="6" t="s">
        <v>789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04">
        <v>146</v>
      </c>
      <c r="B301" s="205">
        <v>43731</v>
      </c>
      <c r="C301" s="205"/>
      <c r="D301" s="206" t="s">
        <v>438</v>
      </c>
      <c r="E301" s="207" t="s">
        <v>592</v>
      </c>
      <c r="F301" s="207">
        <v>235</v>
      </c>
      <c r="G301" s="207"/>
      <c r="H301" s="207">
        <v>295</v>
      </c>
      <c r="I301" s="209">
        <v>296</v>
      </c>
      <c r="J301" s="179" t="s">
        <v>816</v>
      </c>
      <c r="K301" s="180">
        <f t="shared" si="142"/>
        <v>60</v>
      </c>
      <c r="L301" s="181">
        <f t="shared" si="143"/>
        <v>0.25531914893617019</v>
      </c>
      <c r="M301" s="176" t="s">
        <v>595</v>
      </c>
      <c r="N301" s="182">
        <v>43844</v>
      </c>
      <c r="O301" s="1"/>
      <c r="P301" s="1"/>
      <c r="Q301" s="1"/>
      <c r="R301" s="6" t="s">
        <v>793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04">
        <v>147</v>
      </c>
      <c r="B302" s="205">
        <v>43752</v>
      </c>
      <c r="C302" s="205"/>
      <c r="D302" s="206" t="s">
        <v>817</v>
      </c>
      <c r="E302" s="207" t="s">
        <v>592</v>
      </c>
      <c r="F302" s="207">
        <v>277.5</v>
      </c>
      <c r="G302" s="207"/>
      <c r="H302" s="207">
        <v>333</v>
      </c>
      <c r="I302" s="209">
        <v>333</v>
      </c>
      <c r="J302" s="179" t="s">
        <v>818</v>
      </c>
      <c r="K302" s="180">
        <f t="shared" si="142"/>
        <v>55.5</v>
      </c>
      <c r="L302" s="181">
        <f t="shared" si="143"/>
        <v>0.2</v>
      </c>
      <c r="M302" s="176" t="s">
        <v>595</v>
      </c>
      <c r="N302" s="182">
        <v>43846</v>
      </c>
      <c r="O302" s="1"/>
      <c r="P302" s="1"/>
      <c r="Q302" s="1"/>
      <c r="R302" s="6" t="s">
        <v>789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04">
        <v>148</v>
      </c>
      <c r="B303" s="205">
        <v>43752</v>
      </c>
      <c r="C303" s="205"/>
      <c r="D303" s="206" t="s">
        <v>819</v>
      </c>
      <c r="E303" s="207" t="s">
        <v>592</v>
      </c>
      <c r="F303" s="207">
        <v>930</v>
      </c>
      <c r="G303" s="207"/>
      <c r="H303" s="207">
        <v>1165</v>
      </c>
      <c r="I303" s="209">
        <v>1200</v>
      </c>
      <c r="J303" s="179" t="s">
        <v>820</v>
      </c>
      <c r="K303" s="180">
        <f t="shared" si="142"/>
        <v>235</v>
      </c>
      <c r="L303" s="181">
        <f t="shared" si="143"/>
        <v>0.25268817204301075</v>
      </c>
      <c r="M303" s="176" t="s">
        <v>595</v>
      </c>
      <c r="N303" s="182">
        <v>43847</v>
      </c>
      <c r="O303" s="1"/>
      <c r="P303" s="1"/>
      <c r="Q303" s="1"/>
      <c r="R303" s="6" t="s">
        <v>793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04">
        <v>149</v>
      </c>
      <c r="B304" s="205">
        <v>43753</v>
      </c>
      <c r="C304" s="205"/>
      <c r="D304" s="206" t="s">
        <v>821</v>
      </c>
      <c r="E304" s="207" t="s">
        <v>592</v>
      </c>
      <c r="F304" s="177">
        <v>111</v>
      </c>
      <c r="G304" s="207"/>
      <c r="H304" s="207">
        <v>141</v>
      </c>
      <c r="I304" s="209">
        <v>141</v>
      </c>
      <c r="J304" s="179" t="s">
        <v>822</v>
      </c>
      <c r="K304" s="180">
        <f t="shared" si="142"/>
        <v>30</v>
      </c>
      <c r="L304" s="181">
        <f t="shared" si="143"/>
        <v>0.27027027027027029</v>
      </c>
      <c r="M304" s="176" t="s">
        <v>595</v>
      </c>
      <c r="N304" s="182">
        <v>44328</v>
      </c>
      <c r="O304" s="1"/>
      <c r="P304" s="1"/>
      <c r="Q304" s="1"/>
      <c r="R304" s="6" t="s">
        <v>793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04">
        <v>150</v>
      </c>
      <c r="B305" s="205">
        <v>43753</v>
      </c>
      <c r="C305" s="205"/>
      <c r="D305" s="206" t="s">
        <v>823</v>
      </c>
      <c r="E305" s="207" t="s">
        <v>592</v>
      </c>
      <c r="F305" s="177">
        <v>296</v>
      </c>
      <c r="G305" s="207"/>
      <c r="H305" s="207">
        <v>370</v>
      </c>
      <c r="I305" s="209">
        <v>370</v>
      </c>
      <c r="J305" s="179" t="s">
        <v>686</v>
      </c>
      <c r="K305" s="180">
        <f t="shared" si="142"/>
        <v>74</v>
      </c>
      <c r="L305" s="181">
        <f t="shared" si="143"/>
        <v>0.25</v>
      </c>
      <c r="M305" s="176" t="s">
        <v>595</v>
      </c>
      <c r="N305" s="182">
        <v>43853</v>
      </c>
      <c r="O305" s="1"/>
      <c r="P305" s="1"/>
      <c r="Q305" s="1"/>
      <c r="R305" s="6" t="s">
        <v>793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04">
        <v>151</v>
      </c>
      <c r="B306" s="205">
        <v>43754</v>
      </c>
      <c r="C306" s="205"/>
      <c r="D306" s="206" t="s">
        <v>824</v>
      </c>
      <c r="E306" s="207" t="s">
        <v>592</v>
      </c>
      <c r="F306" s="177">
        <v>300</v>
      </c>
      <c r="G306" s="207"/>
      <c r="H306" s="207">
        <v>382.5</v>
      </c>
      <c r="I306" s="209">
        <v>344</v>
      </c>
      <c r="J306" s="179" t="s">
        <v>825</v>
      </c>
      <c r="K306" s="180">
        <f t="shared" si="142"/>
        <v>82.5</v>
      </c>
      <c r="L306" s="181">
        <f t="shared" si="143"/>
        <v>0.27500000000000002</v>
      </c>
      <c r="M306" s="176" t="s">
        <v>595</v>
      </c>
      <c r="N306" s="182">
        <v>44238</v>
      </c>
      <c r="O306" s="1"/>
      <c r="P306" s="1"/>
      <c r="Q306" s="1"/>
      <c r="R306" s="6" t="s">
        <v>793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04">
        <v>152</v>
      </c>
      <c r="B307" s="205">
        <v>43832</v>
      </c>
      <c r="C307" s="205"/>
      <c r="D307" s="206" t="s">
        <v>826</v>
      </c>
      <c r="E307" s="207" t="s">
        <v>592</v>
      </c>
      <c r="F307" s="177">
        <v>495</v>
      </c>
      <c r="G307" s="207"/>
      <c r="H307" s="207">
        <v>595</v>
      </c>
      <c r="I307" s="209">
        <v>590</v>
      </c>
      <c r="J307" s="179" t="s">
        <v>618</v>
      </c>
      <c r="K307" s="180">
        <f t="shared" si="142"/>
        <v>100</v>
      </c>
      <c r="L307" s="181">
        <f t="shared" si="143"/>
        <v>0.20202020202020202</v>
      </c>
      <c r="M307" s="176" t="s">
        <v>595</v>
      </c>
      <c r="N307" s="182">
        <v>44589</v>
      </c>
      <c r="O307" s="1"/>
      <c r="P307" s="1"/>
      <c r="Q307" s="1"/>
      <c r="R307" s="6" t="s">
        <v>793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04">
        <v>153</v>
      </c>
      <c r="B308" s="205">
        <v>43966</v>
      </c>
      <c r="C308" s="205"/>
      <c r="D308" s="206" t="s">
        <v>76</v>
      </c>
      <c r="E308" s="207" t="s">
        <v>592</v>
      </c>
      <c r="F308" s="177">
        <v>67.5</v>
      </c>
      <c r="G308" s="207"/>
      <c r="H308" s="207">
        <v>86</v>
      </c>
      <c r="I308" s="209">
        <v>86</v>
      </c>
      <c r="J308" s="179" t="s">
        <v>827</v>
      </c>
      <c r="K308" s="180">
        <f t="shared" si="142"/>
        <v>18.5</v>
      </c>
      <c r="L308" s="181">
        <f t="shared" si="143"/>
        <v>0.27407407407407408</v>
      </c>
      <c r="M308" s="176" t="s">
        <v>595</v>
      </c>
      <c r="N308" s="182">
        <v>44008</v>
      </c>
      <c r="O308" s="1"/>
      <c r="P308" s="1"/>
      <c r="Q308" s="1"/>
      <c r="R308" s="6" t="s">
        <v>793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04">
        <v>154</v>
      </c>
      <c r="B309" s="205">
        <v>44035</v>
      </c>
      <c r="C309" s="205"/>
      <c r="D309" s="206" t="s">
        <v>489</v>
      </c>
      <c r="E309" s="207" t="s">
        <v>592</v>
      </c>
      <c r="F309" s="177">
        <v>231</v>
      </c>
      <c r="G309" s="207"/>
      <c r="H309" s="207">
        <v>281</v>
      </c>
      <c r="I309" s="209">
        <v>281</v>
      </c>
      <c r="J309" s="179" t="s">
        <v>686</v>
      </c>
      <c r="K309" s="180">
        <f t="shared" si="142"/>
        <v>50</v>
      </c>
      <c r="L309" s="181">
        <f t="shared" si="143"/>
        <v>0.21645021645021645</v>
      </c>
      <c r="M309" s="176" t="s">
        <v>595</v>
      </c>
      <c r="N309" s="182">
        <v>44358</v>
      </c>
      <c r="O309" s="1"/>
      <c r="P309" s="1"/>
      <c r="Q309" s="1"/>
      <c r="R309" s="6" t="s">
        <v>793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04">
        <v>155</v>
      </c>
      <c r="B310" s="205">
        <v>44092</v>
      </c>
      <c r="C310" s="205"/>
      <c r="D310" s="206" t="s">
        <v>144</v>
      </c>
      <c r="E310" s="207" t="s">
        <v>592</v>
      </c>
      <c r="F310" s="207">
        <v>206</v>
      </c>
      <c r="G310" s="207"/>
      <c r="H310" s="207">
        <v>248</v>
      </c>
      <c r="I310" s="209">
        <v>248</v>
      </c>
      <c r="J310" s="179" t="s">
        <v>686</v>
      </c>
      <c r="K310" s="180">
        <f t="shared" si="142"/>
        <v>42</v>
      </c>
      <c r="L310" s="181">
        <f t="shared" si="143"/>
        <v>0.20388349514563106</v>
      </c>
      <c r="M310" s="176" t="s">
        <v>595</v>
      </c>
      <c r="N310" s="182">
        <v>44214</v>
      </c>
      <c r="O310" s="1"/>
      <c r="P310" s="1"/>
      <c r="Q310" s="1"/>
      <c r="R310" s="6" t="s">
        <v>793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04">
        <v>156</v>
      </c>
      <c r="B311" s="205">
        <v>44140</v>
      </c>
      <c r="C311" s="205"/>
      <c r="D311" s="206" t="s">
        <v>144</v>
      </c>
      <c r="E311" s="207" t="s">
        <v>592</v>
      </c>
      <c r="F311" s="207">
        <v>182.5</v>
      </c>
      <c r="G311" s="207"/>
      <c r="H311" s="207">
        <v>248</v>
      </c>
      <c r="I311" s="209">
        <v>248</v>
      </c>
      <c r="J311" s="179" t="s">
        <v>686</v>
      </c>
      <c r="K311" s="180">
        <f t="shared" si="142"/>
        <v>65.5</v>
      </c>
      <c r="L311" s="181">
        <f t="shared" si="143"/>
        <v>0.35890410958904112</v>
      </c>
      <c r="M311" s="176" t="s">
        <v>595</v>
      </c>
      <c r="N311" s="182">
        <v>44214</v>
      </c>
      <c r="O311" s="1"/>
      <c r="P311" s="1"/>
      <c r="Q311" s="1"/>
      <c r="R311" s="6" t="s">
        <v>793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04">
        <v>157</v>
      </c>
      <c r="B312" s="205">
        <v>44140</v>
      </c>
      <c r="C312" s="205"/>
      <c r="D312" s="206" t="s">
        <v>347</v>
      </c>
      <c r="E312" s="207" t="s">
        <v>592</v>
      </c>
      <c r="F312" s="207">
        <v>247.5</v>
      </c>
      <c r="G312" s="207"/>
      <c r="H312" s="207">
        <v>320</v>
      </c>
      <c r="I312" s="209">
        <v>320</v>
      </c>
      <c r="J312" s="179" t="s">
        <v>686</v>
      </c>
      <c r="K312" s="180">
        <f t="shared" si="142"/>
        <v>72.5</v>
      </c>
      <c r="L312" s="181">
        <f t="shared" si="143"/>
        <v>0.29292929292929293</v>
      </c>
      <c r="M312" s="176" t="s">
        <v>595</v>
      </c>
      <c r="N312" s="182">
        <v>44323</v>
      </c>
      <c r="O312" s="1"/>
      <c r="P312" s="1"/>
      <c r="Q312" s="1"/>
      <c r="R312" s="6" t="s">
        <v>793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04">
        <v>158</v>
      </c>
      <c r="B313" s="205">
        <v>44140</v>
      </c>
      <c r="C313" s="205"/>
      <c r="D313" s="206" t="s">
        <v>203</v>
      </c>
      <c r="E313" s="207" t="s">
        <v>592</v>
      </c>
      <c r="F313" s="177">
        <v>925</v>
      </c>
      <c r="G313" s="207"/>
      <c r="H313" s="207">
        <v>1095</v>
      </c>
      <c r="I313" s="209">
        <v>1093</v>
      </c>
      <c r="J313" s="179" t="s">
        <v>828</v>
      </c>
      <c r="K313" s="180">
        <f t="shared" si="142"/>
        <v>170</v>
      </c>
      <c r="L313" s="181">
        <f t="shared" si="143"/>
        <v>0.18378378378378379</v>
      </c>
      <c r="M313" s="176" t="s">
        <v>595</v>
      </c>
      <c r="N313" s="182">
        <v>44201</v>
      </c>
      <c r="O313" s="1"/>
      <c r="P313" s="1"/>
      <c r="Q313" s="1"/>
      <c r="R313" s="6" t="s">
        <v>793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04">
        <v>159</v>
      </c>
      <c r="B314" s="205">
        <v>44140</v>
      </c>
      <c r="C314" s="205"/>
      <c r="D314" s="206" t="s">
        <v>365</v>
      </c>
      <c r="E314" s="207" t="s">
        <v>592</v>
      </c>
      <c r="F314" s="177">
        <v>332.5</v>
      </c>
      <c r="G314" s="207"/>
      <c r="H314" s="207">
        <v>393</v>
      </c>
      <c r="I314" s="209">
        <v>406</v>
      </c>
      <c r="J314" s="179" t="s">
        <v>829</v>
      </c>
      <c r="K314" s="180">
        <f t="shared" si="142"/>
        <v>60.5</v>
      </c>
      <c r="L314" s="181">
        <f t="shared" si="143"/>
        <v>0.18195488721804512</v>
      </c>
      <c r="M314" s="176" t="s">
        <v>595</v>
      </c>
      <c r="N314" s="182">
        <v>44256</v>
      </c>
      <c r="O314" s="1"/>
      <c r="P314" s="1"/>
      <c r="Q314" s="1"/>
      <c r="R314" s="6" t="s">
        <v>793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04">
        <v>160</v>
      </c>
      <c r="B315" s="205">
        <v>44141</v>
      </c>
      <c r="C315" s="205"/>
      <c r="D315" s="206" t="s">
        <v>489</v>
      </c>
      <c r="E315" s="207" t="s">
        <v>592</v>
      </c>
      <c r="F315" s="177">
        <v>231</v>
      </c>
      <c r="G315" s="207"/>
      <c r="H315" s="207">
        <v>281</v>
      </c>
      <c r="I315" s="209">
        <v>281</v>
      </c>
      <c r="J315" s="179" t="s">
        <v>686</v>
      </c>
      <c r="K315" s="180">
        <f t="shared" si="142"/>
        <v>50</v>
      </c>
      <c r="L315" s="181">
        <f t="shared" si="143"/>
        <v>0.21645021645021645</v>
      </c>
      <c r="M315" s="176" t="s">
        <v>595</v>
      </c>
      <c r="N315" s="182">
        <v>44358</v>
      </c>
      <c r="O315" s="1"/>
      <c r="P315" s="1"/>
      <c r="Q315" s="1"/>
      <c r="R315" s="6" t="s">
        <v>793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04">
        <v>161</v>
      </c>
      <c r="B316" s="205">
        <v>44187</v>
      </c>
      <c r="C316" s="205"/>
      <c r="D316" s="206" t="s">
        <v>830</v>
      </c>
      <c r="E316" s="207" t="s">
        <v>592</v>
      </c>
      <c r="F316" s="177">
        <v>190</v>
      </c>
      <c r="G316" s="207"/>
      <c r="H316" s="207">
        <v>239</v>
      </c>
      <c r="I316" s="209">
        <v>239</v>
      </c>
      <c r="J316" s="179" t="s">
        <v>831</v>
      </c>
      <c r="K316" s="180">
        <f t="shared" si="142"/>
        <v>49</v>
      </c>
      <c r="L316" s="181">
        <f t="shared" si="143"/>
        <v>0.25789473684210529</v>
      </c>
      <c r="M316" s="176" t="s">
        <v>595</v>
      </c>
      <c r="N316" s="182">
        <v>44844</v>
      </c>
      <c r="O316" s="1"/>
      <c r="P316" s="1"/>
      <c r="Q316" s="1"/>
      <c r="R316" s="6" t="s">
        <v>793</v>
      </c>
    </row>
    <row r="317" spans="1:26" ht="12.75" customHeight="1">
      <c r="A317" s="204">
        <v>162</v>
      </c>
      <c r="B317" s="205">
        <v>44258</v>
      </c>
      <c r="C317" s="205"/>
      <c r="D317" s="206" t="s">
        <v>826</v>
      </c>
      <c r="E317" s="207" t="s">
        <v>592</v>
      </c>
      <c r="F317" s="177">
        <v>495</v>
      </c>
      <c r="G317" s="207"/>
      <c r="H317" s="207">
        <v>595</v>
      </c>
      <c r="I317" s="209">
        <v>590</v>
      </c>
      <c r="J317" s="179" t="s">
        <v>618</v>
      </c>
      <c r="K317" s="180">
        <f t="shared" si="142"/>
        <v>100</v>
      </c>
      <c r="L317" s="181">
        <f t="shared" si="143"/>
        <v>0.20202020202020202</v>
      </c>
      <c r="M317" s="176" t="s">
        <v>595</v>
      </c>
      <c r="N317" s="182">
        <v>44589</v>
      </c>
      <c r="O317" s="1"/>
      <c r="P317" s="1"/>
      <c r="R317" s="6" t="s">
        <v>793</v>
      </c>
    </row>
    <row r="318" spans="1:26" ht="12.75" customHeight="1">
      <c r="A318" s="204">
        <v>163</v>
      </c>
      <c r="B318" s="205">
        <v>44274</v>
      </c>
      <c r="C318" s="205"/>
      <c r="D318" s="206" t="s">
        <v>365</v>
      </c>
      <c r="E318" s="207" t="s">
        <v>592</v>
      </c>
      <c r="F318" s="177">
        <v>355</v>
      </c>
      <c r="G318" s="207"/>
      <c r="H318" s="207">
        <v>422.5</v>
      </c>
      <c r="I318" s="209">
        <v>420</v>
      </c>
      <c r="J318" s="179" t="s">
        <v>832</v>
      </c>
      <c r="K318" s="180">
        <f t="shared" si="142"/>
        <v>67.5</v>
      </c>
      <c r="L318" s="181">
        <f t="shared" si="143"/>
        <v>0.19014084507042253</v>
      </c>
      <c r="M318" s="176" t="s">
        <v>595</v>
      </c>
      <c r="N318" s="182">
        <v>44361</v>
      </c>
      <c r="O318" s="1"/>
      <c r="R318" s="222" t="s">
        <v>793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04">
        <v>164</v>
      </c>
      <c r="B319" s="205">
        <v>44295</v>
      </c>
      <c r="C319" s="205"/>
      <c r="D319" s="206" t="s">
        <v>327</v>
      </c>
      <c r="E319" s="207" t="s">
        <v>592</v>
      </c>
      <c r="F319" s="177">
        <v>555</v>
      </c>
      <c r="G319" s="207"/>
      <c r="H319" s="207">
        <v>663</v>
      </c>
      <c r="I319" s="209">
        <v>663</v>
      </c>
      <c r="J319" s="179" t="s">
        <v>833</v>
      </c>
      <c r="K319" s="180">
        <f t="shared" si="142"/>
        <v>108</v>
      </c>
      <c r="L319" s="181">
        <f t="shared" si="143"/>
        <v>0.19459459459459461</v>
      </c>
      <c r="M319" s="176" t="s">
        <v>595</v>
      </c>
      <c r="N319" s="182">
        <v>44321</v>
      </c>
      <c r="O319" s="1"/>
      <c r="P319" s="1"/>
      <c r="Q319" s="1"/>
      <c r="R319" s="222" t="s">
        <v>793</v>
      </c>
    </row>
    <row r="320" spans="1:26" ht="12.75" customHeight="1">
      <c r="A320" s="204">
        <v>165</v>
      </c>
      <c r="B320" s="205">
        <v>44308</v>
      </c>
      <c r="C320" s="205"/>
      <c r="D320" s="206" t="s">
        <v>797</v>
      </c>
      <c r="E320" s="207" t="s">
        <v>592</v>
      </c>
      <c r="F320" s="177">
        <v>126.5</v>
      </c>
      <c r="G320" s="207"/>
      <c r="H320" s="207">
        <v>155</v>
      </c>
      <c r="I320" s="209">
        <v>155</v>
      </c>
      <c r="J320" s="179" t="s">
        <v>686</v>
      </c>
      <c r="K320" s="180">
        <f t="shared" si="142"/>
        <v>28.5</v>
      </c>
      <c r="L320" s="181">
        <f t="shared" si="143"/>
        <v>0.22529644268774704</v>
      </c>
      <c r="M320" s="176" t="s">
        <v>595</v>
      </c>
      <c r="N320" s="182">
        <v>44362</v>
      </c>
      <c r="O320" s="1"/>
      <c r="R320" s="222" t="s">
        <v>793</v>
      </c>
    </row>
    <row r="321" spans="1:18" ht="12.75" customHeight="1">
      <c r="A321" s="183">
        <v>166</v>
      </c>
      <c r="B321" s="214">
        <v>44368</v>
      </c>
      <c r="C321" s="214"/>
      <c r="D321" s="185" t="s">
        <v>834</v>
      </c>
      <c r="E321" s="187" t="s">
        <v>592</v>
      </c>
      <c r="F321" s="215">
        <v>287.5</v>
      </c>
      <c r="G321" s="187"/>
      <c r="H321" s="187">
        <v>245</v>
      </c>
      <c r="I321" s="188">
        <v>344</v>
      </c>
      <c r="J321" s="189" t="s">
        <v>835</v>
      </c>
      <c r="K321" s="190">
        <f t="shared" si="142"/>
        <v>-42.5</v>
      </c>
      <c r="L321" s="191">
        <f t="shared" si="143"/>
        <v>-0.14782608695652175</v>
      </c>
      <c r="M321" s="187" t="s">
        <v>606</v>
      </c>
      <c r="N321" s="184">
        <v>44508</v>
      </c>
      <c r="O321" s="1"/>
      <c r="R321" s="222" t="s">
        <v>793</v>
      </c>
    </row>
    <row r="322" spans="1:18" ht="12.75" customHeight="1">
      <c r="A322" s="204">
        <v>167</v>
      </c>
      <c r="B322" s="205">
        <v>44368</v>
      </c>
      <c r="C322" s="205"/>
      <c r="D322" s="206" t="s">
        <v>489</v>
      </c>
      <c r="E322" s="207" t="s">
        <v>592</v>
      </c>
      <c r="F322" s="177">
        <v>241</v>
      </c>
      <c r="G322" s="207"/>
      <c r="H322" s="207">
        <v>298</v>
      </c>
      <c r="I322" s="209">
        <v>320</v>
      </c>
      <c r="J322" s="179" t="s">
        <v>686</v>
      </c>
      <c r="K322" s="180">
        <f t="shared" si="142"/>
        <v>57</v>
      </c>
      <c r="L322" s="181">
        <f t="shared" si="143"/>
        <v>0.23651452282157676</v>
      </c>
      <c r="M322" s="176" t="s">
        <v>595</v>
      </c>
      <c r="N322" s="182">
        <v>44802</v>
      </c>
      <c r="O322" s="41"/>
      <c r="R322" s="222" t="s">
        <v>793</v>
      </c>
    </row>
    <row r="323" spans="1:18" ht="12.75" customHeight="1">
      <c r="A323" s="204">
        <v>168</v>
      </c>
      <c r="B323" s="205">
        <v>44406</v>
      </c>
      <c r="C323" s="205"/>
      <c r="D323" s="206" t="s">
        <v>797</v>
      </c>
      <c r="E323" s="207" t="s">
        <v>592</v>
      </c>
      <c r="F323" s="177">
        <v>162.5</v>
      </c>
      <c r="G323" s="207"/>
      <c r="H323" s="207">
        <v>200</v>
      </c>
      <c r="I323" s="209">
        <v>200</v>
      </c>
      <c r="J323" s="179" t="s">
        <v>686</v>
      </c>
      <c r="K323" s="180">
        <f t="shared" si="142"/>
        <v>37.5</v>
      </c>
      <c r="L323" s="181">
        <f t="shared" si="143"/>
        <v>0.23076923076923078</v>
      </c>
      <c r="M323" s="176" t="s">
        <v>595</v>
      </c>
      <c r="N323" s="182">
        <v>44802</v>
      </c>
      <c r="O323" s="1"/>
      <c r="R323" s="222" t="s">
        <v>793</v>
      </c>
    </row>
    <row r="324" spans="1:18" ht="12.75" customHeight="1">
      <c r="A324" s="204">
        <v>169</v>
      </c>
      <c r="B324" s="205">
        <v>44462</v>
      </c>
      <c r="C324" s="205"/>
      <c r="D324" s="206" t="s">
        <v>446</v>
      </c>
      <c r="E324" s="207" t="s">
        <v>592</v>
      </c>
      <c r="F324" s="177">
        <v>1235</v>
      </c>
      <c r="G324" s="207"/>
      <c r="H324" s="207">
        <v>1505</v>
      </c>
      <c r="I324" s="209">
        <v>1500</v>
      </c>
      <c r="J324" s="179" t="s">
        <v>686</v>
      </c>
      <c r="K324" s="180">
        <f t="shared" si="142"/>
        <v>270</v>
      </c>
      <c r="L324" s="181">
        <f t="shared" si="143"/>
        <v>0.21862348178137653</v>
      </c>
      <c r="M324" s="176" t="s">
        <v>595</v>
      </c>
      <c r="N324" s="182">
        <v>44564</v>
      </c>
      <c r="O324" s="1"/>
      <c r="R324" s="222" t="s">
        <v>793</v>
      </c>
    </row>
    <row r="325" spans="1:18" ht="12.75" customHeight="1">
      <c r="A325" s="223">
        <v>170</v>
      </c>
      <c r="B325" s="224">
        <v>44480</v>
      </c>
      <c r="C325" s="224"/>
      <c r="D325" s="225" t="s">
        <v>836</v>
      </c>
      <c r="E325" s="226" t="s">
        <v>592</v>
      </c>
      <c r="F325" s="60">
        <v>58.75</v>
      </c>
      <c r="G325" s="226"/>
      <c r="H325" s="227"/>
      <c r="I325" s="56"/>
      <c r="J325" s="228" t="s">
        <v>593</v>
      </c>
      <c r="K325" s="223"/>
      <c r="L325" s="224"/>
      <c r="M325" s="224"/>
      <c r="N325" s="225"/>
      <c r="O325" s="41"/>
      <c r="R325" s="222" t="s">
        <v>793</v>
      </c>
    </row>
    <row r="326" spans="1:18" ht="12.75" customHeight="1">
      <c r="A326" s="229">
        <v>171</v>
      </c>
      <c r="B326" s="230">
        <v>44481</v>
      </c>
      <c r="C326" s="230"/>
      <c r="D326" s="231" t="s">
        <v>278</v>
      </c>
      <c r="E326" s="56" t="s">
        <v>592</v>
      </c>
      <c r="F326" s="232" t="s">
        <v>837</v>
      </c>
      <c r="G326" s="56"/>
      <c r="H326" s="56"/>
      <c r="I326" s="56">
        <v>380</v>
      </c>
      <c r="J326" s="233" t="s">
        <v>593</v>
      </c>
      <c r="K326" s="229"/>
      <c r="L326" s="230"/>
      <c r="M326" s="230"/>
      <c r="N326" s="231"/>
      <c r="O326" s="41"/>
      <c r="R326" s="222" t="s">
        <v>793</v>
      </c>
    </row>
    <row r="327" spans="1:18" ht="12.75" customHeight="1">
      <c r="A327" s="204">
        <v>172</v>
      </c>
      <c r="B327" s="205">
        <v>44481</v>
      </c>
      <c r="C327" s="205"/>
      <c r="D327" s="206" t="s">
        <v>838</v>
      </c>
      <c r="E327" s="207" t="s">
        <v>592</v>
      </c>
      <c r="F327" s="177">
        <v>45.5</v>
      </c>
      <c r="G327" s="207"/>
      <c r="H327" s="207">
        <v>56.5</v>
      </c>
      <c r="I327" s="209">
        <v>56</v>
      </c>
      <c r="J327" s="179" t="s">
        <v>686</v>
      </c>
      <c r="K327" s="180">
        <f t="shared" ref="K327:K328" si="144">H327-F327</f>
        <v>11</v>
      </c>
      <c r="L327" s="181">
        <f t="shared" ref="L327:L328" si="145">K327/F327</f>
        <v>0.24175824175824176</v>
      </c>
      <c r="M327" s="176" t="s">
        <v>595</v>
      </c>
      <c r="N327" s="182">
        <v>44881</v>
      </c>
      <c r="O327" s="41"/>
      <c r="R327" s="222"/>
    </row>
    <row r="328" spans="1:18" ht="12.75" customHeight="1">
      <c r="A328" s="204">
        <v>173</v>
      </c>
      <c r="B328" s="205">
        <v>44551</v>
      </c>
      <c r="C328" s="205"/>
      <c r="D328" s="206" t="s">
        <v>131</v>
      </c>
      <c r="E328" s="207" t="s">
        <v>592</v>
      </c>
      <c r="F328" s="177">
        <v>2300</v>
      </c>
      <c r="G328" s="207"/>
      <c r="H328" s="207">
        <f>(2820+2200)/2</f>
        <v>2510</v>
      </c>
      <c r="I328" s="209">
        <v>3000</v>
      </c>
      <c r="J328" s="179" t="s">
        <v>839</v>
      </c>
      <c r="K328" s="180">
        <f t="shared" si="144"/>
        <v>210</v>
      </c>
      <c r="L328" s="181">
        <f t="shared" si="145"/>
        <v>9.1304347826086957E-2</v>
      </c>
      <c r="M328" s="176" t="s">
        <v>595</v>
      </c>
      <c r="N328" s="182">
        <v>44649</v>
      </c>
      <c r="O328" s="1"/>
      <c r="R328" s="222"/>
    </row>
    <row r="329" spans="1:18" ht="12.75" customHeight="1">
      <c r="A329" s="204">
        <v>174</v>
      </c>
      <c r="B329" s="205">
        <v>44606</v>
      </c>
      <c r="C329" s="205"/>
      <c r="D329" s="206" t="s">
        <v>436</v>
      </c>
      <c r="E329" s="207" t="s">
        <v>592</v>
      </c>
      <c r="F329" s="177">
        <v>635</v>
      </c>
      <c r="G329" s="207"/>
      <c r="H329" s="207">
        <v>700</v>
      </c>
      <c r="I329" s="209">
        <v>764</v>
      </c>
      <c r="J329" s="179" t="s">
        <v>1082</v>
      </c>
      <c r="K329" s="180">
        <f t="shared" ref="K329" si="146">H329-F329</f>
        <v>65</v>
      </c>
      <c r="L329" s="181">
        <f t="shared" ref="L329" si="147">K329/F329</f>
        <v>0.10236220472440945</v>
      </c>
      <c r="M329" s="176" t="s">
        <v>595</v>
      </c>
      <c r="N329" s="182">
        <v>45159</v>
      </c>
      <c r="O329" s="41"/>
      <c r="R329" s="222"/>
    </row>
    <row r="330" spans="1:18" ht="12.75" customHeight="1">
      <c r="A330" s="204">
        <v>175</v>
      </c>
      <c r="B330" s="205">
        <v>44613</v>
      </c>
      <c r="C330" s="205"/>
      <c r="D330" s="206" t="s">
        <v>446</v>
      </c>
      <c r="E330" s="207" t="s">
        <v>592</v>
      </c>
      <c r="F330" s="177">
        <v>1255</v>
      </c>
      <c r="G330" s="207"/>
      <c r="H330" s="207">
        <v>1515</v>
      </c>
      <c r="I330" s="209">
        <v>1510</v>
      </c>
      <c r="J330" s="179" t="s">
        <v>686</v>
      </c>
      <c r="K330" s="180">
        <f>H330-F330</f>
        <v>260</v>
      </c>
      <c r="L330" s="181">
        <f>K330/F330</f>
        <v>0.20717131474103587</v>
      </c>
      <c r="M330" s="176" t="s">
        <v>595</v>
      </c>
      <c r="N330" s="182">
        <v>44834</v>
      </c>
      <c r="O330" s="41"/>
      <c r="R330" s="222"/>
    </row>
    <row r="331" spans="1:18" ht="12.75" customHeight="1">
      <c r="A331">
        <v>176</v>
      </c>
      <c r="B331" s="230">
        <v>44670</v>
      </c>
      <c r="C331" s="230"/>
      <c r="D331" s="58" t="s">
        <v>552</v>
      </c>
      <c r="E331" s="234" t="s">
        <v>592</v>
      </c>
      <c r="F331" s="56" t="s">
        <v>840</v>
      </c>
      <c r="G331" s="56"/>
      <c r="H331" s="56"/>
      <c r="I331" s="56">
        <v>553</v>
      </c>
      <c r="J331" s="56" t="s">
        <v>593</v>
      </c>
      <c r="K331" s="56"/>
      <c r="L331" s="56"/>
      <c r="M331" s="56"/>
      <c r="N331" s="56"/>
      <c r="O331" s="41"/>
      <c r="R331" s="222"/>
    </row>
    <row r="332" spans="1:18" ht="12.75" customHeight="1">
      <c r="A332" s="204">
        <v>177</v>
      </c>
      <c r="B332" s="205">
        <v>44746</v>
      </c>
      <c r="C332" s="205"/>
      <c r="D332" s="206" t="s">
        <v>841</v>
      </c>
      <c r="E332" s="207" t="s">
        <v>592</v>
      </c>
      <c r="F332" s="177">
        <v>207.5</v>
      </c>
      <c r="G332" s="207"/>
      <c r="H332" s="207">
        <v>254</v>
      </c>
      <c r="I332" s="209">
        <v>254</v>
      </c>
      <c r="J332" s="179" t="s">
        <v>686</v>
      </c>
      <c r="K332" s="180">
        <f t="shared" ref="K332:K334" si="148">H332-F332</f>
        <v>46.5</v>
      </c>
      <c r="L332" s="181">
        <f t="shared" ref="L332:L334" si="149">K332/F332</f>
        <v>0.22409638554216868</v>
      </c>
      <c r="M332" s="176" t="s">
        <v>595</v>
      </c>
      <c r="N332" s="182">
        <v>44792</v>
      </c>
      <c r="O332" s="1"/>
      <c r="R332" s="222"/>
    </row>
    <row r="333" spans="1:18" ht="12.75" customHeight="1">
      <c r="A333" s="204">
        <v>178</v>
      </c>
      <c r="B333" s="205">
        <v>44775</v>
      </c>
      <c r="C333" s="205"/>
      <c r="D333" s="206" t="s">
        <v>491</v>
      </c>
      <c r="E333" s="207" t="s">
        <v>592</v>
      </c>
      <c r="F333" s="177">
        <v>31.25</v>
      </c>
      <c r="G333" s="207"/>
      <c r="H333" s="207">
        <v>38.75</v>
      </c>
      <c r="I333" s="209">
        <v>38</v>
      </c>
      <c r="J333" s="179" t="s">
        <v>686</v>
      </c>
      <c r="K333" s="180">
        <f t="shared" si="148"/>
        <v>7.5</v>
      </c>
      <c r="L333" s="181">
        <f t="shared" si="149"/>
        <v>0.24</v>
      </c>
      <c r="M333" s="176" t="s">
        <v>595</v>
      </c>
      <c r="N333" s="182">
        <v>44844</v>
      </c>
      <c r="O333" s="41"/>
      <c r="R333" s="60"/>
    </row>
    <row r="334" spans="1:18" ht="12.75" customHeight="1">
      <c r="A334" s="204">
        <v>179</v>
      </c>
      <c r="B334" s="205">
        <v>44841</v>
      </c>
      <c r="C334" s="205"/>
      <c r="D334" s="206" t="s">
        <v>842</v>
      </c>
      <c r="E334" s="207" t="s">
        <v>592</v>
      </c>
      <c r="F334" s="177">
        <v>665</v>
      </c>
      <c r="G334" s="207"/>
      <c r="H334" s="207">
        <v>807.5</v>
      </c>
      <c r="I334" s="209">
        <v>840</v>
      </c>
      <c r="J334" s="179" t="s">
        <v>839</v>
      </c>
      <c r="K334" s="180">
        <f t="shared" si="148"/>
        <v>142.5</v>
      </c>
      <c r="L334" s="181">
        <f t="shared" si="149"/>
        <v>0.21428571428571427</v>
      </c>
      <c r="M334" s="176" t="s">
        <v>595</v>
      </c>
      <c r="N334" s="182">
        <v>45097</v>
      </c>
      <c r="O334" s="41"/>
      <c r="R334" s="60"/>
    </row>
    <row r="335" spans="1:18" ht="12.75" customHeight="1">
      <c r="A335" s="204">
        <v>180</v>
      </c>
      <c r="B335" s="205">
        <v>44844</v>
      </c>
      <c r="C335" s="205"/>
      <c r="D335" s="206" t="s">
        <v>438</v>
      </c>
      <c r="E335" s="207" t="s">
        <v>592</v>
      </c>
      <c r="F335" s="177">
        <v>227.5</v>
      </c>
      <c r="G335" s="207"/>
      <c r="H335" s="207">
        <v>270</v>
      </c>
      <c r="I335" s="209">
        <v>291</v>
      </c>
      <c r="J335" s="179" t="s">
        <v>1094</v>
      </c>
      <c r="K335" s="180">
        <f t="shared" ref="K335" si="150">H335-F335</f>
        <v>42.5</v>
      </c>
      <c r="L335" s="181">
        <f t="shared" ref="L335" si="151">K335/F335</f>
        <v>0.18681318681318682</v>
      </c>
      <c r="M335" s="176" t="s">
        <v>595</v>
      </c>
      <c r="N335" s="182">
        <v>45160</v>
      </c>
      <c r="O335" s="41"/>
      <c r="Q335" s="41"/>
      <c r="R335" s="60"/>
    </row>
    <row r="336" spans="1:18" ht="12.75" customHeight="1">
      <c r="A336" s="204">
        <v>181</v>
      </c>
      <c r="B336" s="205">
        <v>44845</v>
      </c>
      <c r="C336" s="205"/>
      <c r="D336" s="206" t="s">
        <v>436</v>
      </c>
      <c r="E336" s="207" t="s">
        <v>592</v>
      </c>
      <c r="F336" s="177">
        <v>555</v>
      </c>
      <c r="G336" s="207"/>
      <c r="H336" s="207">
        <v>700</v>
      </c>
      <c r="I336" s="209">
        <v>765</v>
      </c>
      <c r="J336" s="179" t="s">
        <v>1083</v>
      </c>
      <c r="K336" s="180">
        <f t="shared" ref="K336" si="152">H336-F336</f>
        <v>145</v>
      </c>
      <c r="L336" s="181">
        <f t="shared" ref="L336" si="153">K336/F336</f>
        <v>0.26126126126126126</v>
      </c>
      <c r="M336" s="176" t="s">
        <v>595</v>
      </c>
      <c r="N336" s="182">
        <v>45159</v>
      </c>
      <c r="O336" s="41"/>
      <c r="Q336" s="41"/>
      <c r="R336" s="60"/>
    </row>
    <row r="337" spans="1:38" ht="12.75" customHeight="1">
      <c r="A337" s="204">
        <v>182</v>
      </c>
      <c r="B337" s="205">
        <v>44981</v>
      </c>
      <c r="C337" s="205"/>
      <c r="D337" s="206" t="s">
        <v>453</v>
      </c>
      <c r="E337" s="207" t="s">
        <v>592</v>
      </c>
      <c r="F337" s="177">
        <v>1675</v>
      </c>
      <c r="G337" s="207"/>
      <c r="H337" s="207">
        <v>2080</v>
      </c>
      <c r="I337" s="209">
        <v>2080</v>
      </c>
      <c r="J337" s="179" t="s">
        <v>686</v>
      </c>
      <c r="K337" s="180">
        <f>H337-F337</f>
        <v>405</v>
      </c>
      <c r="L337" s="181">
        <f>K337/F337</f>
        <v>0.2417910447761194</v>
      </c>
      <c r="M337" s="176" t="s">
        <v>595</v>
      </c>
      <c r="N337" s="182">
        <v>45119</v>
      </c>
      <c r="O337" s="41"/>
      <c r="R337" s="60" t="s">
        <v>906</v>
      </c>
    </row>
    <row r="338" spans="1:38" ht="12.75" customHeight="1">
      <c r="A338" s="204">
        <v>183</v>
      </c>
      <c r="B338" s="205">
        <v>44986</v>
      </c>
      <c r="C338" s="205"/>
      <c r="D338" s="206" t="s">
        <v>491</v>
      </c>
      <c r="E338" s="207" t="s">
        <v>592</v>
      </c>
      <c r="F338" s="177">
        <v>57.5</v>
      </c>
      <c r="G338" s="207"/>
      <c r="H338" s="207">
        <v>120</v>
      </c>
      <c r="I338" s="209">
        <v>120</v>
      </c>
      <c r="J338" s="179" t="s">
        <v>686</v>
      </c>
      <c r="K338" s="180">
        <f>H338-F338</f>
        <v>62.5</v>
      </c>
      <c r="L338" s="181">
        <f>K338/F338</f>
        <v>1.0869565217391304</v>
      </c>
      <c r="M338" s="176" t="s">
        <v>595</v>
      </c>
      <c r="N338" s="182">
        <v>45049</v>
      </c>
      <c r="O338" s="41"/>
      <c r="R338" s="60" t="s">
        <v>906</v>
      </c>
    </row>
    <row r="339" spans="1:38" ht="12.75" customHeight="1">
      <c r="A339" s="235">
        <v>184</v>
      </c>
      <c r="B339" s="230">
        <v>45008</v>
      </c>
      <c r="C339" s="230"/>
      <c r="D339" s="58" t="s">
        <v>508</v>
      </c>
      <c r="E339" s="234" t="s">
        <v>592</v>
      </c>
      <c r="F339" s="234" t="s">
        <v>843</v>
      </c>
      <c r="G339" s="56"/>
      <c r="H339" s="56"/>
      <c r="I339" s="56">
        <v>3523</v>
      </c>
      <c r="J339" s="56" t="s">
        <v>593</v>
      </c>
      <c r="K339" s="56"/>
      <c r="L339" s="56"/>
      <c r="M339" s="56"/>
      <c r="N339" s="56"/>
      <c r="O339" s="41"/>
      <c r="R339" s="60" t="s">
        <v>906</v>
      </c>
    </row>
    <row r="340" spans="1:38" ht="12.75" customHeight="1">
      <c r="A340" s="204">
        <v>185</v>
      </c>
      <c r="B340" s="205">
        <v>45027</v>
      </c>
      <c r="C340" s="205"/>
      <c r="D340" s="206" t="s">
        <v>844</v>
      </c>
      <c r="E340" s="207" t="s">
        <v>592</v>
      </c>
      <c r="F340" s="177">
        <v>460</v>
      </c>
      <c r="G340" s="207"/>
      <c r="H340" s="207">
        <v>825</v>
      </c>
      <c r="I340" s="209">
        <v>810</v>
      </c>
      <c r="J340" s="179" t="s">
        <v>686</v>
      </c>
      <c r="K340" s="180">
        <f>H340-F340</f>
        <v>365</v>
      </c>
      <c r="L340" s="181">
        <f>K340/F340</f>
        <v>0.79347826086956519</v>
      </c>
      <c r="M340" s="176" t="s">
        <v>595</v>
      </c>
      <c r="N340" s="182">
        <v>45155</v>
      </c>
      <c r="O340" s="41"/>
      <c r="R340" s="60" t="s">
        <v>906</v>
      </c>
    </row>
    <row r="341" spans="1:38" ht="12.75" customHeight="1">
      <c r="A341" s="229">
        <v>186</v>
      </c>
      <c r="B341" s="230">
        <v>45050</v>
      </c>
      <c r="C341" s="58"/>
      <c r="D341" s="58" t="s">
        <v>42</v>
      </c>
      <c r="E341" s="234" t="s">
        <v>592</v>
      </c>
      <c r="F341" s="56" t="s">
        <v>845</v>
      </c>
      <c r="G341" s="56"/>
      <c r="H341" s="56"/>
      <c r="I341" s="56">
        <v>5040</v>
      </c>
      <c r="J341" s="56" t="s">
        <v>593</v>
      </c>
      <c r="K341" s="56"/>
      <c r="L341" s="56"/>
      <c r="M341" s="56"/>
      <c r="N341" s="56"/>
      <c r="O341" s="41"/>
      <c r="R341" s="60" t="s">
        <v>906</v>
      </c>
    </row>
    <row r="342" spans="1:38" ht="12.75" customHeight="1">
      <c r="A342" s="204">
        <v>187</v>
      </c>
      <c r="B342" s="205">
        <v>45075</v>
      </c>
      <c r="C342" s="205"/>
      <c r="D342" s="206" t="s">
        <v>846</v>
      </c>
      <c r="E342" s="207" t="s">
        <v>592</v>
      </c>
      <c r="F342" s="177">
        <v>585</v>
      </c>
      <c r="G342" s="207"/>
      <c r="H342" s="207">
        <v>732</v>
      </c>
      <c r="I342" s="209">
        <v>732</v>
      </c>
      <c r="J342" s="179" t="s">
        <v>686</v>
      </c>
      <c r="K342" s="180">
        <f>H342-F342</f>
        <v>147</v>
      </c>
      <c r="L342" s="181">
        <f>K342/F342</f>
        <v>0.25128205128205128</v>
      </c>
      <c r="M342" s="176" t="s">
        <v>595</v>
      </c>
      <c r="N342" s="182">
        <v>45152</v>
      </c>
      <c r="O342" s="41"/>
      <c r="Q342" s="41"/>
      <c r="R342" s="60" t="s">
        <v>906</v>
      </c>
      <c r="T342" s="41"/>
      <c r="V342" s="41"/>
      <c r="W342" s="60"/>
      <c r="Y342" s="41"/>
      <c r="AA342" s="41"/>
      <c r="AB342" s="60"/>
      <c r="AD342" s="41"/>
      <c r="AF342" s="41"/>
      <c r="AG342" s="60"/>
      <c r="AI342" s="41"/>
      <c r="AK342" s="41"/>
      <c r="AL342" s="60"/>
    </row>
    <row r="343" spans="1:38" ht="12.75" customHeight="1">
      <c r="A343" s="229">
        <v>188</v>
      </c>
      <c r="B343" s="230">
        <v>45078</v>
      </c>
      <c r="C343" s="58"/>
      <c r="D343" s="58" t="s">
        <v>540</v>
      </c>
      <c r="E343" s="234" t="s">
        <v>592</v>
      </c>
      <c r="F343" s="56" t="s">
        <v>847</v>
      </c>
      <c r="G343" s="56"/>
      <c r="H343" s="56"/>
      <c r="I343" s="56">
        <v>4300</v>
      </c>
      <c r="J343" s="56" t="s">
        <v>593</v>
      </c>
      <c r="K343" s="56"/>
      <c r="L343" s="56"/>
      <c r="M343" s="56"/>
      <c r="N343" s="56"/>
      <c r="O343" s="41"/>
      <c r="Q343" s="41"/>
      <c r="R343" s="60" t="s">
        <v>906</v>
      </c>
      <c r="T343" s="41"/>
      <c r="V343" s="41"/>
      <c r="W343" s="60"/>
      <c r="Y343" s="41"/>
      <c r="AA343" s="41"/>
      <c r="AB343" s="60"/>
      <c r="AD343" s="41"/>
      <c r="AF343" s="41"/>
      <c r="AG343" s="60"/>
      <c r="AI343" s="41"/>
      <c r="AK343" s="41"/>
      <c r="AL343" s="60"/>
    </row>
    <row r="344" spans="1:38" ht="12.75" customHeight="1">
      <c r="A344" s="229">
        <v>189</v>
      </c>
      <c r="B344" s="230">
        <v>45103</v>
      </c>
      <c r="C344" s="58"/>
      <c r="D344" s="58" t="s">
        <v>881</v>
      </c>
      <c r="E344" s="234" t="s">
        <v>592</v>
      </c>
      <c r="F344" s="56" t="s">
        <v>666</v>
      </c>
      <c r="G344" s="56"/>
      <c r="H344" s="56"/>
      <c r="I344" s="56">
        <v>383</v>
      </c>
      <c r="J344" s="56" t="s">
        <v>593</v>
      </c>
      <c r="K344" s="56"/>
      <c r="L344" s="56"/>
      <c r="M344" s="56"/>
      <c r="N344" s="56"/>
      <c r="O344" s="41"/>
      <c r="Q344" s="41"/>
      <c r="R344" s="60" t="s">
        <v>906</v>
      </c>
      <c r="T344" s="41"/>
      <c r="V344" s="41"/>
      <c r="W344" s="60"/>
      <c r="Y344" s="41"/>
      <c r="AA344" s="41"/>
      <c r="AB344" s="60"/>
      <c r="AD344" s="41"/>
      <c r="AF344" s="41"/>
      <c r="AG344" s="60"/>
      <c r="AI344" s="41"/>
      <c r="AK344" s="41"/>
      <c r="AL344" s="60"/>
    </row>
    <row r="345" spans="1:38" ht="12.75" customHeight="1">
      <c r="A345" s="229">
        <v>190</v>
      </c>
      <c r="B345" s="230">
        <v>45120</v>
      </c>
      <c r="C345" s="58"/>
      <c r="D345" s="58" t="s">
        <v>539</v>
      </c>
      <c r="E345" s="234" t="s">
        <v>592</v>
      </c>
      <c r="F345" s="56" t="s">
        <v>879</v>
      </c>
      <c r="G345" s="56"/>
      <c r="H345" s="56"/>
      <c r="I345" s="56">
        <v>2935</v>
      </c>
      <c r="J345" s="56" t="s">
        <v>593</v>
      </c>
      <c r="K345" s="56"/>
      <c r="L345" s="56"/>
      <c r="M345" s="56"/>
      <c r="N345" s="56"/>
      <c r="O345" s="41"/>
      <c r="Q345" s="41"/>
      <c r="R345" s="60" t="s">
        <v>906</v>
      </c>
      <c r="T345" s="41"/>
      <c r="V345" s="41"/>
      <c r="W345" s="60"/>
      <c r="Y345" s="41"/>
      <c r="AA345" s="41"/>
      <c r="AB345" s="60"/>
      <c r="AD345" s="41"/>
      <c r="AF345" s="41"/>
      <c r="AG345" s="60"/>
      <c r="AI345" s="41"/>
      <c r="AK345" s="41"/>
      <c r="AL345" s="60"/>
    </row>
    <row r="346" spans="1:38" ht="12.75" customHeight="1">
      <c r="A346" s="204">
        <v>191</v>
      </c>
      <c r="B346" s="205">
        <v>45125</v>
      </c>
      <c r="C346" s="205"/>
      <c r="D346" s="206" t="s">
        <v>203</v>
      </c>
      <c r="E346" s="207" t="s">
        <v>592</v>
      </c>
      <c r="F346" s="177">
        <v>3980</v>
      </c>
      <c r="G346" s="207"/>
      <c r="H346" s="207">
        <v>4895</v>
      </c>
      <c r="I346" s="209">
        <v>4895</v>
      </c>
      <c r="J346" s="179" t="s">
        <v>686</v>
      </c>
      <c r="K346" s="180">
        <f>H346-F346</f>
        <v>915</v>
      </c>
      <c r="L346" s="181">
        <f>K346/F346</f>
        <v>0.22989949748743718</v>
      </c>
      <c r="M346" s="176" t="s">
        <v>595</v>
      </c>
      <c r="N346" s="182">
        <v>45155</v>
      </c>
      <c r="O346" s="41"/>
      <c r="R346" s="60" t="s">
        <v>906</v>
      </c>
      <c r="T346" s="41"/>
      <c r="W346" s="60"/>
      <c r="Y346" s="41"/>
      <c r="AB346" s="60"/>
      <c r="AD346" s="41"/>
      <c r="AG346" s="60"/>
      <c r="AI346" s="41"/>
      <c r="AL346" s="60"/>
    </row>
    <row r="347" spans="1:38" ht="12.75" customHeight="1">
      <c r="A347" s="229">
        <v>192</v>
      </c>
      <c r="B347" s="230">
        <v>45145</v>
      </c>
      <c r="C347" s="58"/>
      <c r="D347" s="58" t="s">
        <v>958</v>
      </c>
      <c r="E347" s="234" t="s">
        <v>592</v>
      </c>
      <c r="F347" s="56" t="s">
        <v>959</v>
      </c>
      <c r="G347" s="56"/>
      <c r="H347" s="56"/>
      <c r="I347" s="56">
        <v>725</v>
      </c>
      <c r="J347" s="56" t="s">
        <v>593</v>
      </c>
      <c r="K347" s="56"/>
      <c r="L347" s="56"/>
      <c r="M347" s="56"/>
      <c r="N347" s="56"/>
      <c r="O347" s="41"/>
      <c r="R347" s="60"/>
      <c r="T347" s="41"/>
      <c r="W347" s="60"/>
      <c r="Y347" s="41"/>
      <c r="AB347" s="60"/>
      <c r="AD347" s="41"/>
      <c r="AG347" s="60"/>
      <c r="AI347" s="41"/>
      <c r="AL347" s="60"/>
    </row>
    <row r="348" spans="1:38" ht="12.75" customHeight="1">
      <c r="A348" s="229">
        <v>193</v>
      </c>
      <c r="B348" s="230">
        <v>45167</v>
      </c>
      <c r="C348" s="58"/>
      <c r="D348" s="58" t="s">
        <v>1170</v>
      </c>
      <c r="E348" s="234" t="s">
        <v>592</v>
      </c>
      <c r="F348" s="56" t="s">
        <v>1171</v>
      </c>
      <c r="G348" s="56"/>
      <c r="H348" s="56"/>
      <c r="I348" s="56">
        <v>950</v>
      </c>
      <c r="J348" s="56" t="s">
        <v>593</v>
      </c>
      <c r="K348" s="56"/>
      <c r="L348" s="56"/>
      <c r="M348" s="56"/>
      <c r="N348" s="56"/>
      <c r="O348" s="41"/>
      <c r="R348" s="60"/>
      <c r="T348" s="41"/>
      <c r="W348" s="60"/>
      <c r="Y348" s="41"/>
      <c r="AB348" s="60"/>
      <c r="AD348" s="41"/>
      <c r="AG348" s="60"/>
      <c r="AI348" s="41"/>
      <c r="AL348" s="60"/>
    </row>
    <row r="349" spans="1:38" ht="12.75" customHeight="1">
      <c r="A349" s="229"/>
      <c r="B349" s="230"/>
      <c r="C349" s="58"/>
      <c r="D349" s="58"/>
      <c r="E349" s="234"/>
      <c r="F349" s="56"/>
      <c r="G349" s="56"/>
      <c r="H349" s="56"/>
      <c r="I349" s="56"/>
      <c r="J349" s="56"/>
      <c r="K349" s="56"/>
      <c r="L349" s="56"/>
      <c r="M349" s="56"/>
      <c r="N349" s="56"/>
      <c r="O349" s="41"/>
      <c r="R349" s="60"/>
      <c r="T349" s="41"/>
      <c r="W349" s="60"/>
      <c r="Y349" s="41"/>
      <c r="AB349" s="60"/>
      <c r="AD349" s="41"/>
      <c r="AG349" s="60"/>
      <c r="AI349" s="41"/>
      <c r="AL349" s="60"/>
    </row>
    <row r="350" spans="1:38" ht="12.75" customHeight="1">
      <c r="A350" s="58"/>
      <c r="B350" s="58"/>
      <c r="C350" s="58"/>
      <c r="D350" s="58"/>
      <c r="E350" s="58"/>
      <c r="F350" s="56"/>
      <c r="G350" s="56"/>
      <c r="H350" s="56"/>
      <c r="I350" s="56"/>
      <c r="J350" s="31"/>
      <c r="K350" s="56"/>
      <c r="L350" s="56"/>
      <c r="M350" s="56"/>
      <c r="N350" s="58"/>
      <c r="O350" s="41"/>
      <c r="R350" s="60"/>
      <c r="T350" s="41"/>
      <c r="W350" s="60"/>
      <c r="Y350" s="41"/>
      <c r="AB350" s="60"/>
      <c r="AD350" s="41"/>
      <c r="AG350" s="60"/>
      <c r="AI350" s="41"/>
      <c r="AL350" s="60"/>
    </row>
    <row r="351" spans="1:38" ht="12.75" customHeight="1">
      <c r="B351" s="236" t="s">
        <v>848</v>
      </c>
      <c r="F351" s="60"/>
      <c r="G351" s="60"/>
      <c r="H351" s="60"/>
      <c r="I351" s="60"/>
      <c r="J351" s="41"/>
      <c r="K351" s="60"/>
      <c r="L351" s="60"/>
      <c r="M351" s="60"/>
      <c r="O351" s="41"/>
      <c r="R351" s="60"/>
      <c r="T351" s="41"/>
      <c r="W351" s="60"/>
      <c r="Y351" s="41"/>
      <c r="AB351" s="60"/>
      <c r="AD351" s="41"/>
      <c r="AG351" s="60"/>
      <c r="AI351" s="41"/>
      <c r="AL351" s="60"/>
    </row>
    <row r="352" spans="1:38" ht="12.75" customHeight="1">
      <c r="A352" s="237"/>
      <c r="F352" s="60"/>
      <c r="G352" s="60"/>
      <c r="H352" s="60"/>
      <c r="I352" s="60"/>
      <c r="J352" s="41"/>
      <c r="K352" s="60"/>
      <c r="L352" s="60"/>
      <c r="M352" s="60"/>
      <c r="O352" s="41"/>
      <c r="R352" s="60"/>
      <c r="T352" s="41"/>
      <c r="W352" s="60"/>
      <c r="Y352" s="41"/>
      <c r="AB352" s="60"/>
      <c r="AD352" s="41"/>
      <c r="AG352" s="60"/>
      <c r="AI352" s="41"/>
      <c r="AL352" s="60"/>
    </row>
    <row r="353" spans="1:18" ht="12.75" customHeight="1">
      <c r="A353" s="237"/>
      <c r="F353" s="60"/>
      <c r="G353" s="60"/>
      <c r="H353" s="60"/>
      <c r="I353" s="60"/>
      <c r="J353" s="41"/>
      <c r="K353" s="60"/>
      <c r="L353" s="60"/>
      <c r="M353" s="60"/>
      <c r="O353" s="41"/>
      <c r="R353" s="60"/>
    </row>
    <row r="354" spans="1:18" ht="12.75" customHeight="1">
      <c r="A354" s="56"/>
      <c r="F354" s="60"/>
      <c r="G354" s="60"/>
      <c r="H354" s="60"/>
      <c r="I354" s="60"/>
      <c r="J354" s="41"/>
      <c r="K354" s="60"/>
      <c r="L354" s="60"/>
      <c r="M354" s="60"/>
      <c r="O354" s="41"/>
      <c r="R354" s="60"/>
    </row>
    <row r="355" spans="1:18" ht="12.75" customHeight="1">
      <c r="F355" s="60"/>
      <c r="G355" s="60"/>
      <c r="H355" s="60"/>
      <c r="I355" s="60"/>
      <c r="J355" s="41"/>
      <c r="K355" s="60"/>
      <c r="L355" s="60"/>
      <c r="M355" s="60"/>
      <c r="O355" s="41"/>
      <c r="R355" s="60"/>
    </row>
    <row r="356" spans="1:18" ht="12.75" customHeight="1">
      <c r="F356" s="60"/>
      <c r="G356" s="60"/>
      <c r="H356" s="60"/>
      <c r="I356" s="60"/>
      <c r="J356" s="41"/>
      <c r="K356" s="60"/>
      <c r="L356" s="60"/>
      <c r="M356" s="60"/>
      <c r="O356" s="41"/>
      <c r="R356" s="60"/>
    </row>
    <row r="357" spans="1:18" ht="12.75" customHeight="1">
      <c r="F357" s="60"/>
      <c r="G357" s="60"/>
      <c r="H357" s="60"/>
      <c r="I357" s="60"/>
      <c r="J357" s="41"/>
      <c r="K357" s="60"/>
      <c r="L357" s="60"/>
      <c r="M357" s="60"/>
      <c r="O357" s="41"/>
      <c r="R357" s="60"/>
    </row>
    <row r="358" spans="1:18" ht="12.75" customHeight="1">
      <c r="F358" s="60"/>
      <c r="G358" s="60"/>
      <c r="H358" s="60"/>
      <c r="I358" s="60"/>
      <c r="J358" s="41"/>
      <c r="K358" s="60"/>
      <c r="L358" s="60"/>
      <c r="M358" s="60"/>
      <c r="O358" s="41"/>
      <c r="R358" s="60"/>
    </row>
    <row r="359" spans="1:18" ht="12.75" customHeight="1">
      <c r="F359" s="60"/>
      <c r="G359" s="60"/>
      <c r="H359" s="60"/>
      <c r="I359" s="60"/>
      <c r="J359" s="41"/>
      <c r="K359" s="60"/>
      <c r="L359" s="60"/>
      <c r="M359" s="60"/>
      <c r="O359" s="41"/>
      <c r="R359" s="60"/>
    </row>
    <row r="360" spans="1:18" ht="12.75" customHeight="1">
      <c r="F360" s="60"/>
      <c r="G360" s="60"/>
      <c r="H360" s="60"/>
      <c r="I360" s="60"/>
      <c r="J360" s="41"/>
      <c r="K360" s="60"/>
      <c r="L360" s="60"/>
      <c r="M360" s="60"/>
      <c r="O360" s="41"/>
      <c r="R360" s="60"/>
    </row>
    <row r="361" spans="1:18" ht="12.75" customHeight="1">
      <c r="F361" s="60"/>
      <c r="G361" s="60"/>
      <c r="H361" s="60"/>
      <c r="I361" s="60"/>
      <c r="J361" s="41"/>
      <c r="K361" s="60"/>
      <c r="L361" s="60"/>
      <c r="M361" s="60"/>
      <c r="O361" s="41"/>
      <c r="R361" s="60"/>
    </row>
    <row r="362" spans="1:18" ht="12.75" customHeight="1">
      <c r="F362" s="60"/>
      <c r="G362" s="60"/>
      <c r="H362" s="60"/>
      <c r="I362" s="60"/>
      <c r="J362" s="41"/>
      <c r="K362" s="60"/>
      <c r="L362" s="60"/>
      <c r="M362" s="60"/>
      <c r="O362" s="41"/>
      <c r="R362" s="60"/>
    </row>
    <row r="363" spans="1:18" ht="12.75" customHeight="1">
      <c r="F363" s="60"/>
      <c r="G363" s="60"/>
      <c r="H363" s="60"/>
      <c r="I363" s="60"/>
      <c r="J363" s="41"/>
      <c r="K363" s="60"/>
      <c r="L363" s="60"/>
      <c r="M363" s="60"/>
      <c r="O363" s="41"/>
      <c r="R363" s="60"/>
    </row>
    <row r="364" spans="1:18" ht="12.75" customHeight="1">
      <c r="F364" s="60"/>
      <c r="G364" s="60"/>
      <c r="H364" s="60"/>
      <c r="I364" s="60"/>
      <c r="J364" s="41"/>
      <c r="K364" s="60"/>
      <c r="L364" s="60"/>
      <c r="M364" s="60"/>
      <c r="O364" s="41"/>
      <c r="R364" s="60"/>
    </row>
    <row r="365" spans="1:18" ht="12.75" customHeight="1">
      <c r="F365" s="60"/>
      <c r="G365" s="60"/>
      <c r="H365" s="60"/>
      <c r="I365" s="60"/>
      <c r="J365" s="41"/>
      <c r="K365" s="60"/>
      <c r="L365" s="60"/>
      <c r="M365" s="60"/>
      <c r="O365" s="41"/>
      <c r="R365" s="60"/>
    </row>
    <row r="366" spans="1:18" ht="12.75" customHeight="1">
      <c r="F366" s="60"/>
      <c r="G366" s="60"/>
      <c r="H366" s="60"/>
      <c r="I366" s="60"/>
      <c r="J366" s="41"/>
      <c r="K366" s="60"/>
      <c r="L366" s="60"/>
      <c r="M366" s="60"/>
      <c r="O366" s="41"/>
      <c r="R366" s="60"/>
    </row>
    <row r="367" spans="1:18" ht="12.75" customHeight="1">
      <c r="F367" s="60"/>
      <c r="G367" s="60"/>
      <c r="H367" s="60"/>
      <c r="I367" s="60"/>
      <c r="J367" s="41"/>
      <c r="K367" s="60"/>
      <c r="L367" s="60"/>
      <c r="M367" s="60"/>
      <c r="O367" s="41"/>
      <c r="R367" s="60"/>
    </row>
    <row r="368" spans="1:18" ht="12.75" customHeight="1">
      <c r="F368" s="60"/>
      <c r="G368" s="60"/>
      <c r="H368" s="60"/>
      <c r="I368" s="60"/>
      <c r="J368" s="41"/>
      <c r="K368" s="60"/>
      <c r="L368" s="60"/>
      <c r="M368" s="60"/>
      <c r="O368" s="41"/>
      <c r="R368" s="60"/>
    </row>
    <row r="369" spans="6:18" ht="12.75" customHeight="1">
      <c r="F369" s="60"/>
      <c r="G369" s="60"/>
      <c r="H369" s="60"/>
      <c r="I369" s="60"/>
      <c r="J369" s="41"/>
      <c r="K369" s="60"/>
      <c r="L369" s="60"/>
      <c r="M369" s="60"/>
      <c r="O369" s="41"/>
      <c r="R369" s="60"/>
    </row>
    <row r="370" spans="6:18" ht="12.75" customHeight="1">
      <c r="F370" s="60"/>
      <c r="G370" s="60"/>
      <c r="H370" s="60"/>
      <c r="I370" s="60"/>
      <c r="J370" s="41"/>
      <c r="K370" s="60"/>
      <c r="L370" s="60"/>
      <c r="M370" s="60"/>
      <c r="O370" s="41"/>
      <c r="R370" s="60"/>
    </row>
    <row r="371" spans="6:18" ht="12.75" customHeight="1">
      <c r="F371" s="60"/>
      <c r="G371" s="60"/>
      <c r="H371" s="60"/>
      <c r="I371" s="60"/>
      <c r="J371" s="41"/>
      <c r="K371" s="60"/>
      <c r="L371" s="60"/>
      <c r="M371" s="60"/>
      <c r="O371" s="41"/>
      <c r="R371" s="60"/>
    </row>
    <row r="372" spans="6:18" ht="12.75" customHeight="1">
      <c r="F372" s="60"/>
      <c r="G372" s="60"/>
      <c r="H372" s="60"/>
      <c r="I372" s="60"/>
      <c r="J372" s="41"/>
      <c r="K372" s="60"/>
      <c r="L372" s="60"/>
      <c r="M372" s="60"/>
      <c r="O372" s="41"/>
      <c r="R372" s="60"/>
    </row>
    <row r="373" spans="6:18" ht="12.75" customHeight="1">
      <c r="F373" s="60"/>
      <c r="G373" s="60"/>
      <c r="H373" s="60"/>
      <c r="I373" s="60"/>
      <c r="J373" s="41"/>
      <c r="K373" s="60"/>
      <c r="L373" s="60"/>
      <c r="M373" s="60"/>
      <c r="O373" s="41"/>
      <c r="R373" s="60"/>
    </row>
    <row r="374" spans="6:18" ht="12.75" customHeight="1">
      <c r="F374" s="60"/>
      <c r="G374" s="60"/>
      <c r="H374" s="60"/>
      <c r="I374" s="60"/>
      <c r="J374" s="41"/>
      <c r="K374" s="60"/>
      <c r="L374" s="60"/>
      <c r="M374" s="60"/>
      <c r="O374" s="41"/>
      <c r="R374" s="60"/>
    </row>
    <row r="375" spans="6:18" ht="12.75" customHeight="1">
      <c r="F375" s="60"/>
      <c r="G375" s="60"/>
      <c r="H375" s="60"/>
      <c r="I375" s="60"/>
      <c r="J375" s="41"/>
      <c r="K375" s="60"/>
      <c r="L375" s="60"/>
      <c r="M375" s="60"/>
      <c r="O375" s="41"/>
      <c r="R375" s="60"/>
    </row>
    <row r="376" spans="6:18" ht="12.75" customHeight="1">
      <c r="F376" s="60"/>
      <c r="G376" s="60"/>
      <c r="H376" s="60"/>
      <c r="I376" s="60"/>
      <c r="J376" s="41"/>
      <c r="K376" s="60"/>
      <c r="L376" s="60"/>
      <c r="M376" s="60"/>
      <c r="O376" s="41"/>
      <c r="R376" s="60"/>
    </row>
    <row r="377" spans="6:18" ht="12.75" customHeight="1">
      <c r="F377" s="60"/>
      <c r="G377" s="60"/>
      <c r="H377" s="60"/>
      <c r="I377" s="60"/>
      <c r="J377" s="41"/>
      <c r="K377" s="60"/>
      <c r="L377" s="60"/>
      <c r="M377" s="60"/>
      <c r="O377" s="41"/>
      <c r="R377" s="60"/>
    </row>
    <row r="378" spans="6:18" ht="12.75" customHeight="1">
      <c r="F378" s="60"/>
      <c r="G378" s="60"/>
      <c r="H378" s="60"/>
      <c r="I378" s="60"/>
      <c r="J378" s="41"/>
      <c r="K378" s="60"/>
      <c r="L378" s="60"/>
      <c r="M378" s="60"/>
      <c r="O378" s="41"/>
      <c r="R378" s="60"/>
    </row>
    <row r="379" spans="6:18" ht="12.75" customHeight="1">
      <c r="F379" s="60"/>
      <c r="G379" s="60"/>
      <c r="H379" s="60"/>
      <c r="I379" s="60"/>
      <c r="J379" s="41"/>
      <c r="K379" s="60"/>
      <c r="L379" s="60"/>
      <c r="M379" s="60"/>
      <c r="O379" s="41"/>
      <c r="R379" s="60"/>
    </row>
    <row r="380" spans="6:18" ht="12.75" customHeight="1">
      <c r="F380" s="60"/>
      <c r="G380" s="60"/>
      <c r="H380" s="60"/>
      <c r="I380" s="60"/>
      <c r="J380" s="41"/>
      <c r="K380" s="60"/>
      <c r="L380" s="60"/>
      <c r="M380" s="60"/>
      <c r="O380" s="41"/>
      <c r="R380" s="60"/>
    </row>
    <row r="381" spans="6:18" ht="12.75" customHeight="1">
      <c r="F381" s="60"/>
      <c r="G381" s="60"/>
      <c r="H381" s="60"/>
      <c r="I381" s="60"/>
      <c r="J381" s="41"/>
      <c r="K381" s="60"/>
      <c r="L381" s="60"/>
      <c r="M381" s="60"/>
      <c r="O381" s="41"/>
      <c r="R381" s="60"/>
    </row>
    <row r="382" spans="6:18" ht="12.75" customHeight="1">
      <c r="F382" s="60"/>
      <c r="G382" s="60"/>
      <c r="H382" s="60"/>
      <c r="I382" s="60"/>
      <c r="J382" s="41"/>
      <c r="K382" s="60"/>
      <c r="L382" s="60"/>
      <c r="M382" s="60"/>
      <c r="O382" s="41"/>
      <c r="R382" s="60"/>
    </row>
    <row r="383" spans="6:18" ht="12.75" customHeight="1">
      <c r="F383" s="60"/>
      <c r="G383" s="60"/>
      <c r="H383" s="60"/>
      <c r="I383" s="60"/>
      <c r="J383" s="41"/>
      <c r="K383" s="60"/>
      <c r="L383" s="60"/>
      <c r="M383" s="60"/>
      <c r="O383" s="41"/>
      <c r="R383" s="60"/>
    </row>
    <row r="384" spans="6:18" ht="12.75" customHeight="1">
      <c r="F384" s="60"/>
      <c r="G384" s="60"/>
      <c r="H384" s="60"/>
      <c r="I384" s="60"/>
      <c r="J384" s="41"/>
      <c r="K384" s="60"/>
      <c r="L384" s="60"/>
      <c r="M384" s="60"/>
      <c r="O384" s="41"/>
      <c r="R384" s="60"/>
    </row>
    <row r="385" spans="6:18" ht="12.75" customHeight="1">
      <c r="F385" s="60"/>
      <c r="G385" s="60"/>
      <c r="H385" s="60"/>
      <c r="I385" s="60"/>
      <c r="J385" s="41"/>
      <c r="K385" s="60"/>
      <c r="L385" s="60"/>
      <c r="M385" s="60"/>
      <c r="O385" s="41"/>
      <c r="R385" s="60"/>
    </row>
    <row r="386" spans="6:18" ht="12.75" customHeight="1">
      <c r="F386" s="60"/>
      <c r="G386" s="60"/>
      <c r="H386" s="60"/>
      <c r="I386" s="60"/>
      <c r="J386" s="41"/>
      <c r="K386" s="60"/>
      <c r="L386" s="60"/>
      <c r="M386" s="60"/>
      <c r="O386" s="41"/>
      <c r="R386" s="60"/>
    </row>
    <row r="387" spans="6:18" ht="12.75" customHeight="1">
      <c r="F387" s="60"/>
      <c r="G387" s="60"/>
      <c r="H387" s="60"/>
      <c r="I387" s="60"/>
      <c r="J387" s="41"/>
      <c r="K387" s="60"/>
      <c r="L387" s="60"/>
      <c r="M387" s="60"/>
      <c r="O387" s="41"/>
      <c r="R387" s="60"/>
    </row>
    <row r="388" spans="6:18" ht="12.75" customHeight="1">
      <c r="F388" s="60"/>
      <c r="G388" s="60"/>
      <c r="H388" s="60"/>
      <c r="I388" s="60"/>
      <c r="J388" s="41"/>
      <c r="K388" s="60"/>
      <c r="L388" s="60"/>
      <c r="M388" s="60"/>
      <c r="O388" s="41"/>
      <c r="R388" s="60"/>
    </row>
    <row r="389" spans="6:18" ht="12.75" customHeight="1">
      <c r="F389" s="60"/>
      <c r="G389" s="60"/>
      <c r="H389" s="60"/>
      <c r="I389" s="60"/>
      <c r="J389" s="41"/>
      <c r="K389" s="60"/>
      <c r="L389" s="60"/>
      <c r="M389" s="60"/>
      <c r="O389" s="41"/>
      <c r="R389" s="60"/>
    </row>
    <row r="390" spans="6:18" ht="12.75" customHeight="1">
      <c r="F390" s="60"/>
      <c r="G390" s="60"/>
      <c r="H390" s="60"/>
      <c r="I390" s="60"/>
      <c r="J390" s="41"/>
      <c r="K390" s="60"/>
      <c r="L390" s="60"/>
      <c r="M390" s="60"/>
      <c r="O390" s="41"/>
      <c r="R390" s="60"/>
    </row>
    <row r="391" spans="6:18" ht="12.75" customHeight="1">
      <c r="F391" s="60"/>
      <c r="G391" s="60"/>
      <c r="H391" s="60"/>
      <c r="I391" s="60"/>
      <c r="J391" s="41"/>
      <c r="K391" s="60"/>
      <c r="L391" s="60"/>
      <c r="M391" s="60"/>
      <c r="O391" s="41"/>
      <c r="R391" s="60"/>
    </row>
    <row r="392" spans="6:18" ht="12.75" customHeight="1">
      <c r="F392" s="60"/>
      <c r="G392" s="60"/>
      <c r="H392" s="60"/>
      <c r="I392" s="60"/>
      <c r="J392" s="41"/>
      <c r="K392" s="60"/>
      <c r="L392" s="60"/>
      <c r="M392" s="60"/>
      <c r="O392" s="41"/>
      <c r="R392" s="60"/>
    </row>
    <row r="393" spans="6:18" ht="12.75" customHeight="1">
      <c r="F393" s="60"/>
      <c r="G393" s="60"/>
      <c r="H393" s="60"/>
      <c r="I393" s="60"/>
      <c r="J393" s="41"/>
      <c r="K393" s="60"/>
      <c r="L393" s="60"/>
      <c r="M393" s="60"/>
      <c r="O393" s="41"/>
      <c r="R393" s="60"/>
    </row>
    <row r="394" spans="6:18" ht="12.75" customHeight="1">
      <c r="F394" s="60"/>
      <c r="G394" s="60"/>
      <c r="H394" s="60"/>
      <c r="I394" s="60"/>
      <c r="J394" s="41"/>
      <c r="K394" s="60"/>
      <c r="L394" s="60"/>
      <c r="M394" s="60"/>
      <c r="O394" s="41"/>
      <c r="R394" s="60"/>
    </row>
    <row r="395" spans="6:18" ht="12.75" customHeight="1">
      <c r="F395" s="60"/>
      <c r="G395" s="60"/>
      <c r="H395" s="60"/>
      <c r="I395" s="60"/>
      <c r="J395" s="41"/>
      <c r="K395" s="60"/>
      <c r="L395" s="60"/>
      <c r="M395" s="60"/>
      <c r="O395" s="41"/>
      <c r="R395" s="60"/>
    </row>
    <row r="396" spans="6:18" ht="12.75" customHeight="1">
      <c r="F396" s="60"/>
      <c r="G396" s="60"/>
      <c r="H396" s="60"/>
      <c r="I396" s="60"/>
      <c r="J396" s="41"/>
      <c r="K396" s="60"/>
      <c r="L396" s="60"/>
      <c r="M396" s="60"/>
      <c r="O396" s="41"/>
      <c r="R396" s="60"/>
    </row>
    <row r="397" spans="6:18" ht="12.75" customHeight="1">
      <c r="F397" s="60"/>
      <c r="G397" s="60"/>
      <c r="H397" s="60"/>
      <c r="I397" s="60"/>
      <c r="J397" s="41"/>
      <c r="K397" s="60"/>
      <c r="L397" s="60"/>
      <c r="M397" s="60"/>
      <c r="O397" s="41"/>
      <c r="R397" s="60"/>
    </row>
    <row r="398" spans="6:18" ht="12.75" customHeight="1">
      <c r="F398" s="60"/>
      <c r="G398" s="60"/>
      <c r="H398" s="60"/>
      <c r="I398" s="60"/>
      <c r="J398" s="41"/>
      <c r="K398" s="60"/>
      <c r="L398" s="60"/>
      <c r="M398" s="60"/>
      <c r="O398" s="41"/>
      <c r="R398" s="60"/>
    </row>
    <row r="399" spans="6:18" ht="12.75" customHeight="1">
      <c r="F399" s="60"/>
      <c r="G399" s="60"/>
      <c r="H399" s="60"/>
      <c r="I399" s="60"/>
      <c r="J399" s="41"/>
      <c r="K399" s="60"/>
      <c r="L399" s="60"/>
      <c r="M399" s="60"/>
      <c r="O399" s="41"/>
      <c r="R399" s="60"/>
    </row>
    <row r="400" spans="6:18" ht="12.75" customHeight="1">
      <c r="F400" s="60"/>
      <c r="G400" s="60"/>
      <c r="H400" s="60"/>
      <c r="I400" s="60"/>
      <c r="J400" s="41"/>
      <c r="K400" s="60"/>
      <c r="L400" s="60"/>
      <c r="M400" s="60"/>
      <c r="O400" s="41"/>
      <c r="R400" s="60"/>
    </row>
    <row r="401" spans="6:18" ht="12.75" customHeight="1">
      <c r="F401" s="60"/>
      <c r="G401" s="60"/>
      <c r="H401" s="60"/>
      <c r="I401" s="60"/>
      <c r="J401" s="41"/>
      <c r="K401" s="60"/>
      <c r="L401" s="60"/>
      <c r="M401" s="60"/>
      <c r="O401" s="41"/>
      <c r="R401" s="60"/>
    </row>
    <row r="402" spans="6:18" ht="12.75" customHeight="1">
      <c r="F402" s="60"/>
      <c r="G402" s="60"/>
      <c r="H402" s="60"/>
      <c r="I402" s="60"/>
      <c r="J402" s="41"/>
      <c r="K402" s="60"/>
      <c r="L402" s="60"/>
      <c r="M402" s="60"/>
      <c r="O402" s="41"/>
      <c r="R402" s="60"/>
    </row>
    <row r="403" spans="6:18" ht="12.75" customHeight="1">
      <c r="F403" s="60"/>
      <c r="G403" s="60"/>
      <c r="H403" s="60"/>
      <c r="I403" s="60"/>
      <c r="J403" s="41"/>
      <c r="K403" s="60"/>
      <c r="L403" s="60"/>
      <c r="M403" s="60"/>
      <c r="O403" s="41"/>
      <c r="R403" s="60"/>
    </row>
    <row r="404" spans="6:18" ht="12.75" customHeight="1">
      <c r="F404" s="60"/>
      <c r="G404" s="60"/>
      <c r="H404" s="60"/>
      <c r="I404" s="60"/>
      <c r="J404" s="41"/>
      <c r="K404" s="60"/>
      <c r="L404" s="60"/>
      <c r="M404" s="60"/>
      <c r="O404" s="41"/>
      <c r="R404" s="60"/>
    </row>
    <row r="405" spans="6:18" ht="12.75" customHeight="1">
      <c r="F405" s="60"/>
      <c r="G405" s="60"/>
      <c r="H405" s="60"/>
      <c r="I405" s="60"/>
      <c r="J405" s="41"/>
      <c r="K405" s="60"/>
      <c r="L405" s="60"/>
      <c r="M405" s="60"/>
      <c r="O405" s="41"/>
      <c r="R405" s="60"/>
    </row>
    <row r="406" spans="6:18" ht="12.75" customHeight="1">
      <c r="F406" s="60"/>
      <c r="G406" s="60"/>
      <c r="H406" s="60"/>
      <c r="I406" s="60"/>
      <c r="J406" s="41"/>
      <c r="K406" s="60"/>
      <c r="L406" s="60"/>
      <c r="M406" s="60"/>
      <c r="O406" s="41"/>
      <c r="R406" s="60"/>
    </row>
    <row r="407" spans="6:18" ht="12.75" customHeight="1">
      <c r="F407" s="60"/>
      <c r="G407" s="60"/>
      <c r="H407" s="60"/>
      <c r="I407" s="60"/>
      <c r="J407" s="41"/>
      <c r="K407" s="60"/>
      <c r="L407" s="60"/>
      <c r="M407" s="60"/>
      <c r="O407" s="41"/>
      <c r="R407" s="60"/>
    </row>
    <row r="408" spans="6:18" ht="12.75" customHeight="1">
      <c r="F408" s="60"/>
      <c r="G408" s="60"/>
      <c r="H408" s="60"/>
      <c r="I408" s="60"/>
      <c r="J408" s="41"/>
      <c r="K408" s="60"/>
      <c r="L408" s="60"/>
      <c r="M408" s="60"/>
      <c r="O408" s="41"/>
      <c r="R408" s="60"/>
    </row>
    <row r="409" spans="6:18" ht="12.75" customHeight="1">
      <c r="F409" s="60"/>
      <c r="G409" s="60"/>
      <c r="H409" s="60"/>
      <c r="I409" s="60"/>
      <c r="J409" s="41"/>
      <c r="K409" s="60"/>
      <c r="L409" s="60"/>
      <c r="M409" s="60"/>
      <c r="O409" s="41"/>
      <c r="R409" s="60"/>
    </row>
    <row r="410" spans="6:18" ht="12.75" customHeight="1">
      <c r="F410" s="60"/>
      <c r="G410" s="60"/>
      <c r="H410" s="60"/>
      <c r="I410" s="60"/>
      <c r="J410" s="41"/>
      <c r="K410" s="60"/>
      <c r="L410" s="60"/>
      <c r="M410" s="60"/>
      <c r="O410" s="41"/>
      <c r="R410" s="60"/>
    </row>
    <row r="411" spans="6:18" ht="12.75" customHeight="1">
      <c r="F411" s="60"/>
      <c r="G411" s="60"/>
      <c r="H411" s="60"/>
      <c r="I411" s="60"/>
      <c r="J411" s="41"/>
      <c r="K411" s="60"/>
      <c r="L411" s="60"/>
      <c r="M411" s="60"/>
      <c r="O411" s="41"/>
      <c r="R411" s="60"/>
    </row>
    <row r="412" spans="6:18" ht="12.75" customHeight="1">
      <c r="F412" s="60"/>
      <c r="G412" s="60"/>
      <c r="H412" s="60"/>
      <c r="I412" s="60"/>
      <c r="J412" s="41"/>
      <c r="K412" s="60"/>
      <c r="L412" s="60"/>
      <c r="M412" s="60"/>
      <c r="O412" s="41"/>
      <c r="R412" s="60"/>
    </row>
    <row r="413" spans="6:18" ht="12.75" customHeight="1">
      <c r="F413" s="60"/>
      <c r="G413" s="60"/>
      <c r="H413" s="60"/>
      <c r="I413" s="60"/>
      <c r="J413" s="41"/>
      <c r="K413" s="60"/>
      <c r="L413" s="60"/>
      <c r="M413" s="60"/>
      <c r="O413" s="41"/>
      <c r="R413" s="60"/>
    </row>
    <row r="414" spans="6:18" ht="12.75" customHeight="1">
      <c r="F414" s="60"/>
      <c r="G414" s="60"/>
      <c r="H414" s="60"/>
      <c r="I414" s="60"/>
      <c r="J414" s="41"/>
      <c r="K414" s="60"/>
      <c r="L414" s="60"/>
      <c r="M414" s="60"/>
      <c r="O414" s="41"/>
      <c r="R414" s="60"/>
    </row>
    <row r="415" spans="6:18" ht="12.75" customHeight="1">
      <c r="F415" s="60"/>
      <c r="G415" s="60"/>
      <c r="H415" s="60"/>
      <c r="I415" s="60"/>
      <c r="J415" s="41"/>
      <c r="K415" s="60"/>
      <c r="L415" s="60"/>
      <c r="M415" s="60"/>
      <c r="O415" s="41"/>
      <c r="R415" s="60"/>
    </row>
    <row r="416" spans="6:18" ht="12.75" customHeight="1">
      <c r="F416" s="60"/>
      <c r="G416" s="60"/>
      <c r="H416" s="60"/>
      <c r="I416" s="60"/>
      <c r="J416" s="41"/>
      <c r="K416" s="60"/>
      <c r="L416" s="60"/>
      <c r="M416" s="60"/>
      <c r="O416" s="41"/>
      <c r="R416" s="60"/>
    </row>
    <row r="417" spans="6:18" ht="12.75" customHeight="1">
      <c r="F417" s="60"/>
      <c r="G417" s="60"/>
      <c r="H417" s="60"/>
      <c r="I417" s="60"/>
      <c r="J417" s="41"/>
      <c r="K417" s="60"/>
      <c r="L417" s="60"/>
      <c r="M417" s="60"/>
      <c r="O417" s="41"/>
      <c r="R417" s="60"/>
    </row>
    <row r="418" spans="6:18" ht="12.75" customHeight="1">
      <c r="F418" s="60"/>
      <c r="G418" s="60"/>
      <c r="H418" s="60"/>
      <c r="I418" s="60"/>
      <c r="J418" s="41"/>
      <c r="K418" s="60"/>
      <c r="L418" s="60"/>
      <c r="M418" s="60"/>
      <c r="O418" s="41"/>
      <c r="R418" s="60"/>
    </row>
    <row r="419" spans="6:18" ht="12.75" customHeight="1">
      <c r="F419" s="60"/>
      <c r="G419" s="60"/>
      <c r="H419" s="60"/>
      <c r="I419" s="60"/>
      <c r="J419" s="41"/>
      <c r="K419" s="60"/>
      <c r="L419" s="60"/>
      <c r="M419" s="60"/>
      <c r="O419" s="41"/>
      <c r="R419" s="60"/>
    </row>
    <row r="420" spans="6:18" ht="12.75" customHeight="1">
      <c r="F420" s="60"/>
      <c r="G420" s="60"/>
      <c r="H420" s="60"/>
      <c r="I420" s="60"/>
      <c r="J420" s="41"/>
      <c r="K420" s="60"/>
      <c r="L420" s="60"/>
      <c r="M420" s="60"/>
      <c r="O420" s="41"/>
      <c r="R420" s="60"/>
    </row>
    <row r="421" spans="6:18" ht="12.75" customHeight="1">
      <c r="F421" s="60"/>
      <c r="G421" s="60"/>
      <c r="H421" s="60"/>
      <c r="I421" s="60"/>
      <c r="J421" s="41"/>
      <c r="K421" s="60"/>
      <c r="L421" s="60"/>
      <c r="M421" s="60"/>
      <c r="O421" s="41"/>
      <c r="R421" s="60"/>
    </row>
    <row r="422" spans="6:18" ht="12.75" customHeight="1">
      <c r="F422" s="60"/>
      <c r="G422" s="60"/>
      <c r="H422" s="60"/>
      <c r="I422" s="60"/>
      <c r="J422" s="41"/>
      <c r="K422" s="60"/>
      <c r="L422" s="60"/>
      <c r="M422" s="60"/>
      <c r="O422" s="41"/>
      <c r="R422" s="60"/>
    </row>
    <row r="423" spans="6:18" ht="12.75" customHeight="1">
      <c r="F423" s="60"/>
      <c r="G423" s="60"/>
      <c r="H423" s="60"/>
      <c r="I423" s="60"/>
      <c r="J423" s="41"/>
      <c r="K423" s="60"/>
      <c r="L423" s="60"/>
      <c r="M423" s="60"/>
      <c r="O423" s="41"/>
      <c r="R423" s="60"/>
    </row>
    <row r="424" spans="6:18" ht="12.75" customHeight="1">
      <c r="F424" s="60"/>
      <c r="G424" s="60"/>
      <c r="H424" s="60"/>
      <c r="I424" s="60"/>
      <c r="J424" s="41"/>
      <c r="K424" s="60"/>
      <c r="L424" s="60"/>
      <c r="M424" s="60"/>
      <c r="O424" s="41"/>
      <c r="R424" s="60"/>
    </row>
    <row r="425" spans="6:18" ht="12.75" customHeight="1">
      <c r="F425" s="60"/>
      <c r="G425" s="60"/>
      <c r="H425" s="60"/>
      <c r="I425" s="60"/>
      <c r="J425" s="41"/>
      <c r="K425" s="60"/>
      <c r="L425" s="60"/>
      <c r="M425" s="60"/>
      <c r="O425" s="41"/>
      <c r="R425" s="60"/>
    </row>
    <row r="426" spans="6:18" ht="12.75" customHeight="1">
      <c r="F426" s="60"/>
      <c r="G426" s="60"/>
      <c r="H426" s="60"/>
      <c r="I426" s="60"/>
      <c r="J426" s="41"/>
      <c r="K426" s="60"/>
      <c r="L426" s="60"/>
      <c r="M426" s="60"/>
      <c r="O426" s="41"/>
      <c r="R426" s="60"/>
    </row>
    <row r="427" spans="6:18" ht="12.75" customHeight="1">
      <c r="F427" s="60"/>
      <c r="G427" s="60"/>
      <c r="H427" s="60"/>
      <c r="I427" s="60"/>
      <c r="J427" s="41"/>
      <c r="K427" s="60"/>
      <c r="L427" s="60"/>
      <c r="M427" s="60"/>
      <c r="O427" s="41"/>
      <c r="R427" s="60"/>
    </row>
    <row r="428" spans="6:18" ht="12.75" customHeight="1">
      <c r="F428" s="60"/>
      <c r="G428" s="60"/>
      <c r="H428" s="60"/>
      <c r="I428" s="60"/>
      <c r="J428" s="41"/>
      <c r="K428" s="60"/>
      <c r="L428" s="60"/>
      <c r="M428" s="60"/>
      <c r="O428" s="41"/>
      <c r="R428" s="60"/>
    </row>
    <row r="429" spans="6:18" ht="12.75" customHeight="1">
      <c r="F429" s="60"/>
      <c r="G429" s="60"/>
      <c r="H429" s="60"/>
      <c r="I429" s="60"/>
      <c r="J429" s="41"/>
      <c r="K429" s="60"/>
      <c r="L429" s="60"/>
      <c r="M429" s="60"/>
      <c r="O429" s="41"/>
      <c r="R429" s="60"/>
    </row>
    <row r="430" spans="6:18" ht="12.75" customHeight="1">
      <c r="F430" s="60"/>
      <c r="G430" s="60"/>
      <c r="H430" s="60"/>
      <c r="I430" s="60"/>
      <c r="J430" s="41"/>
      <c r="K430" s="60"/>
      <c r="L430" s="60"/>
      <c r="M430" s="60"/>
      <c r="O430" s="41"/>
      <c r="R430" s="60"/>
    </row>
    <row r="431" spans="6:18" ht="12.75" customHeight="1">
      <c r="F431" s="60"/>
      <c r="G431" s="60"/>
      <c r="H431" s="60"/>
      <c r="I431" s="60"/>
      <c r="J431" s="41"/>
      <c r="K431" s="60"/>
      <c r="L431" s="60"/>
      <c r="M431" s="60"/>
      <c r="O431" s="41"/>
      <c r="R431" s="60"/>
    </row>
    <row r="432" spans="6:18" ht="12.75" customHeight="1">
      <c r="F432" s="60"/>
      <c r="G432" s="60"/>
      <c r="H432" s="60"/>
      <c r="I432" s="60"/>
      <c r="J432" s="41"/>
      <c r="K432" s="60"/>
      <c r="L432" s="60"/>
      <c r="M432" s="60"/>
      <c r="O432" s="41"/>
      <c r="R432" s="60"/>
    </row>
    <row r="433" spans="6:18" ht="12.75" customHeight="1">
      <c r="F433" s="60"/>
      <c r="G433" s="60"/>
      <c r="H433" s="60"/>
      <c r="I433" s="60"/>
      <c r="J433" s="41"/>
      <c r="K433" s="60"/>
      <c r="L433" s="60"/>
      <c r="M433" s="60"/>
      <c r="O433" s="41"/>
      <c r="R433" s="60"/>
    </row>
    <row r="434" spans="6:18" ht="12.75" customHeight="1">
      <c r="F434" s="60"/>
      <c r="G434" s="60"/>
      <c r="H434" s="60"/>
      <c r="I434" s="60"/>
      <c r="J434" s="41"/>
      <c r="K434" s="60"/>
      <c r="L434" s="60"/>
      <c r="M434" s="60"/>
      <c r="O434" s="41"/>
      <c r="R434" s="60"/>
    </row>
    <row r="435" spans="6:18" ht="12.75" customHeight="1">
      <c r="F435" s="60"/>
      <c r="G435" s="60"/>
      <c r="H435" s="60"/>
      <c r="I435" s="60"/>
      <c r="J435" s="41"/>
      <c r="K435" s="60"/>
      <c r="L435" s="60"/>
      <c r="M435" s="60"/>
      <c r="O435" s="41"/>
      <c r="R435" s="60"/>
    </row>
    <row r="436" spans="6:18" ht="12.75" customHeight="1">
      <c r="F436" s="60"/>
      <c r="G436" s="60"/>
      <c r="H436" s="60"/>
      <c r="I436" s="60"/>
      <c r="J436" s="41"/>
      <c r="K436" s="60"/>
      <c r="L436" s="60"/>
      <c r="M436" s="60"/>
      <c r="O436" s="41"/>
      <c r="R436" s="60"/>
    </row>
    <row r="437" spans="6:18" ht="12.75" customHeight="1">
      <c r="F437" s="60"/>
      <c r="G437" s="60"/>
      <c r="H437" s="60"/>
      <c r="I437" s="60"/>
      <c r="J437" s="41"/>
      <c r="K437" s="60"/>
      <c r="L437" s="60"/>
      <c r="M437" s="60"/>
      <c r="O437" s="41"/>
      <c r="R437" s="60"/>
    </row>
    <row r="438" spans="6:18" ht="12.75" customHeight="1">
      <c r="F438" s="60"/>
      <c r="G438" s="60"/>
      <c r="H438" s="60"/>
      <c r="I438" s="60"/>
      <c r="J438" s="41"/>
      <c r="K438" s="60"/>
      <c r="L438" s="60"/>
      <c r="M438" s="60"/>
      <c r="O438" s="41"/>
      <c r="R438" s="60"/>
    </row>
    <row r="439" spans="6:18" ht="12.75" customHeight="1">
      <c r="F439" s="60"/>
      <c r="G439" s="60"/>
      <c r="H439" s="60"/>
      <c r="I439" s="60"/>
      <c r="J439" s="41"/>
      <c r="K439" s="60"/>
      <c r="L439" s="60"/>
      <c r="M439" s="60"/>
      <c r="O439" s="41"/>
      <c r="R439" s="60"/>
    </row>
    <row r="440" spans="6:18" ht="12.75" customHeight="1">
      <c r="F440" s="60"/>
      <c r="G440" s="60"/>
      <c r="H440" s="60"/>
      <c r="I440" s="60"/>
      <c r="J440" s="41"/>
      <c r="K440" s="60"/>
      <c r="L440" s="60"/>
      <c r="M440" s="60"/>
      <c r="O440" s="41"/>
      <c r="R440" s="60"/>
    </row>
    <row r="441" spans="6:18" ht="12.75" customHeight="1">
      <c r="F441" s="60"/>
      <c r="G441" s="60"/>
      <c r="H441" s="60"/>
      <c r="I441" s="60"/>
      <c r="J441" s="41"/>
      <c r="K441" s="60"/>
      <c r="L441" s="60"/>
      <c r="M441" s="60"/>
      <c r="O441" s="41"/>
      <c r="R441" s="60"/>
    </row>
    <row r="442" spans="6:18" ht="12.75" customHeight="1">
      <c r="F442" s="60"/>
      <c r="G442" s="60"/>
      <c r="H442" s="60"/>
      <c r="I442" s="60"/>
      <c r="J442" s="41"/>
      <c r="K442" s="60"/>
      <c r="L442" s="60"/>
      <c r="M442" s="60"/>
      <c r="O442" s="41"/>
      <c r="R442" s="60"/>
    </row>
    <row r="443" spans="6:18" ht="12.75" customHeight="1">
      <c r="F443" s="60"/>
      <c r="G443" s="60"/>
      <c r="H443" s="60"/>
      <c r="I443" s="60"/>
      <c r="J443" s="41"/>
      <c r="K443" s="60"/>
      <c r="L443" s="60"/>
      <c r="M443" s="60"/>
      <c r="O443" s="41"/>
      <c r="R443" s="60"/>
    </row>
    <row r="444" spans="6:18" ht="12.75" customHeight="1">
      <c r="F444" s="60"/>
      <c r="G444" s="60"/>
      <c r="H444" s="60"/>
      <c r="I444" s="60"/>
      <c r="J444" s="41"/>
      <c r="K444" s="60"/>
      <c r="L444" s="60"/>
      <c r="M444" s="60"/>
      <c r="O444" s="41"/>
      <c r="R444" s="60"/>
    </row>
    <row r="445" spans="6:18" ht="12.75" customHeight="1">
      <c r="F445" s="60"/>
      <c r="G445" s="60"/>
      <c r="H445" s="60"/>
      <c r="I445" s="60"/>
      <c r="J445" s="41"/>
      <c r="K445" s="60"/>
      <c r="L445" s="60"/>
      <c r="M445" s="60"/>
      <c r="O445" s="41"/>
      <c r="R445" s="60"/>
    </row>
    <row r="446" spans="6:18" ht="12.75" customHeight="1">
      <c r="F446" s="60"/>
      <c r="G446" s="60"/>
      <c r="H446" s="60"/>
      <c r="I446" s="60"/>
      <c r="J446" s="41"/>
      <c r="K446" s="60"/>
      <c r="L446" s="60"/>
      <c r="M446" s="60"/>
      <c r="O446" s="41"/>
      <c r="R446" s="60"/>
    </row>
    <row r="447" spans="6:18" ht="12.75" customHeight="1">
      <c r="F447" s="60"/>
      <c r="G447" s="60"/>
      <c r="H447" s="60"/>
      <c r="I447" s="60"/>
      <c r="J447" s="41"/>
      <c r="K447" s="60"/>
      <c r="L447" s="60"/>
      <c r="M447" s="60"/>
      <c r="O447" s="41"/>
      <c r="R447" s="60"/>
    </row>
    <row r="448" spans="6:18" ht="12.75" customHeight="1">
      <c r="F448" s="60"/>
      <c r="G448" s="60"/>
      <c r="H448" s="60"/>
      <c r="I448" s="60"/>
      <c r="J448" s="41"/>
      <c r="K448" s="60"/>
      <c r="L448" s="60"/>
      <c r="M448" s="60"/>
      <c r="O448" s="41"/>
      <c r="R448" s="60"/>
    </row>
    <row r="449" spans="6:18" ht="12.75" customHeight="1">
      <c r="F449" s="60"/>
      <c r="G449" s="60"/>
      <c r="H449" s="60"/>
      <c r="I449" s="60"/>
      <c r="J449" s="41"/>
      <c r="K449" s="60"/>
      <c r="L449" s="60"/>
      <c r="M449" s="60"/>
      <c r="O449" s="41"/>
      <c r="R449" s="60"/>
    </row>
    <row r="450" spans="6:18" ht="12.75" customHeight="1">
      <c r="F450" s="60"/>
      <c r="G450" s="60"/>
      <c r="H450" s="60"/>
      <c r="I450" s="60"/>
      <c r="J450" s="41"/>
      <c r="K450" s="60"/>
      <c r="L450" s="60"/>
      <c r="M450" s="60"/>
      <c r="O450" s="41"/>
      <c r="R450" s="60"/>
    </row>
    <row r="451" spans="6:18" ht="12.75" customHeight="1">
      <c r="F451" s="60"/>
      <c r="G451" s="60"/>
      <c r="H451" s="60"/>
      <c r="I451" s="60"/>
      <c r="J451" s="41"/>
      <c r="K451" s="60"/>
      <c r="L451" s="60"/>
      <c r="M451" s="60"/>
      <c r="O451" s="41"/>
      <c r="R451" s="60"/>
    </row>
    <row r="452" spans="6:18" ht="12.75" customHeight="1">
      <c r="F452" s="60"/>
      <c r="G452" s="60"/>
      <c r="H452" s="60"/>
      <c r="I452" s="60"/>
      <c r="J452" s="41"/>
      <c r="K452" s="60"/>
      <c r="L452" s="60"/>
      <c r="M452" s="60"/>
      <c r="O452" s="41"/>
      <c r="R452" s="60"/>
    </row>
    <row r="453" spans="6:18" ht="12.75" customHeight="1">
      <c r="F453" s="60"/>
      <c r="G453" s="60"/>
      <c r="H453" s="60"/>
      <c r="I453" s="60"/>
      <c r="J453" s="41"/>
      <c r="K453" s="60"/>
      <c r="L453" s="60"/>
      <c r="M453" s="60"/>
      <c r="O453" s="41"/>
      <c r="R453" s="60"/>
    </row>
    <row r="454" spans="6:18" ht="12.75" customHeight="1">
      <c r="F454" s="60"/>
      <c r="G454" s="60"/>
      <c r="H454" s="60"/>
      <c r="I454" s="60"/>
      <c r="J454" s="41"/>
      <c r="K454" s="60"/>
      <c r="L454" s="60"/>
      <c r="M454" s="60"/>
      <c r="O454" s="41"/>
      <c r="R454" s="60"/>
    </row>
    <row r="455" spans="6:18" ht="12.75" customHeight="1">
      <c r="F455" s="60"/>
      <c r="G455" s="60"/>
      <c r="H455" s="60"/>
      <c r="I455" s="60"/>
      <c r="J455" s="41"/>
      <c r="K455" s="60"/>
      <c r="L455" s="60"/>
      <c r="M455" s="60"/>
      <c r="O455" s="41"/>
      <c r="R455" s="60"/>
    </row>
    <row r="456" spans="6:18" ht="12.75" customHeight="1">
      <c r="F456" s="60"/>
      <c r="G456" s="60"/>
      <c r="H456" s="60"/>
      <c r="I456" s="60"/>
      <c r="J456" s="41"/>
      <c r="K456" s="60"/>
      <c r="L456" s="60"/>
      <c r="M456" s="60"/>
      <c r="O456" s="41"/>
      <c r="R456" s="60"/>
    </row>
    <row r="457" spans="6:18" ht="12.75" customHeight="1">
      <c r="F457" s="60"/>
      <c r="G457" s="60"/>
      <c r="H457" s="60"/>
      <c r="I457" s="60"/>
      <c r="J457" s="41"/>
      <c r="K457" s="60"/>
      <c r="L457" s="60"/>
      <c r="M457" s="60"/>
      <c r="O457" s="41"/>
      <c r="R457" s="60"/>
    </row>
    <row r="458" spans="6:18" ht="12.75" customHeight="1">
      <c r="F458" s="60"/>
      <c r="G458" s="60"/>
      <c r="H458" s="60"/>
      <c r="I458" s="60"/>
      <c r="J458" s="41"/>
      <c r="K458" s="60"/>
      <c r="L458" s="60"/>
      <c r="M458" s="60"/>
      <c r="O458" s="41"/>
      <c r="R458" s="60"/>
    </row>
    <row r="459" spans="6:18" ht="12.75" customHeight="1">
      <c r="F459" s="60"/>
      <c r="G459" s="60"/>
      <c r="H459" s="60"/>
      <c r="I459" s="60"/>
      <c r="J459" s="41"/>
      <c r="K459" s="60"/>
      <c r="L459" s="60"/>
      <c r="M459" s="60"/>
      <c r="O459" s="41"/>
      <c r="R459" s="60"/>
    </row>
    <row r="460" spans="6:18" ht="12.75" customHeight="1">
      <c r="F460" s="60"/>
      <c r="G460" s="60"/>
      <c r="H460" s="60"/>
      <c r="I460" s="60"/>
      <c r="J460" s="41"/>
      <c r="K460" s="60"/>
      <c r="L460" s="60"/>
      <c r="M460" s="60"/>
      <c r="O460" s="41"/>
      <c r="R460" s="60"/>
    </row>
    <row r="461" spans="6:18" ht="12.75" customHeight="1">
      <c r="F461" s="60"/>
      <c r="G461" s="60"/>
      <c r="H461" s="60"/>
      <c r="I461" s="60"/>
      <c r="J461" s="41"/>
      <c r="K461" s="60"/>
      <c r="L461" s="60"/>
      <c r="M461" s="60"/>
      <c r="O461" s="41"/>
      <c r="R461" s="60"/>
    </row>
    <row r="462" spans="6:18" ht="12.75" customHeight="1">
      <c r="F462" s="60"/>
      <c r="G462" s="60"/>
      <c r="H462" s="60"/>
      <c r="I462" s="60"/>
      <c r="J462" s="41"/>
      <c r="K462" s="60"/>
      <c r="L462" s="60"/>
      <c r="M462" s="60"/>
      <c r="O462" s="41"/>
      <c r="R462" s="60"/>
    </row>
    <row r="463" spans="6:18" ht="12.75" customHeight="1">
      <c r="F463" s="60"/>
      <c r="G463" s="60"/>
      <c r="H463" s="60"/>
      <c r="I463" s="60"/>
      <c r="J463" s="41"/>
      <c r="K463" s="60"/>
      <c r="L463" s="60"/>
      <c r="M463" s="60"/>
      <c r="O463" s="41"/>
      <c r="R463" s="60"/>
    </row>
    <row r="464" spans="6:18" ht="12.75" customHeight="1">
      <c r="F464" s="60"/>
      <c r="G464" s="60"/>
      <c r="H464" s="60"/>
      <c r="I464" s="60"/>
      <c r="J464" s="41"/>
      <c r="K464" s="60"/>
      <c r="L464" s="60"/>
      <c r="M464" s="60"/>
      <c r="O464" s="41"/>
      <c r="R464" s="60"/>
    </row>
    <row r="465" spans="6:18" ht="12.75" customHeight="1">
      <c r="F465" s="60"/>
      <c r="G465" s="60"/>
      <c r="H465" s="60"/>
      <c r="I465" s="60"/>
      <c r="J465" s="41"/>
      <c r="K465" s="60"/>
      <c r="L465" s="60"/>
      <c r="M465" s="60"/>
      <c r="O465" s="41"/>
      <c r="R465" s="60"/>
    </row>
    <row r="466" spans="6:18" ht="12.75" customHeight="1">
      <c r="F466" s="60"/>
      <c r="G466" s="60"/>
      <c r="H466" s="60"/>
      <c r="I466" s="60"/>
      <c r="J466" s="41"/>
      <c r="K466" s="60"/>
      <c r="L466" s="60"/>
      <c r="M466" s="60"/>
      <c r="O466" s="41"/>
      <c r="R466" s="60"/>
    </row>
    <row r="467" spans="6:18" ht="12.75" customHeight="1">
      <c r="F467" s="60"/>
      <c r="G467" s="60"/>
      <c r="H467" s="60"/>
      <c r="I467" s="60"/>
      <c r="J467" s="41"/>
      <c r="K467" s="60"/>
      <c r="L467" s="60"/>
      <c r="M467" s="60"/>
      <c r="O467" s="41"/>
      <c r="R467" s="60"/>
    </row>
    <row r="468" spans="6:18" ht="12.75" customHeight="1">
      <c r="F468" s="60"/>
      <c r="G468" s="60"/>
      <c r="H468" s="60"/>
      <c r="I468" s="60"/>
      <c r="J468" s="41"/>
      <c r="K468" s="60"/>
      <c r="L468" s="60"/>
      <c r="M468" s="60"/>
      <c r="O468" s="41"/>
      <c r="R468" s="60"/>
    </row>
    <row r="469" spans="6:18" ht="12.75" customHeight="1">
      <c r="F469" s="60"/>
      <c r="G469" s="60"/>
      <c r="H469" s="60"/>
      <c r="I469" s="60"/>
      <c r="J469" s="41"/>
      <c r="K469" s="60"/>
      <c r="L469" s="60"/>
      <c r="M469" s="60"/>
      <c r="O469" s="41"/>
      <c r="R469" s="60"/>
    </row>
    <row r="470" spans="6:18" ht="12.75" customHeight="1">
      <c r="F470" s="60"/>
      <c r="G470" s="60"/>
      <c r="H470" s="60"/>
      <c r="I470" s="60"/>
      <c r="J470" s="41"/>
      <c r="K470" s="60"/>
      <c r="L470" s="60"/>
      <c r="M470" s="60"/>
      <c r="O470" s="41"/>
      <c r="R470" s="60"/>
    </row>
    <row r="471" spans="6:18" ht="12.75" customHeight="1">
      <c r="F471" s="60"/>
      <c r="G471" s="60"/>
      <c r="H471" s="60"/>
      <c r="I471" s="60"/>
      <c r="J471" s="41"/>
      <c r="K471" s="60"/>
      <c r="L471" s="60"/>
      <c r="M471" s="60"/>
      <c r="O471" s="41"/>
      <c r="R471" s="60"/>
    </row>
    <row r="472" spans="6:18" ht="12.75" customHeight="1">
      <c r="F472" s="60"/>
      <c r="G472" s="60"/>
      <c r="H472" s="60"/>
      <c r="I472" s="60"/>
      <c r="J472" s="41"/>
      <c r="K472" s="60"/>
      <c r="L472" s="60"/>
      <c r="M472" s="60"/>
      <c r="O472" s="41"/>
      <c r="R472" s="60"/>
    </row>
    <row r="473" spans="6:18" ht="12.75" customHeight="1">
      <c r="F473" s="60"/>
      <c r="G473" s="60"/>
      <c r="H473" s="60"/>
      <c r="I473" s="60"/>
      <c r="J473" s="41"/>
      <c r="K473" s="60"/>
      <c r="L473" s="60"/>
      <c r="M473" s="60"/>
      <c r="O473" s="41"/>
      <c r="R473" s="60"/>
    </row>
    <row r="474" spans="6:18" ht="12.75" customHeight="1">
      <c r="F474" s="60"/>
      <c r="G474" s="60"/>
      <c r="H474" s="60"/>
      <c r="I474" s="60"/>
      <c r="J474" s="41"/>
      <c r="K474" s="60"/>
      <c r="L474" s="60"/>
      <c r="M474" s="60"/>
      <c r="O474" s="41"/>
      <c r="R474" s="60"/>
    </row>
    <row r="475" spans="6:18" ht="12.75" customHeight="1">
      <c r="F475" s="60"/>
      <c r="G475" s="60"/>
      <c r="H475" s="60"/>
      <c r="I475" s="60"/>
      <c r="J475" s="41"/>
      <c r="K475" s="60"/>
      <c r="L475" s="60"/>
      <c r="M475" s="60"/>
      <c r="O475" s="41"/>
      <c r="R475" s="60"/>
    </row>
    <row r="476" spans="6:18" ht="12.75" customHeight="1">
      <c r="F476" s="60"/>
      <c r="G476" s="60"/>
      <c r="H476" s="60"/>
      <c r="I476" s="60"/>
      <c r="J476" s="41"/>
      <c r="K476" s="60"/>
      <c r="L476" s="60"/>
      <c r="M476" s="60"/>
      <c r="O476" s="41"/>
      <c r="R476" s="60"/>
    </row>
    <row r="477" spans="6:18" ht="12.75" customHeight="1">
      <c r="F477" s="60"/>
      <c r="G477" s="60"/>
      <c r="H477" s="60"/>
      <c r="I477" s="60"/>
      <c r="J477" s="41"/>
      <c r="K477" s="60"/>
      <c r="L477" s="60"/>
      <c r="M477" s="60"/>
      <c r="O477" s="41"/>
      <c r="R477" s="60"/>
    </row>
    <row r="478" spans="6:18" ht="12.75" customHeight="1">
      <c r="F478" s="60"/>
      <c r="G478" s="60"/>
      <c r="H478" s="60"/>
      <c r="I478" s="60"/>
      <c r="J478" s="41"/>
      <c r="K478" s="60"/>
      <c r="L478" s="60"/>
      <c r="M478" s="60"/>
      <c r="O478" s="41"/>
      <c r="R478" s="60"/>
    </row>
    <row r="479" spans="6:18" ht="12.75" customHeight="1">
      <c r="F479" s="60"/>
      <c r="G479" s="60"/>
      <c r="H479" s="60"/>
      <c r="I479" s="60"/>
      <c r="J479" s="41"/>
      <c r="K479" s="60"/>
      <c r="L479" s="60"/>
      <c r="M479" s="60"/>
      <c r="O479" s="41"/>
      <c r="R479" s="60"/>
    </row>
    <row r="480" spans="6:18" ht="12.75" customHeight="1">
      <c r="F480" s="60"/>
      <c r="G480" s="60"/>
      <c r="H480" s="60"/>
      <c r="I480" s="60"/>
      <c r="J480" s="41"/>
      <c r="K480" s="60"/>
      <c r="L480" s="60"/>
      <c r="M480" s="60"/>
      <c r="O480" s="41"/>
      <c r="R480" s="60"/>
    </row>
    <row r="481" spans="6:18" ht="12.75" customHeight="1">
      <c r="F481" s="60"/>
      <c r="G481" s="60"/>
      <c r="H481" s="60"/>
      <c r="I481" s="60"/>
      <c r="J481" s="41"/>
      <c r="K481" s="60"/>
      <c r="L481" s="60"/>
      <c r="M481" s="60"/>
      <c r="O481" s="41"/>
      <c r="R481" s="60"/>
    </row>
    <row r="482" spans="6:18" ht="12.75" customHeight="1">
      <c r="F482" s="60"/>
      <c r="G482" s="60"/>
      <c r="H482" s="60"/>
      <c r="I482" s="60"/>
      <c r="J482" s="41"/>
      <c r="K482" s="60"/>
      <c r="L482" s="60"/>
      <c r="M482" s="60"/>
      <c r="O482" s="41"/>
      <c r="R482" s="60"/>
    </row>
    <row r="483" spans="6:18" ht="12.75" customHeight="1">
      <c r="F483" s="60"/>
      <c r="G483" s="60"/>
      <c r="H483" s="60"/>
      <c r="I483" s="60"/>
      <c r="J483" s="41"/>
      <c r="K483" s="60"/>
      <c r="L483" s="60"/>
      <c r="M483" s="60"/>
      <c r="O483" s="41"/>
      <c r="R483" s="60"/>
    </row>
    <row r="484" spans="6:18" ht="12.75" customHeight="1">
      <c r="F484" s="60"/>
      <c r="G484" s="60"/>
      <c r="H484" s="60"/>
      <c r="I484" s="60"/>
      <c r="J484" s="41"/>
      <c r="K484" s="60"/>
      <c r="L484" s="60"/>
      <c r="M484" s="60"/>
      <c r="O484" s="41"/>
      <c r="R484" s="60"/>
    </row>
    <row r="485" spans="6:18" ht="12.75" customHeight="1">
      <c r="F485" s="60"/>
      <c r="G485" s="60"/>
      <c r="H485" s="60"/>
      <c r="I485" s="60"/>
      <c r="J485" s="41"/>
      <c r="K485" s="60"/>
      <c r="L485" s="60"/>
      <c r="M485" s="60"/>
      <c r="O485" s="41"/>
      <c r="R485" s="60"/>
    </row>
    <row r="486" spans="6:18" ht="12.75" customHeight="1">
      <c r="F486" s="60"/>
      <c r="G486" s="60"/>
      <c r="H486" s="60"/>
      <c r="I486" s="60"/>
      <c r="J486" s="41"/>
      <c r="K486" s="60"/>
      <c r="L486" s="60"/>
      <c r="M486" s="60"/>
      <c r="O486" s="41"/>
      <c r="R486" s="60"/>
    </row>
    <row r="487" spans="6:18" ht="12.75" customHeight="1">
      <c r="F487" s="60"/>
      <c r="G487" s="60"/>
      <c r="H487" s="60"/>
      <c r="I487" s="60"/>
      <c r="J487" s="41"/>
      <c r="K487" s="60"/>
      <c r="L487" s="60"/>
      <c r="M487" s="60"/>
      <c r="O487" s="41"/>
      <c r="R487" s="60"/>
    </row>
    <row r="488" spans="6:18" ht="12.75" customHeight="1">
      <c r="F488" s="60"/>
      <c r="G488" s="60"/>
      <c r="H488" s="60"/>
      <c r="I488" s="60"/>
      <c r="J488" s="41"/>
      <c r="K488" s="60"/>
      <c r="L488" s="60"/>
      <c r="M488" s="60"/>
      <c r="O488" s="41"/>
      <c r="R488" s="60"/>
    </row>
    <row r="489" spans="6:18" ht="12.75" customHeight="1">
      <c r="F489" s="60"/>
      <c r="G489" s="60"/>
      <c r="H489" s="60"/>
      <c r="I489" s="60"/>
      <c r="J489" s="41"/>
      <c r="K489" s="60"/>
      <c r="L489" s="60"/>
      <c r="M489" s="60"/>
      <c r="O489" s="41"/>
      <c r="R489" s="60"/>
    </row>
    <row r="490" spans="6:18" ht="12.75" customHeight="1">
      <c r="F490" s="60"/>
      <c r="G490" s="60"/>
      <c r="H490" s="60"/>
      <c r="I490" s="60"/>
      <c r="J490" s="41"/>
      <c r="K490" s="60"/>
      <c r="L490" s="60"/>
      <c r="M490" s="60"/>
      <c r="O490" s="41"/>
      <c r="R490" s="60"/>
    </row>
    <row r="491" spans="6:18" ht="12.75" customHeight="1">
      <c r="F491" s="60"/>
      <c r="G491" s="60"/>
      <c r="H491" s="60"/>
      <c r="I491" s="60"/>
      <c r="J491" s="41"/>
      <c r="K491" s="60"/>
      <c r="L491" s="60"/>
      <c r="M491" s="60"/>
      <c r="O491" s="41"/>
      <c r="R491" s="60"/>
    </row>
    <row r="492" spans="6:18" ht="12.75" customHeight="1">
      <c r="F492" s="60"/>
      <c r="G492" s="60"/>
      <c r="H492" s="60"/>
      <c r="I492" s="60"/>
      <c r="J492" s="41"/>
      <c r="K492" s="60"/>
      <c r="L492" s="60"/>
      <c r="M492" s="60"/>
      <c r="O492" s="41"/>
      <c r="R492" s="60"/>
    </row>
    <row r="493" spans="6:18" ht="12.75" customHeight="1">
      <c r="F493" s="60"/>
      <c r="G493" s="60"/>
      <c r="H493" s="60"/>
      <c r="I493" s="60"/>
      <c r="J493" s="41"/>
      <c r="K493" s="60"/>
      <c r="L493" s="60"/>
      <c r="M493" s="60"/>
      <c r="O493" s="41"/>
      <c r="R493" s="60"/>
    </row>
    <row r="494" spans="6:18" ht="12.75" customHeight="1">
      <c r="F494" s="60"/>
      <c r="G494" s="60"/>
      <c r="H494" s="60"/>
      <c r="I494" s="60"/>
      <c r="J494" s="41"/>
      <c r="K494" s="60"/>
      <c r="L494" s="60"/>
      <c r="M494" s="60"/>
      <c r="O494" s="41"/>
      <c r="R494" s="60"/>
    </row>
    <row r="495" spans="6:18" ht="12.75" customHeight="1">
      <c r="F495" s="60"/>
      <c r="G495" s="60"/>
      <c r="H495" s="60"/>
      <c r="I495" s="60"/>
      <c r="J495" s="41"/>
      <c r="K495" s="60"/>
      <c r="L495" s="60"/>
      <c r="M495" s="60"/>
      <c r="O495" s="41"/>
      <c r="R495" s="60"/>
    </row>
    <row r="496" spans="6:18" ht="12.75" customHeight="1">
      <c r="F496" s="60"/>
      <c r="G496" s="60"/>
      <c r="H496" s="60"/>
      <c r="I496" s="60"/>
      <c r="J496" s="41"/>
      <c r="K496" s="60"/>
      <c r="L496" s="60"/>
      <c r="M496" s="60"/>
      <c r="O496" s="41"/>
      <c r="R496" s="60"/>
    </row>
    <row r="497" spans="6:18" ht="12.75" customHeight="1">
      <c r="F497" s="60"/>
      <c r="G497" s="60"/>
      <c r="H497" s="60"/>
      <c r="I497" s="60"/>
      <c r="J497" s="41"/>
      <c r="K497" s="60"/>
      <c r="L497" s="60"/>
      <c r="M497" s="60"/>
      <c r="O497" s="41"/>
      <c r="R497" s="60"/>
    </row>
    <row r="498" spans="6:18" ht="12.75" customHeight="1">
      <c r="F498" s="60"/>
      <c r="G498" s="60"/>
      <c r="H498" s="60"/>
      <c r="I498" s="60"/>
      <c r="J498" s="41"/>
      <c r="K498" s="60"/>
      <c r="L498" s="60"/>
      <c r="M498" s="60"/>
      <c r="O498" s="41"/>
      <c r="R498" s="60"/>
    </row>
    <row r="499" spans="6:18" ht="12.75" customHeight="1">
      <c r="F499" s="60"/>
      <c r="G499" s="60"/>
      <c r="H499" s="60"/>
      <c r="I499" s="60"/>
      <c r="J499" s="41"/>
      <c r="K499" s="60"/>
      <c r="L499" s="60"/>
      <c r="M499" s="60"/>
      <c r="O499" s="41"/>
      <c r="R499" s="60"/>
    </row>
    <row r="500" spans="6:18" ht="12.75" customHeight="1">
      <c r="F500" s="60"/>
      <c r="G500" s="60"/>
      <c r="H500" s="60"/>
      <c r="I500" s="60"/>
      <c r="J500" s="41"/>
      <c r="K500" s="60"/>
      <c r="L500" s="60"/>
      <c r="M500" s="60"/>
      <c r="O500" s="41"/>
      <c r="R500" s="60"/>
    </row>
    <row r="501" spans="6:18" ht="12.75" customHeight="1">
      <c r="F501" s="60"/>
      <c r="G501" s="60"/>
      <c r="H501" s="60"/>
      <c r="I501" s="60"/>
      <c r="J501" s="41"/>
      <c r="K501" s="60"/>
      <c r="L501" s="60"/>
      <c r="M501" s="60"/>
      <c r="O501" s="41"/>
      <c r="R501" s="60"/>
    </row>
    <row r="502" spans="6:18" ht="12.75" customHeight="1">
      <c r="F502" s="60"/>
      <c r="G502" s="60"/>
      <c r="H502" s="60"/>
      <c r="I502" s="60"/>
      <c r="J502" s="41"/>
      <c r="K502" s="60"/>
      <c r="L502" s="60"/>
      <c r="M502" s="60"/>
      <c r="O502" s="41"/>
      <c r="R502" s="60"/>
    </row>
    <row r="503" spans="6:18" ht="12.75" customHeight="1">
      <c r="F503" s="60"/>
      <c r="G503" s="60"/>
      <c r="H503" s="60"/>
      <c r="I503" s="60"/>
      <c r="J503" s="41"/>
      <c r="K503" s="60"/>
      <c r="L503" s="60"/>
      <c r="M503" s="60"/>
      <c r="O503" s="41"/>
      <c r="R503" s="60"/>
    </row>
    <row r="504" spans="6:18" ht="12.75" customHeight="1">
      <c r="F504" s="60"/>
      <c r="G504" s="60"/>
      <c r="H504" s="60"/>
      <c r="I504" s="60"/>
      <c r="J504" s="41"/>
      <c r="K504" s="60"/>
      <c r="L504" s="60"/>
      <c r="M504" s="60"/>
      <c r="O504" s="41"/>
      <c r="R504" s="60"/>
    </row>
    <row r="505" spans="6:18" ht="12.75" customHeight="1">
      <c r="F505" s="60"/>
      <c r="G505" s="60"/>
      <c r="H505" s="60"/>
      <c r="I505" s="60"/>
      <c r="J505" s="41"/>
      <c r="K505" s="60"/>
      <c r="L505" s="60"/>
      <c r="M505" s="60"/>
      <c r="O505" s="41"/>
      <c r="R505" s="60"/>
    </row>
    <row r="506" spans="6:18" ht="12.75" customHeight="1">
      <c r="F506" s="60"/>
      <c r="G506" s="60"/>
      <c r="H506" s="60"/>
      <c r="I506" s="60"/>
      <c r="J506" s="41"/>
      <c r="K506" s="60"/>
      <c r="L506" s="60"/>
      <c r="M506" s="60"/>
      <c r="O506" s="41"/>
      <c r="R506" s="60"/>
    </row>
    <row r="507" spans="6:18" ht="12.75" customHeight="1">
      <c r="F507" s="60"/>
      <c r="G507" s="60"/>
      <c r="H507" s="60"/>
      <c r="I507" s="60"/>
      <c r="J507" s="41"/>
      <c r="K507" s="60"/>
      <c r="L507" s="60"/>
      <c r="M507" s="60"/>
      <c r="O507" s="41"/>
      <c r="R507" s="60"/>
    </row>
    <row r="508" spans="6:18" ht="12.75" customHeight="1">
      <c r="F508" s="60"/>
      <c r="G508" s="60"/>
      <c r="H508" s="60"/>
      <c r="I508" s="60"/>
      <c r="J508" s="41"/>
      <c r="K508" s="60"/>
      <c r="L508" s="60"/>
      <c r="M508" s="60"/>
      <c r="O508" s="41"/>
      <c r="R508" s="60"/>
    </row>
    <row r="509" spans="6:18" ht="12.75" customHeight="1">
      <c r="F509" s="60"/>
      <c r="G509" s="60"/>
      <c r="H509" s="60"/>
      <c r="I509" s="60"/>
      <c r="J509" s="41"/>
      <c r="K509" s="60"/>
      <c r="L509" s="60"/>
      <c r="M509" s="60"/>
      <c r="O509" s="41"/>
      <c r="R509" s="60"/>
    </row>
    <row r="510" spans="6:18" ht="12.75" customHeight="1">
      <c r="F510" s="60"/>
      <c r="G510" s="60"/>
      <c r="H510" s="60"/>
      <c r="I510" s="60"/>
      <c r="J510" s="41"/>
      <c r="K510" s="60"/>
      <c r="L510" s="60"/>
      <c r="M510" s="60"/>
      <c r="O510" s="41"/>
      <c r="R510" s="60"/>
    </row>
    <row r="511" spans="6:18" ht="12.75" customHeight="1">
      <c r="F511" s="60"/>
      <c r="G511" s="60"/>
      <c r="H511" s="60"/>
      <c r="I511" s="60"/>
      <c r="J511" s="41"/>
      <c r="K511" s="60"/>
      <c r="L511" s="60"/>
      <c r="M511" s="60"/>
      <c r="O511" s="41"/>
      <c r="R511" s="60"/>
    </row>
    <row r="512" spans="6:18" ht="12.75" customHeight="1">
      <c r="F512" s="60"/>
      <c r="G512" s="60"/>
      <c r="H512" s="60"/>
      <c r="I512" s="60"/>
      <c r="J512" s="41"/>
      <c r="K512" s="60"/>
      <c r="L512" s="60"/>
      <c r="M512" s="60"/>
      <c r="O512" s="41"/>
      <c r="R512" s="60"/>
    </row>
    <row r="513" spans="6:18" ht="12.75" customHeight="1">
      <c r="F513" s="60"/>
      <c r="G513" s="60"/>
      <c r="H513" s="60"/>
      <c r="I513" s="60"/>
      <c r="J513" s="41"/>
      <c r="K513" s="60"/>
      <c r="L513" s="60"/>
      <c r="M513" s="60"/>
      <c r="O513" s="41"/>
      <c r="R513" s="60"/>
    </row>
    <row r="514" spans="6:18" ht="12.75" customHeight="1">
      <c r="F514" s="60"/>
      <c r="G514" s="60"/>
      <c r="H514" s="60"/>
      <c r="I514" s="60"/>
      <c r="J514" s="41"/>
      <c r="K514" s="60"/>
      <c r="L514" s="60"/>
      <c r="M514" s="60"/>
      <c r="O514" s="41"/>
      <c r="R514" s="60"/>
    </row>
    <row r="515" spans="6:18" ht="12.75" customHeight="1">
      <c r="F515" s="60"/>
      <c r="G515" s="60"/>
      <c r="H515" s="60"/>
      <c r="I515" s="60"/>
      <c r="J515" s="41"/>
      <c r="K515" s="60"/>
      <c r="L515" s="60"/>
      <c r="M515" s="60"/>
      <c r="O515" s="41"/>
      <c r="R515" s="60"/>
    </row>
    <row r="516" spans="6:18" ht="12.75" customHeight="1">
      <c r="F516" s="60"/>
      <c r="G516" s="60"/>
      <c r="H516" s="60"/>
      <c r="I516" s="60"/>
      <c r="J516" s="41"/>
      <c r="K516" s="60"/>
      <c r="L516" s="60"/>
      <c r="M516" s="60"/>
      <c r="O516" s="41"/>
      <c r="R516" s="60"/>
    </row>
    <row r="517" spans="6:18" ht="12.75" customHeight="1">
      <c r="F517" s="60"/>
      <c r="G517" s="60"/>
      <c r="H517" s="60"/>
      <c r="I517" s="60"/>
      <c r="J517" s="41"/>
      <c r="K517" s="60"/>
      <c r="L517" s="60"/>
      <c r="M517" s="60"/>
      <c r="O517" s="41"/>
      <c r="R517" s="60"/>
    </row>
    <row r="518" spans="6:18" ht="12.75" customHeight="1">
      <c r="F518" s="60"/>
      <c r="G518" s="60"/>
      <c r="H518" s="60"/>
      <c r="I518" s="60"/>
      <c r="J518" s="41"/>
      <c r="K518" s="60"/>
      <c r="L518" s="60"/>
      <c r="M518" s="60"/>
      <c r="O518" s="41"/>
      <c r="R518" s="60"/>
    </row>
    <row r="519" spans="6:18" ht="12.75" customHeight="1">
      <c r="F519" s="60"/>
      <c r="G519" s="60"/>
      <c r="H519" s="60"/>
      <c r="I519" s="60"/>
      <c r="J519" s="41"/>
      <c r="K519" s="60"/>
      <c r="L519" s="60"/>
      <c r="M519" s="60"/>
      <c r="O519" s="41"/>
      <c r="R519" s="60"/>
    </row>
    <row r="520" spans="6:18" ht="12.75" customHeight="1">
      <c r="F520" s="60"/>
      <c r="G520" s="60"/>
      <c r="H520" s="60"/>
      <c r="I520" s="60"/>
      <c r="J520" s="41"/>
      <c r="K520" s="60"/>
      <c r="L520" s="60"/>
      <c r="M520" s="60"/>
      <c r="O520" s="41"/>
      <c r="R520" s="60"/>
    </row>
    <row r="521" spans="6:18" ht="12.75" customHeight="1">
      <c r="F521" s="60"/>
      <c r="G521" s="60"/>
      <c r="H521" s="60"/>
      <c r="I521" s="60"/>
      <c r="J521" s="41"/>
      <c r="K521" s="60"/>
      <c r="L521" s="60"/>
      <c r="M521" s="60"/>
      <c r="O521" s="41"/>
      <c r="R521" s="60"/>
    </row>
    <row r="522" spans="6:18" ht="12.75" customHeight="1">
      <c r="F522" s="60"/>
      <c r="G522" s="60"/>
      <c r="H522" s="60"/>
      <c r="I522" s="60"/>
      <c r="J522" s="41"/>
      <c r="K522" s="60"/>
      <c r="L522" s="60"/>
      <c r="M522" s="60"/>
      <c r="O522" s="41"/>
      <c r="R522" s="60"/>
    </row>
    <row r="523" spans="6:18" ht="12.75" customHeight="1">
      <c r="F523" s="60"/>
      <c r="G523" s="60"/>
      <c r="H523" s="60"/>
      <c r="I523" s="60"/>
      <c r="J523" s="41"/>
      <c r="K523" s="60"/>
      <c r="L523" s="60"/>
      <c r="M523" s="60"/>
      <c r="O523" s="41"/>
      <c r="R523" s="60"/>
    </row>
    <row r="524" spans="6:18" ht="12.75" customHeight="1">
      <c r="F524" s="60"/>
      <c r="G524" s="60"/>
      <c r="H524" s="60"/>
      <c r="I524" s="60"/>
      <c r="J524" s="41"/>
      <c r="K524" s="60"/>
      <c r="L524" s="60"/>
      <c r="M524" s="60"/>
      <c r="O524" s="41"/>
      <c r="R524" s="60"/>
    </row>
    <row r="525" spans="6:18" ht="12.75" customHeight="1">
      <c r="F525" s="60"/>
      <c r="G525" s="60"/>
      <c r="H525" s="60"/>
      <c r="I525" s="60"/>
      <c r="J525" s="41"/>
      <c r="K525" s="60"/>
      <c r="L525" s="60"/>
      <c r="M525" s="60"/>
      <c r="O525" s="41"/>
      <c r="R525" s="60"/>
    </row>
    <row r="526" spans="6:18" ht="12.75" customHeight="1">
      <c r="F526" s="60"/>
      <c r="G526" s="60"/>
      <c r="H526" s="60"/>
      <c r="I526" s="60"/>
      <c r="J526" s="41"/>
      <c r="K526" s="60"/>
      <c r="L526" s="60"/>
      <c r="M526" s="60"/>
      <c r="O526" s="41"/>
      <c r="R526" s="60"/>
    </row>
    <row r="527" spans="6:18" ht="15" customHeight="1">
      <c r="F527" s="60"/>
      <c r="G527" s="60"/>
      <c r="H527" s="60"/>
      <c r="I527" s="60"/>
      <c r="J527" s="41"/>
      <c r="K527" s="60"/>
      <c r="L527" s="60"/>
      <c r="M527" s="60"/>
      <c r="O527" s="41"/>
      <c r="R527" s="60"/>
    </row>
  </sheetData>
  <autoFilter ref="R1:R350" xr:uid="{00000000-0009-0000-0000-000005000000}"/>
  <mergeCells count="13">
    <mergeCell ref="O125:O126"/>
    <mergeCell ref="P125:P126"/>
    <mergeCell ref="N125:N126"/>
    <mergeCell ref="I114:I115"/>
    <mergeCell ref="B114:B115"/>
    <mergeCell ref="A132:A133"/>
    <mergeCell ref="B132:B133"/>
    <mergeCell ref="J132:J133"/>
    <mergeCell ref="A114:A115"/>
    <mergeCell ref="J114:J115"/>
    <mergeCell ref="A125:A126"/>
    <mergeCell ref="B125:B126"/>
    <mergeCell ref="J125:J126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F98:F99 F100:F121 F123:F1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2023-08-29T17:54:05Z</dcterms:modified>
</cp:coreProperties>
</file>