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15" yWindow="390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82" i="7"/>
  <c r="K82"/>
  <c r="M82" s="1"/>
  <c r="M112"/>
  <c r="K111"/>
  <c r="M111" s="1"/>
  <c r="K110"/>
  <c r="M110" s="1"/>
  <c r="L79"/>
  <c r="K79"/>
  <c r="L33"/>
  <c r="K33"/>
  <c r="M33" s="1"/>
  <c r="L81"/>
  <c r="K81"/>
  <c r="K118"/>
  <c r="M118" s="1"/>
  <c r="K121"/>
  <c r="M121" s="1"/>
  <c r="K120"/>
  <c r="M120" s="1"/>
  <c r="L80"/>
  <c r="K80"/>
  <c r="M80" s="1"/>
  <c r="L67"/>
  <c r="K67"/>
  <c r="K119"/>
  <c r="M119" s="1"/>
  <c r="K117"/>
  <c r="M117" s="1"/>
  <c r="L75"/>
  <c r="K75"/>
  <c r="L70"/>
  <c r="K70"/>
  <c r="L69"/>
  <c r="K69"/>
  <c r="M69" s="1"/>
  <c r="L74"/>
  <c r="K74"/>
  <c r="L32"/>
  <c r="K32"/>
  <c r="L31"/>
  <c r="K31"/>
  <c r="L30"/>
  <c r="K30"/>
  <c r="L71"/>
  <c r="K71"/>
  <c r="K116"/>
  <c r="M116" s="1"/>
  <c r="K115"/>
  <c r="M115" s="1"/>
  <c r="L73"/>
  <c r="K73"/>
  <c r="L27"/>
  <c r="K27"/>
  <c r="L68"/>
  <c r="K68"/>
  <c r="L61"/>
  <c r="K61"/>
  <c r="L72"/>
  <c r="K72"/>
  <c r="L59"/>
  <c r="K59"/>
  <c r="L100"/>
  <c r="K100"/>
  <c r="L99"/>
  <c r="K99"/>
  <c r="L29"/>
  <c r="K29"/>
  <c r="L25"/>
  <c r="K25"/>
  <c r="L24"/>
  <c r="K24"/>
  <c r="L22"/>
  <c r="K22"/>
  <c r="L21"/>
  <c r="K21"/>
  <c r="L28"/>
  <c r="K28"/>
  <c r="L66"/>
  <c r="K66"/>
  <c r="L65"/>
  <c r="K65"/>
  <c r="L98"/>
  <c r="K98"/>
  <c r="K114"/>
  <c r="M114" s="1"/>
  <c r="L64"/>
  <c r="K64"/>
  <c r="L63"/>
  <c r="K63"/>
  <c r="L62"/>
  <c r="K62"/>
  <c r="L55"/>
  <c r="K55"/>
  <c r="L53"/>
  <c r="K53"/>
  <c r="L23"/>
  <c r="K23"/>
  <c r="K113"/>
  <c r="M113" s="1"/>
  <c r="L54"/>
  <c r="K54"/>
  <c r="L57"/>
  <c r="K57"/>
  <c r="L60"/>
  <c r="K60"/>
  <c r="L97"/>
  <c r="K97"/>
  <c r="L58"/>
  <c r="K58"/>
  <c r="L96"/>
  <c r="M96" s="1"/>
  <c r="L52"/>
  <c r="M79" l="1"/>
  <c r="M81"/>
  <c r="M67"/>
  <c r="M75"/>
  <c r="M71"/>
  <c r="M74"/>
  <c r="M70"/>
  <c r="M32"/>
  <c r="M28"/>
  <c r="M59"/>
  <c r="M31"/>
  <c r="M30"/>
  <c r="M21"/>
  <c r="M29"/>
  <c r="M72"/>
  <c r="M73"/>
  <c r="M61"/>
  <c r="M68"/>
  <c r="M99"/>
  <c r="M27"/>
  <c r="M66"/>
  <c r="M55"/>
  <c r="M100"/>
  <c r="M22"/>
  <c r="M24"/>
  <c r="M25"/>
  <c r="M65"/>
  <c r="M23"/>
  <c r="M53"/>
  <c r="M63"/>
  <c r="M58"/>
  <c r="M62"/>
  <c r="M98"/>
  <c r="M64"/>
  <c r="M54"/>
  <c r="M97"/>
  <c r="M57"/>
  <c r="M60"/>
  <c r="K52"/>
  <c r="M52" s="1"/>
  <c r="K109"/>
  <c r="M109" s="1"/>
  <c r="L56"/>
  <c r="K56"/>
  <c r="M56" l="1"/>
  <c r="L11"/>
  <c r="K11"/>
  <c r="L18"/>
  <c r="K18"/>
  <c r="L19"/>
  <c r="K19"/>
  <c r="L50"/>
  <c r="K50"/>
  <c r="L45"/>
  <c r="K45"/>
  <c r="L44"/>
  <c r="K44"/>
  <c r="L20"/>
  <c r="K20"/>
  <c r="L49"/>
  <c r="K49"/>
  <c r="M20" l="1"/>
  <c r="M19"/>
  <c r="M49"/>
  <c r="M45"/>
  <c r="M11"/>
  <c r="M18"/>
  <c r="M50"/>
  <c r="M44"/>
  <c r="L13"/>
  <c r="K13"/>
  <c r="L17"/>
  <c r="K17"/>
  <c r="L51"/>
  <c r="K51"/>
  <c r="L47"/>
  <c r="K47"/>
  <c r="L48"/>
  <c r="K48"/>
  <c r="L43"/>
  <c r="K43"/>
  <c r="L42"/>
  <c r="K42"/>
  <c r="M43" l="1"/>
  <c r="M17"/>
  <c r="M51"/>
  <c r="M48"/>
  <c r="M13"/>
  <c r="M47"/>
  <c r="M42"/>
  <c r="L46"/>
  <c r="K46"/>
  <c r="L16"/>
  <c r="K16"/>
  <c r="M46" l="1"/>
  <c r="M16"/>
  <c r="L14" l="1"/>
  <c r="K14"/>
  <c r="M14" l="1"/>
  <c r="L10"/>
  <c r="L12"/>
  <c r="K12"/>
  <c r="K10"/>
  <c r="M10" l="1"/>
  <c r="M12"/>
  <c r="K288" l="1"/>
  <c r="L288" s="1"/>
  <c r="M7" l="1"/>
  <c r="F276" l="1"/>
  <c r="K277"/>
  <c r="L277" s="1"/>
  <c r="K268"/>
  <c r="L268" s="1"/>
  <c r="K271"/>
  <c r="L271" s="1"/>
  <c r="K279" l="1"/>
  <c r="L279" s="1"/>
  <c r="F270"/>
  <c r="F269"/>
  <c r="F267"/>
  <c r="K267" s="1"/>
  <c r="L267" s="1"/>
  <c r="F247"/>
  <c r="F199"/>
  <c r="K278" l="1"/>
  <c r="L278" s="1"/>
  <c r="K276"/>
  <c r="L276" s="1"/>
  <c r="K282"/>
  <c r="L282" s="1"/>
  <c r="K283"/>
  <c r="L283" s="1"/>
  <c r="K275"/>
  <c r="L275" s="1"/>
  <c r="K285"/>
  <c r="L285" s="1"/>
  <c r="K281"/>
  <c r="L281" s="1"/>
  <c r="K274" l="1"/>
  <c r="L274" s="1"/>
  <c r="K263"/>
  <c r="L263" s="1"/>
  <c r="K265"/>
  <c r="L265" s="1"/>
  <c r="K262"/>
  <c r="L262" s="1"/>
  <c r="K264"/>
  <c r="L264" s="1"/>
  <c r="K193"/>
  <c r="L193" s="1"/>
  <c r="K246"/>
  <c r="L246" s="1"/>
  <c r="K260"/>
  <c r="L260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8"/>
  <c r="L248" s="1"/>
  <c r="K247"/>
  <c r="L247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19"/>
  <c r="L219" s="1"/>
  <c r="K217"/>
  <c r="L217" s="1"/>
  <c r="K215"/>
  <c r="L215" s="1"/>
  <c r="K214"/>
  <c r="L214" s="1"/>
  <c r="K213"/>
  <c r="L213" s="1"/>
  <c r="K211"/>
  <c r="L211" s="1"/>
  <c r="K210"/>
  <c r="L210" s="1"/>
  <c r="K209"/>
  <c r="L209" s="1"/>
  <c r="K208"/>
  <c r="K207"/>
  <c r="L207" s="1"/>
  <c r="K206"/>
  <c r="L206" s="1"/>
  <c r="K204"/>
  <c r="L204" s="1"/>
  <c r="K203"/>
  <c r="L203" s="1"/>
  <c r="K202"/>
  <c r="L202" s="1"/>
  <c r="K201"/>
  <c r="L201" s="1"/>
  <c r="K200"/>
  <c r="L200" s="1"/>
  <c r="K199"/>
  <c r="L199" s="1"/>
  <c r="H198"/>
  <c r="K198" s="1"/>
  <c r="L198" s="1"/>
  <c r="K195"/>
  <c r="L195" s="1"/>
  <c r="K194"/>
  <c r="L194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F163"/>
  <c r="K163" s="1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D7" i="6"/>
  <c r="K6" i="4"/>
  <c r="K6" i="3"/>
  <c r="L6" i="2"/>
</calcChain>
</file>

<file path=xl/sharedStrings.xml><?xml version="1.0" encoding="utf-8"?>
<sst xmlns="http://schemas.openxmlformats.org/spreadsheetml/2006/main" count="7881" uniqueCount="3909">
  <si>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</si>
  <si>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</si>
  <si>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</si>
  <si>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</si>
  <si>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</si>
  <si>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</si>
  <si>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</si>
  <si>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</si>
  <si>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</si>
  <si>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</si>
  <si>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</si>
  <si>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</si>
  <si>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</si>
  <si>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</si>
  <si>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</si>
  <si>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</si>
  <si>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</si>
  <si>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</si>
  <si>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</si>
  <si>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</si>
  <si>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</si>
  <si>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</si>
  <si>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</si>
  <si>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</si>
  <si>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</si>
  <si>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</si>
  <si>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</si>
  <si>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</si>
  <si>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</si>
  <si>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</si>
  <si>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</si>
  <si>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</si>
  <si>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</si>
  <si>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</si>
  <si>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</si>
  <si>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</si>
  <si>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</si>
  <si>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</si>
  <si>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</si>
  <si>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</si>
  <si>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</si>
  <si>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</si>
  <si>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</si>
  <si>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</si>
  <si>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</si>
  <si>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</si>
  <si>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</si>
  <si>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</si>
  <si>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</si>
  <si>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</si>
  <si>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</si>
  <si>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</si>
  <si>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</si>
  <si>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</si>
  <si>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</si>
  <si>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</si>
  <si>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</si>
  <si>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</si>
  <si>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</si>
  <si>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</si>
  <si>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</si>
  <si>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</si>
  <si>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</si>
  <si>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</si>
  <si>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</si>
  <si>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</si>
  <si>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</si>
  <si>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</si>
  <si>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</si>
  <si>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</si>
  <si>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</si>
  <si>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</si>
  <si>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</si>
  <si>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</si>
  <si>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</si>
  <si>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</si>
  <si>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</si>
  <si>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</si>
  <si>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</si>
  <si>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</si>
  <si>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</si>
  <si>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</si>
  <si>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</si>
  <si>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</si>
  <si>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</si>
  <si>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</si>
  <si>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</si>
  <si>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</si>
  <si>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</si>
  <si>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</si>
  <si>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</si>
  <si>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</si>
  <si>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</si>
  <si>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</si>
  <si>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</si>
  <si>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</si>
  <si>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</si>
  <si>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</si>
  <si>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</si>
  <si>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</si>
  <si>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</si>
  <si>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</si>
  <si>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</si>
  <si>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</si>
  <si>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</si>
  <si>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</si>
  <si>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</si>
  <si>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</si>
  <si>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</si>
  <si>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</si>
  <si>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</si>
  <si>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</si>
  <si>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</si>
  <si>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</si>
  <si>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</si>
  <si>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</si>
  <si>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</si>
  <si>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</si>
  <si>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</si>
  <si>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</si>
  <si>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</si>
  <si>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</si>
  <si>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</si>
  <si>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</si>
  <si>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</si>
  <si>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</si>
  <si>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</si>
  <si>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</si>
  <si>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</si>
  <si>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</si>
  <si>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</si>
  <si>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</si>
  <si>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</si>
  <si>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</si>
  <si>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</si>
  <si>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</si>
  <si>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</si>
  <si>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</si>
  <si>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</si>
  <si>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</si>
  <si>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</si>
  <si>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</si>
  <si>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</si>
  <si>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</si>
  <si>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</si>
  <si>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</si>
  <si>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</si>
  <si>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</si>
  <si>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</si>
  <si>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</si>
  <si>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</si>
  <si>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</si>
  <si>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</si>
  <si>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</si>
  <si>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</si>
  <si>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</si>
  <si>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</si>
  <si>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</si>
  <si>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</si>
  <si>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</si>
  <si>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</si>
  <si>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</si>
  <si>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</si>
  <si>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</si>
  <si>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</si>
  <si>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</si>
  <si>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</si>
  <si>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</si>
  <si>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</si>
  <si>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</si>
  <si>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</si>
  <si>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</si>
  <si>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</si>
  <si>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</si>
  <si>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</si>
  <si>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</si>
  <si>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</si>
  <si>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</si>
  <si>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</si>
  <si>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</si>
  <si>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</si>
  <si>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</si>
  <si>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</si>
  <si>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</si>
  <si>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</si>
  <si>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</si>
  <si>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</si>
  <si>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</si>
  <si>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</si>
  <si>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</si>
  <si>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</si>
  <si>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</si>
  <si>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</si>
  <si>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</si>
  <si>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</si>
  <si>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</si>
  <si>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</si>
  <si>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</si>
  <si>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</si>
  <si>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</si>
  <si>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</si>
  <si>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</si>
  <si>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</si>
  <si>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</si>
  <si>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</si>
  <si>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</si>
  <si>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</si>
  <si>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</si>
  <si>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</si>
  <si>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</si>
  <si>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</si>
  <si>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</si>
  <si>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</si>
  <si>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</si>
  <si>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</si>
  <si>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</si>
  <si>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</si>
  <si>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</si>
  <si>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</si>
  <si>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</si>
  <si>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</si>
  <si>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</si>
  <si>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</si>
  <si>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</si>
  <si>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</si>
  <si>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</si>
  <si>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</si>
  <si>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</si>
  <si>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</si>
  <si>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</si>
  <si>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</si>
  <si>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</si>
  <si>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</si>
  <si>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</si>
  <si>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</si>
  <si>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</si>
  <si>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</si>
  <si>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</si>
  <si>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</si>
  <si>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</si>
  <si>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</si>
  <si>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</si>
  <si>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</si>
  <si>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</si>
  <si>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</si>
  <si>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</si>
  <si>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</si>
  <si>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</si>
  <si>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</si>
  <si>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</si>
  <si>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</si>
  <si>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</si>
  <si>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</si>
  <si>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</si>
  <si>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</si>
  <si>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</si>
  <si>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</si>
  <si>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</si>
  <si>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</si>
  <si>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</si>
  <si>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</si>
  <si>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</si>
  <si>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</si>
  <si>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</si>
  <si>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</si>
  <si>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</si>
  <si>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</si>
  <si>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</si>
  <si>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</si>
  <si>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</si>
  <si>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</si>
  <si>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</si>
  <si>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</si>
  <si>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</si>
  <si>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</si>
  <si>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</si>
  <si>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</si>
  <si>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</si>
  <si>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</si>
  <si>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</si>
  <si>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</si>
  <si>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</si>
  <si>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</si>
  <si>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</si>
  <si>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</si>
  <si>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</si>
  <si>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</si>
  <si>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</si>
  <si>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</si>
  <si>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</si>
  <si>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</si>
  <si>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</si>
  <si>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</si>
  <si>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</si>
  <si>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</si>
  <si>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</si>
  <si>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</si>
  <si>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</si>
  <si>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</si>
  <si>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</si>
  <si>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</si>
  <si>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</si>
  <si>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</si>
  <si>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</si>
  <si>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</si>
  <si>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</si>
  <si>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</si>
  <si>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</si>
  <si>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</si>
  <si>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</si>
  <si>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</si>
  <si>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</si>
  <si>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</si>
  <si>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</si>
  <si>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</si>
  <si>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</si>
  <si>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</si>
  <si>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</si>
  <si>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</si>
  <si>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</si>
  <si>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</si>
  <si>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</si>
  <si>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</si>
  <si>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</si>
  <si>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</si>
  <si>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</si>
  <si>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</si>
  <si>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</si>
  <si>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</si>
  <si>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</si>
  <si>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</si>
  <si>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</si>
  <si>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</si>
  <si>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</si>
  <si>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</si>
  <si>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</si>
  <si>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</si>
  <si>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</si>
  <si>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</si>
  <si>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</si>
  <si>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</si>
  <si>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</si>
  <si>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</si>
  <si>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</si>
  <si>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</si>
  <si>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</si>
  <si>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</si>
  <si>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</si>
  <si>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</si>
  <si>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</si>
  <si>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</si>
  <si>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</si>
  <si>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</si>
  <si>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</si>
  <si>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</si>
  <si>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</si>
  <si>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</si>
  <si>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</si>
  <si>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</si>
  <si>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</si>
  <si>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</si>
  <si>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</si>
  <si>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</si>
  <si>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</si>
  <si>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</si>
  <si>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</si>
  <si>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</si>
  <si>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</si>
  <si>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</si>
  <si>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</si>
  <si>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</si>
  <si>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</si>
  <si>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</si>
  <si>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</si>
  <si>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</si>
  <si>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</si>
  <si>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</si>
  <si>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</si>
  <si>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</si>
  <si>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</si>
  <si>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</si>
  <si>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</si>
  <si>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</si>
  <si>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</si>
  <si>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</si>
  <si>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</si>
  <si>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</si>
  <si>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</si>
  <si>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</si>
  <si>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</si>
  <si>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</si>
  <si>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</si>
  <si>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</si>
  <si>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</si>
  <si>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</si>
  <si>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</si>
  <si>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</si>
  <si>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</si>
  <si>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</si>
  <si>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</si>
  <si>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</si>
  <si>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</si>
  <si>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</si>
  <si>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</si>
  <si>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</si>
  <si>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</si>
  <si>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</si>
  <si>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</si>
  <si>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</si>
  <si>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</si>
  <si>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</si>
  <si>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</si>
  <si>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</si>
  <si>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</si>
  <si>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</si>
  <si>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</si>
  <si>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</si>
  <si>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</si>
  <si>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</si>
  <si>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</si>
  <si>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</si>
  <si>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</si>
  <si>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</si>
  <si>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</si>
  <si>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</si>
  <si>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</si>
  <si>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</si>
  <si>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</si>
  <si>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</si>
  <si>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</si>
  <si>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</si>
  <si>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</si>
  <si>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</si>
  <si>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</si>
  <si>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</si>
  <si>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</si>
  <si>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</si>
  <si>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</si>
  <si>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</si>
  <si>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</si>
  <si>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</si>
  <si>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</si>
  <si>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</si>
  <si>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</si>
  <si>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</si>
  <si>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</si>
  <si>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</si>
  <si>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</si>
  <si>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</si>
  <si>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</si>
  <si>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</si>
  <si>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</si>
  <si>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</si>
  <si>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</si>
  <si>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</si>
  <si>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</si>
  <si>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</si>
  <si>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</si>
  <si>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</si>
  <si>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</si>
  <si>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</si>
  <si>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</si>
  <si>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</si>
  <si>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</si>
  <si>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</si>
  <si>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</si>
  <si>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</si>
  <si>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</si>
  <si>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</si>
  <si>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</si>
  <si>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</si>
  <si>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</si>
  <si>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</si>
  <si>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</si>
  <si>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</si>
  <si>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</si>
  <si>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</si>
  <si>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</si>
  <si>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</si>
  <si>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</si>
  <si>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</si>
  <si>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</si>
  <si>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</si>
  <si>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</si>
  <si>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</si>
  <si>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</si>
  <si>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</si>
  <si>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</si>
  <si>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</si>
  <si>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</si>
  <si>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</si>
  <si>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</si>
  <si>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</si>
  <si>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</si>
  <si>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</si>
  <si>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</si>
  <si>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</si>
  <si>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</si>
  <si>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</si>
  <si>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</si>
  <si>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</si>
  <si>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</si>
  <si>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</si>
  <si>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</si>
  <si>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</si>
  <si>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</si>
  <si>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</si>
  <si>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</si>
  <si>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</si>
  <si>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</si>
  <si>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</si>
  <si>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</si>
  <si>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</si>
  <si>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</si>
  <si>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</si>
  <si>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</si>
  <si>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</si>
  <si>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</si>
  <si>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</si>
  <si>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</si>
  <si>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</si>
  <si>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</si>
  <si>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</si>
  <si>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</si>
  <si>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</si>
  <si>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</si>
  <si>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</si>
  <si>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</si>
  <si>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</si>
  <si>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</si>
  <si>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</si>
  <si>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</si>
  <si>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</si>
  <si>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</si>
  <si>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</si>
  <si>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</si>
  <si>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</si>
  <si>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</si>
  <si>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</si>
  <si>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</si>
  <si>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</si>
  <si>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</si>
  <si>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</si>
  <si>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</si>
  <si>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</si>
  <si>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</si>
  <si>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</si>
  <si>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</si>
  <si>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</si>
  <si>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</si>
  <si>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</si>
  <si>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</si>
  <si>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</si>
  <si>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</si>
  <si>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</si>
  <si>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</si>
  <si>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</si>
  <si>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</si>
  <si>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</si>
  <si>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</si>
  <si>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</si>
  <si>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</si>
  <si>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</si>
  <si>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</si>
  <si>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</si>
  <si>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</si>
  <si>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</si>
  <si>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</si>
  <si>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</si>
  <si>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</si>
  <si>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</si>
  <si>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</si>
  <si>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</si>
  <si>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</si>
  <si>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</si>
  <si>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</si>
  <si>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</si>
  <si>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</si>
  <si>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</si>
  <si>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</si>
  <si>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</si>
  <si>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</si>
  <si>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</si>
  <si>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</si>
  <si>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</si>
  <si>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</si>
  <si>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</si>
  <si>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</si>
  <si>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</si>
  <si>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</si>
  <si>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</si>
  <si>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</si>
  <si>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</si>
  <si>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</si>
  <si>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</si>
  <si>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</si>
  <si>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</si>
  <si>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</si>
  <si>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</si>
  <si>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</si>
  <si>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</si>
  <si>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</si>
  <si>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</si>
  <si>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</si>
  <si>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</si>
  <si>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</si>
  <si>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</si>
  <si>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</si>
  <si>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</si>
  <si>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</si>
  <si>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</si>
  <si>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</si>
  <si>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</si>
  <si>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</si>
  <si>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</si>
  <si>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</si>
  <si>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</si>
  <si>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</si>
  <si>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</si>
  <si>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</si>
  <si>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</si>
  <si>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</si>
  <si>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</si>
  <si>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</si>
  <si>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</si>
  <si>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</si>
  <si>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</si>
  <si>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</si>
  <si>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</si>
  <si>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</si>
  <si>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</si>
  <si>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</si>
  <si>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</si>
  <si>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</si>
  <si>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</si>
  <si>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</si>
  <si>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</si>
  <si>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</si>
  <si>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</si>
  <si>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</si>
  <si>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</si>
  <si>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</si>
  <si>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</si>
  <si>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</si>
  <si>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</si>
  <si>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</si>
  <si>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</si>
  <si>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</si>
  <si>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</si>
  <si>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</si>
  <si>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</si>
  <si>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</si>
  <si>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</si>
  <si>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</si>
  <si>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</si>
  <si>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</si>
  <si>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</si>
  <si>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</si>
  <si>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</si>
  <si>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</si>
  <si>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</si>
  <si>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</si>
  <si>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</si>
  <si>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</si>
  <si>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</si>
  <si>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</si>
  <si>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</si>
  <si>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</si>
  <si>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</si>
  <si>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</si>
  <si>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</si>
  <si>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</si>
  <si>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</si>
  <si>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</si>
  <si>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</si>
  <si>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</si>
  <si>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</si>
  <si>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</si>
  <si>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</si>
  <si>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</si>
  <si>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</si>
  <si>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</si>
  <si>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</si>
  <si>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</si>
  <si>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</si>
  <si>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</si>
  <si>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</si>
  <si>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</si>
  <si>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</si>
  <si>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</si>
  <si>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</si>
  <si>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</si>
  <si>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</si>
  <si>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</si>
  <si>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</si>
  <si>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</si>
  <si>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</si>
  <si>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</si>
  <si>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</si>
  <si>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</si>
  <si>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</si>
  <si>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</si>
  <si>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</si>
  <si>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</si>
  <si>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</si>
  <si>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</si>
  <si>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</si>
  <si>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</si>
  <si>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</si>
  <si>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</si>
  <si>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</si>
  <si>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</si>
  <si>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</si>
  <si>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</si>
  <si>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</si>
  <si>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</si>
  <si>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</si>
  <si>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</si>
  <si>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</si>
  <si>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</si>
  <si>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</si>
  <si>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</si>
  <si>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</si>
  <si>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</si>
  <si>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</si>
  <si>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</si>
  <si>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</si>
  <si>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</si>
  <si>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</si>
  <si>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</si>
  <si>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</si>
  <si>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</si>
  <si>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</si>
  <si>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</si>
  <si>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</si>
  <si>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</si>
  <si>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</si>
  <si>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</si>
  <si>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</si>
  <si>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</si>
  <si>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</si>
  <si>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</si>
  <si>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</si>
  <si>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</si>
  <si>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</si>
  <si>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</si>
  <si>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</si>
  <si>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</si>
  <si>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</si>
  <si>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</si>
  <si>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</si>
  <si>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</si>
  <si>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</si>
  <si>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</si>
  <si>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</si>
  <si>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</si>
  <si>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</si>
  <si>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</si>
  <si>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</si>
  <si>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</si>
  <si>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</si>
  <si>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</si>
  <si>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</si>
  <si>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</si>
  <si>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</si>
  <si>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</si>
  <si>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</si>
  <si>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</si>
  <si>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</si>
  <si>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</si>
  <si>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</si>
  <si>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</si>
  <si>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</si>
  <si>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</si>
  <si>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</si>
  <si>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</si>
  <si>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</si>
  <si>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</si>
  <si>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</si>
  <si>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</si>
  <si>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</si>
  <si>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</si>
  <si>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</si>
  <si>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</si>
  <si>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</si>
  <si>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</si>
  <si>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</si>
  <si>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</si>
  <si>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</si>
  <si>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</si>
  <si>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</si>
  <si>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</si>
  <si>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</si>
  <si>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</si>
  <si>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</si>
  <si>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</si>
  <si>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</si>
  <si>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</si>
  <si>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</si>
  <si>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</si>
  <si>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</si>
  <si>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</si>
  <si>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</si>
  <si>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</si>
  <si>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</si>
  <si>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</si>
  <si>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</si>
  <si>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</si>
  <si>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</si>
  <si>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</si>
  <si>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</si>
  <si>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</si>
  <si>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</si>
  <si>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</si>
  <si>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</si>
  <si>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</si>
  <si>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</si>
  <si>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</si>
  <si>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</si>
  <si>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</si>
  <si>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</si>
  <si>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</si>
  <si>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</si>
  <si>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</si>
  <si>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</si>
  <si>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</si>
  <si>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</si>
  <si>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</si>
  <si>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</si>
  <si>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</si>
  <si>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</si>
  <si>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</si>
  <si>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</si>
  <si>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</si>
  <si>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</si>
  <si>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</si>
  <si>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</si>
  <si>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</si>
  <si>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</si>
  <si>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</si>
  <si>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</si>
  <si>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</si>
  <si>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</si>
  <si>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</si>
  <si>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</si>
  <si>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</si>
  <si>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</si>
  <si>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</si>
  <si>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</si>
  <si>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</si>
  <si>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</si>
  <si>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</si>
  <si>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</si>
  <si>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</si>
  <si>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</si>
  <si>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</si>
  <si>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</si>
  <si>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</si>
  <si>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</si>
  <si>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</si>
  <si>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</si>
  <si>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</si>
  <si>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</si>
  <si>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</si>
  <si>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</si>
  <si>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</si>
  <si>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</si>
  <si>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</si>
  <si>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</si>
  <si>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</si>
  <si>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</si>
  <si>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</si>
  <si>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</si>
  <si>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</si>
  <si>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</si>
  <si>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</si>
  <si>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</si>
  <si>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</si>
  <si>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</si>
  <si>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</si>
  <si>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</si>
  <si>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</si>
  <si>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</si>
  <si>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</si>
  <si>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</si>
  <si>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</si>
  <si>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</si>
  <si>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</si>
  <si>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</si>
  <si>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</si>
  <si>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</si>
  <si>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</si>
  <si>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</si>
  <si>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</si>
  <si>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</si>
  <si>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</si>
  <si>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</si>
  <si>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</si>
  <si>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</si>
  <si>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</si>
  <si>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</si>
  <si>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</si>
  <si>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</si>
  <si>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</si>
  <si>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</si>
  <si>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</si>
  <si>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</si>
  <si>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</si>
  <si>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</si>
  <si>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</si>
  <si>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</si>
  <si>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</si>
  <si>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</si>
  <si>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</si>
  <si>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</si>
  <si>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</si>
  <si>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</si>
  <si>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</si>
  <si>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</si>
  <si>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</si>
  <si>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</si>
  <si>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</si>
  <si>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</si>
  <si>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</si>
  <si>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</si>
  <si>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</si>
  <si>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</si>
  <si>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</si>
  <si>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</si>
  <si>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</si>
  <si>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</si>
  <si>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</si>
  <si>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</si>
  <si>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</si>
  <si>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</si>
  <si>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</si>
  <si>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</si>
  <si>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</si>
  <si>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</si>
  <si>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</si>
  <si>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</si>
  <si>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</si>
  <si>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</si>
  <si>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</si>
  <si>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</si>
  <si>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</si>
  <si>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</si>
  <si>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</si>
  <si>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</si>
  <si>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</si>
  <si>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</si>
  <si>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</si>
  <si>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</si>
  <si>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</si>
  <si>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</si>
  <si>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</si>
  <si>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</si>
  <si>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</si>
  <si>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</si>
  <si>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</si>
  <si>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</si>
  <si>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</si>
  <si>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</si>
  <si>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</si>
  <si>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</si>
  <si>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</si>
  <si>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</si>
  <si>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</si>
  <si>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</si>
  <si>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</si>
  <si>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</si>
  <si>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</si>
  <si>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</si>
  <si>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</si>
  <si>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</si>
  <si>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</si>
  <si>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</si>
  <si>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</si>
  <si>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</si>
  <si>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</si>
  <si>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</si>
  <si>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</si>
  <si>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</si>
  <si>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</si>
  <si>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</si>
  <si>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</si>
  <si>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</si>
  <si>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</si>
  <si>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</si>
  <si>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</si>
  <si>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</si>
  <si>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</si>
  <si>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</si>
  <si>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</si>
  <si>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</si>
  <si>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</si>
  <si>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</si>
  <si>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</si>
  <si>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</si>
  <si>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</si>
  <si>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</si>
  <si>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</si>
  <si>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</si>
  <si>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</si>
  <si>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</si>
  <si>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</si>
  <si>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</si>
  <si>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</si>
  <si>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</si>
  <si>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</si>
  <si>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</si>
  <si>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</si>
  <si>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</si>
  <si>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</si>
  <si>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</si>
  <si>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</si>
  <si>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</si>
  <si>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</si>
  <si>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</si>
  <si>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</si>
  <si>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</si>
  <si>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</si>
  <si>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</si>
  <si>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</si>
  <si>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</si>
  <si>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</si>
  <si>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</si>
  <si>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</si>
  <si>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</si>
  <si>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</si>
  <si>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</si>
  <si>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</si>
  <si>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</si>
  <si>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</si>
  <si>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</si>
  <si>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</si>
  <si>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</si>
  <si>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</si>
  <si>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</si>
  <si>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</si>
  <si>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</si>
  <si>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</si>
  <si>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</si>
  <si>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</si>
  <si>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</si>
  <si>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</si>
  <si>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</si>
  <si>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</si>
  <si>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</si>
  <si>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</si>
  <si>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</si>
  <si>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</si>
  <si>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</si>
  <si>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</si>
  <si>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</si>
  <si>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</si>
  <si>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</si>
  <si>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</si>
  <si>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</si>
  <si>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</si>
  <si>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</si>
  <si>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</si>
  <si>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</si>
  <si>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</si>
  <si>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</si>
  <si>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</si>
  <si>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</si>
  <si>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</si>
  <si>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</si>
  <si>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</si>
  <si>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</si>
  <si>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</si>
  <si>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</si>
  <si>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</si>
  <si>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</si>
  <si>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</si>
  <si>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</si>
  <si>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</si>
  <si>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</si>
  <si>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</si>
  <si>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</si>
  <si>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</si>
  <si>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</si>
  <si>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</si>
  <si>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</si>
  <si>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</si>
  <si>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</si>
  <si>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</si>
  <si>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</si>
  <si>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</si>
  <si>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</si>
  <si>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</si>
  <si>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</si>
  <si>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</si>
  <si>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</si>
  <si>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</si>
  <si>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</si>
  <si>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</si>
  <si>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</si>
  <si>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</si>
  <si>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</si>
  <si>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</si>
  <si>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</si>
  <si>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</si>
  <si>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</si>
  <si>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</si>
  <si>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</si>
  <si>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</si>
  <si>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</si>
  <si>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</si>
  <si>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</si>
  <si>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</si>
  <si>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</si>
  <si>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</si>
  <si>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</si>
  <si>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</si>
  <si>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</si>
  <si>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</si>
  <si>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</si>
  <si>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</si>
  <si>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</si>
  <si>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</si>
  <si>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</si>
  <si>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</si>
  <si>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</si>
  <si>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</si>
  <si>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</si>
  <si>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</si>
  <si>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</si>
  <si>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</si>
  <si>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</si>
  <si>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</si>
  <si>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</si>
  <si>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</si>
  <si>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</si>
  <si>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</si>
  <si>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</si>
  <si>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</si>
  <si>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</si>
  <si>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</si>
  <si>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</si>
  <si>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</si>
  <si>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</si>
  <si>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</si>
  <si>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</si>
  <si>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</si>
  <si>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</si>
  <si>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</si>
  <si>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</si>
  <si>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</si>
  <si>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</si>
  <si>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</si>
  <si>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</si>
  <si>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</si>
  <si>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</si>
  <si>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</si>
  <si>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</si>
  <si>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</si>
  <si>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</si>
  <si>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</si>
  <si>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</si>
  <si>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</si>
  <si>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</si>
  <si>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</si>
  <si>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</si>
  <si>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</si>
  <si>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</si>
  <si>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</si>
  <si>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</si>
  <si>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</si>
  <si>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</si>
  <si>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</si>
  <si>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</si>
  <si>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</si>
  <si>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</si>
  <si>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</si>
  <si>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</si>
  <si>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</si>
  <si>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</si>
  <si>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</si>
  <si>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</si>
  <si>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</si>
  <si>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</si>
  <si>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</si>
  <si>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</si>
  <si>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</si>
  <si>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</si>
  <si>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</si>
  <si>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</si>
  <si>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</si>
  <si>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</si>
  <si>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</si>
  <si>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</si>
  <si>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</si>
  <si>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</si>
  <si>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</si>
  <si>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</si>
  <si>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</si>
  <si>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</si>
  <si>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</si>
  <si>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</si>
  <si>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</si>
  <si>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</si>
  <si>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</si>
  <si>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</si>
  <si>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</si>
  <si>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</si>
  <si>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</si>
  <si>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</si>
  <si>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</si>
  <si>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</si>
  <si>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</si>
  <si>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</si>
  <si>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</si>
  <si>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</si>
  <si>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</si>
  <si>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</si>
  <si>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</si>
  <si>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</si>
  <si>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</si>
  <si>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</si>
  <si>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</si>
  <si>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</si>
  <si>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</si>
  <si>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</si>
  <si>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</si>
  <si>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</si>
  <si>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</si>
  <si>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</si>
  <si>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</si>
  <si>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</si>
  <si>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</si>
  <si>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</si>
  <si>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</si>
  <si>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</si>
  <si>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</si>
  <si>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</si>
  <si>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</si>
  <si>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</si>
  <si>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</si>
  <si>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</si>
  <si>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</si>
  <si>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</si>
  <si>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</si>
  <si>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</si>
  <si>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</si>
  <si>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</si>
  <si>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</si>
  <si>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</si>
  <si>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</si>
  <si>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</si>
  <si>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</si>
  <si>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</si>
  <si>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</si>
  <si>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</si>
  <si>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</si>
  <si>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</si>
  <si>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</si>
  <si>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</si>
  <si>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</si>
  <si>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</si>
  <si>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</si>
  <si>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</si>
  <si>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</si>
  <si>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</si>
  <si>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</si>
  <si>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</si>
  <si>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</si>
  <si>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</si>
  <si>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</si>
  <si>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</si>
  <si>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</si>
  <si>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</si>
  <si>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</si>
  <si>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</si>
  <si>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</si>
  <si>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</si>
  <si>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</si>
  <si>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</si>
  <si>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</si>
  <si>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</si>
  <si>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</si>
  <si>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</si>
  <si>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</si>
  <si>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</si>
  <si>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</si>
  <si>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</si>
  <si>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</si>
  <si>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</si>
  <si>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</si>
  <si>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</si>
  <si>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</si>
  <si>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</si>
  <si>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</si>
  <si>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</si>
  <si>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</si>
  <si>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</si>
  <si>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</si>
  <si>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</si>
  <si>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</si>
  <si>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</si>
  <si>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</si>
  <si>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</si>
  <si>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</si>
  <si>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</si>
  <si>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</si>
  <si>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</si>
  <si>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</si>
  <si>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</si>
  <si>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</si>
  <si>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</si>
  <si>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</si>
  <si>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</si>
  <si>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</si>
  <si>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</si>
  <si>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</si>
  <si>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</si>
  <si>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</si>
  <si>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</si>
  <si>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</si>
  <si>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</si>
  <si>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</si>
  <si>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</si>
  <si>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</si>
  <si>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</si>
  <si>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</si>
  <si>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</si>
  <si>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</si>
  <si>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</si>
  <si>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</si>
  <si>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</si>
  <si>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</si>
  <si>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</si>
  <si>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</si>
  <si>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</si>
  <si>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</si>
  <si>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</si>
  <si>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</si>
  <si>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</si>
  <si>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</si>
  <si>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</si>
  <si>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</si>
  <si>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</si>
  <si>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</si>
  <si>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</si>
  <si>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</si>
  <si>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</si>
  <si>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</si>
  <si>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</si>
  <si>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</si>
  <si>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</si>
  <si>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</si>
  <si>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</si>
  <si>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</si>
  <si>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</si>
  <si>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</si>
  <si>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</si>
  <si>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</si>
  <si>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</si>
  <si>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</si>
  <si>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</si>
  <si>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</si>
  <si>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</si>
  <si>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</si>
  <si>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</si>
  <si>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</si>
  <si>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</si>
  <si>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</si>
  <si>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</si>
  <si>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</si>
  <si>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</si>
  <si>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</si>
  <si>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</si>
  <si>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</si>
  <si>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</si>
  <si>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</si>
  <si>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</si>
  <si>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</si>
  <si>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</si>
  <si>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</si>
  <si>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</si>
  <si>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</si>
  <si>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</si>
  <si>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</si>
  <si>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</si>
  <si>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</si>
  <si>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</si>
  <si>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</si>
  <si>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</si>
  <si>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</si>
  <si>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</si>
  <si>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</si>
  <si>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</si>
  <si>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</si>
  <si>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</si>
  <si>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</si>
  <si>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</si>
  <si>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</si>
  <si>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</si>
  <si>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</si>
  <si>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</si>
  <si>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</si>
  <si>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</si>
  <si>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</si>
  <si>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</si>
  <si>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</si>
  <si>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</si>
  <si>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</si>
  <si>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</si>
  <si>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</si>
  <si>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</si>
  <si>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</si>
  <si>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</si>
  <si>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</si>
  <si>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</si>
  <si>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</si>
  <si>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</si>
  <si>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</si>
  <si>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</si>
  <si>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</si>
  <si>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</si>
  <si>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</si>
  <si>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</si>
  <si>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</si>
  <si>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</si>
  <si>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</si>
  <si>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</si>
  <si>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</si>
  <si>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</si>
  <si>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</si>
  <si>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</si>
  <si>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</si>
  <si>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</si>
  <si>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</si>
  <si>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</si>
  <si>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</si>
  <si>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</si>
  <si>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</si>
  <si>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</si>
  <si>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</si>
  <si>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</si>
  <si>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</si>
  <si>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</si>
  <si>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</si>
  <si>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</si>
  <si>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</si>
  <si>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</si>
  <si>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</si>
  <si>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</si>
  <si>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</si>
  <si>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</si>
  <si>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</si>
  <si>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</si>
  <si>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</si>
  <si>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</si>
  <si>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</si>
  <si>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</si>
  <si>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</si>
  <si>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</si>
  <si>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</si>
  <si>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</si>
  <si>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</si>
  <si>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</si>
  <si>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</si>
  <si>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</si>
  <si>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</si>
  <si>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</si>
  <si>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</si>
  <si>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</si>
  <si>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</si>
  <si>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</si>
  <si>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</si>
  <si>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</si>
  <si>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</si>
  <si>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</si>
  <si>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</si>
  <si>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</si>
  <si>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</si>
  <si>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</si>
  <si>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</si>
  <si>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</si>
  <si>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</si>
  <si>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</si>
  <si>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</si>
  <si>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</si>
  <si>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</si>
  <si>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</si>
  <si>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</si>
  <si>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</si>
  <si>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</si>
  <si>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</si>
  <si>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</si>
  <si>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</si>
  <si>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</si>
  <si>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</si>
  <si>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</si>
  <si>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</si>
  <si>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</si>
  <si>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</si>
  <si>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</si>
  <si>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</si>
  <si>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</si>
  <si>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</si>
  <si>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</si>
  <si>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</si>
  <si>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</si>
  <si>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</si>
  <si>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</si>
  <si>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</si>
  <si>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</si>
  <si>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</si>
  <si>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</si>
  <si>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</si>
  <si>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</si>
  <si>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</si>
  <si>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</si>
  <si>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</si>
  <si>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</si>
  <si>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</si>
  <si>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</si>
  <si>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</si>
  <si>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</si>
  <si>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</si>
  <si>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</si>
  <si>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</si>
  <si>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</si>
  <si>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</si>
  <si>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</si>
  <si>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</si>
  <si>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</si>
  <si>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</si>
  <si>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</si>
  <si>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</si>
  <si>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</si>
  <si>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</si>
  <si>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</si>
  <si>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</si>
  <si>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</si>
  <si>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</si>
  <si>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</si>
  <si>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</si>
  <si>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</si>
  <si>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</si>
  <si>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</si>
  <si>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</si>
  <si>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</si>
  <si>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</si>
  <si>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</si>
  <si>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</si>
  <si>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</si>
  <si>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</si>
  <si>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</si>
  <si>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</si>
  <si>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</si>
  <si>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</si>
  <si>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</si>
  <si>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</si>
  <si>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</si>
  <si>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</si>
  <si>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</si>
  <si>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</si>
  <si>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</si>
  <si>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</si>
  <si>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</si>
  <si>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</si>
  <si>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</si>
  <si>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</si>
  <si>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</si>
  <si>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</si>
  <si>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</si>
  <si>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</si>
  <si>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</si>
  <si>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</si>
  <si>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</si>
  <si>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</si>
  <si>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</si>
  <si>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</si>
  <si>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</si>
  <si>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</si>
  <si>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</si>
  <si>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</si>
  <si>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</si>
  <si>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</si>
  <si>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</si>
  <si>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</si>
  <si>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</si>
  <si>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</si>
  <si>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</si>
  <si>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</si>
  <si>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</si>
  <si>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</si>
  <si>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</si>
  <si>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</si>
  <si>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</si>
  <si>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</si>
  <si>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</si>
  <si>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</si>
  <si>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</si>
  <si>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</si>
  <si>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</si>
  <si>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</si>
  <si>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</si>
  <si>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</si>
  <si>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</si>
  <si>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</si>
  <si>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</si>
  <si>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</si>
  <si>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</si>
  <si>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</si>
  <si>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</si>
  <si>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</si>
  <si>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</si>
  <si>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</si>
  <si>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</si>
  <si>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</si>
  <si>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</si>
  <si>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</si>
  <si>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</si>
  <si>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</si>
  <si>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</si>
  <si>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</si>
  <si>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</si>
  <si>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</si>
  <si>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</si>
  <si>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</si>
  <si>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</si>
  <si>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</si>
  <si>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</si>
  <si>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</si>
  <si>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</si>
  <si>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</si>
  <si>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</si>
  <si>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</si>
  <si>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</si>
  <si>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</si>
  <si>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</si>
  <si>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</si>
  <si>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</si>
  <si>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</si>
  <si>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</si>
  <si>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</si>
  <si>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</si>
  <si>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</si>
  <si>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</si>
  <si>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</si>
  <si>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</si>
  <si>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</si>
  <si>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</si>
  <si>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</si>
  <si>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</si>
  <si>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</si>
  <si>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</si>
  <si>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</si>
  <si>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</si>
  <si>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</si>
  <si>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</si>
  <si>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</si>
  <si>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</si>
  <si>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</si>
  <si>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</si>
  <si>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</si>
  <si>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</si>
  <si>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</si>
  <si>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</si>
  <si>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</si>
  <si>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</si>
  <si>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</si>
  <si>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</si>
  <si>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</si>
  <si>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</si>
  <si>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</si>
  <si>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</si>
  <si>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</si>
  <si>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</si>
  <si>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</si>
  <si>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</si>
  <si>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</si>
  <si>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</si>
  <si>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</si>
  <si>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</si>
  <si>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</si>
  <si>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</si>
  <si>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</si>
  <si>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</si>
  <si>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</si>
  <si>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</si>
  <si>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</si>
  <si>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</si>
  <si>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</si>
  <si>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</si>
  <si>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</si>
  <si>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</si>
  <si>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</si>
  <si>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</si>
  <si>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</si>
  <si>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</si>
  <si>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</si>
  <si>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</si>
  <si>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</si>
  <si>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</si>
  <si>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</si>
  <si>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</si>
  <si>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</si>
  <si>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</si>
  <si>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</si>
  <si>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</si>
  <si>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</si>
  <si>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</si>
  <si>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</si>
  <si>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</si>
  <si>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</si>
  <si>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</si>
  <si>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</si>
  <si>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</si>
  <si>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</si>
  <si>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</si>
  <si>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</si>
  <si>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</si>
  <si>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</si>
  <si>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</si>
  <si>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</si>
  <si>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</si>
  <si>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</si>
  <si>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</si>
  <si>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</si>
  <si>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</si>
  <si>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</si>
  <si>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</si>
  <si>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</si>
  <si>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</si>
  <si>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</si>
  <si>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</si>
  <si>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</si>
  <si>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</si>
  <si>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</si>
  <si>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</si>
  <si>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</si>
  <si>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</si>
  <si>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</si>
  <si>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</si>
  <si>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</si>
  <si>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</si>
  <si>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</si>
  <si>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</si>
  <si>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</si>
  <si>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</si>
  <si>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</si>
  <si>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</si>
  <si>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</si>
  <si>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</si>
  <si>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</si>
  <si>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</si>
  <si>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</si>
  <si>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</si>
  <si>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</si>
  <si>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</si>
  <si>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</si>
  <si>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</si>
  <si>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</si>
  <si>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</si>
  <si>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</si>
  <si>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</si>
  <si>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</si>
  <si>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</si>
  <si>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</si>
  <si>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</si>
  <si>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</si>
  <si>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</si>
  <si>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</si>
  <si>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</si>
  <si>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</si>
  <si>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</si>
  <si>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</si>
  <si>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</si>
  <si>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</si>
  <si>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</si>
  <si>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</si>
  <si>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</si>
  <si>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</si>
  <si>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</si>
  <si>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</si>
  <si>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</si>
  <si>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</si>
  <si>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</si>
  <si>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</si>
  <si>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</si>
  <si>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</si>
  <si>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</si>
  <si>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</si>
  <si>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</si>
  <si>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</si>
  <si>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</si>
  <si>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</si>
  <si>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</si>
  <si>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</si>
  <si>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</si>
  <si>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</si>
  <si>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</si>
  <si>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</si>
  <si>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</si>
  <si>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</si>
  <si>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</si>
  <si>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</si>
  <si>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</si>
  <si>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</si>
  <si>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</si>
  <si>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</si>
  <si>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</si>
  <si>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</si>
  <si>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</si>
  <si>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</si>
  <si>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</si>
  <si>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</si>
  <si>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</si>
  <si>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</si>
  <si>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</si>
  <si>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</si>
  <si>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</si>
  <si>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</si>
  <si>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</si>
  <si>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</si>
  <si>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</si>
  <si>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</si>
  <si>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</si>
  <si>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</si>
  <si>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</si>
  <si>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</si>
  <si>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</si>
  <si>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</si>
  <si>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</si>
  <si>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</si>
  <si>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</si>
  <si>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</si>
  <si>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</si>
  <si>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</si>
  <si>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</si>
  <si>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</si>
  <si>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</si>
  <si>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</si>
  <si>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</si>
  <si>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</si>
  <si>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</si>
  <si>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</si>
  <si>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</si>
  <si>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</si>
  <si>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</si>
  <si>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</si>
  <si>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</si>
  <si>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</si>
  <si>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</si>
  <si>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</si>
  <si>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</si>
  <si>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</si>
  <si>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</si>
  <si>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</si>
  <si>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</si>
  <si>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</si>
  <si>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</si>
  <si>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</si>
  <si>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</si>
  <si>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</si>
  <si>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</si>
  <si>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</si>
  <si>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</si>
  <si>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</si>
  <si>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</si>
  <si>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</si>
  <si>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</si>
  <si>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</si>
  <si>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</si>
  <si>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</si>
  <si>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</si>
  <si>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</si>
  <si>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</si>
  <si>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</si>
  <si>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</si>
  <si>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</si>
  <si>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</si>
  <si>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</si>
  <si>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</si>
  <si>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</si>
  <si>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</si>
  <si>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</si>
  <si>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</si>
  <si>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</si>
  <si>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</si>
  <si>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</si>
  <si>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</si>
  <si>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</si>
  <si>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</si>
  <si>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</si>
  <si>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</si>
  <si>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</si>
  <si>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</si>
  <si>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</si>
  <si>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</si>
  <si>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</si>
  <si>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</si>
  <si>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</si>
  <si>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</si>
  <si>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</si>
  <si>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</si>
  <si>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</si>
  <si>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</si>
  <si>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</si>
  <si>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</si>
  <si>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</si>
  <si>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</si>
  <si>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</si>
  <si>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</si>
  <si>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</si>
  <si>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</si>
  <si>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</si>
  <si>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</si>
  <si>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</si>
  <si>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</si>
  <si>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</si>
  <si>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</si>
  <si>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</si>
  <si>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</si>
  <si>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</si>
  <si>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</si>
  <si>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</si>
  <si>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</si>
  <si>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</si>
  <si>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</si>
  <si>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</si>
  <si>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</si>
  <si>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</si>
  <si>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</si>
  <si>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</si>
  <si>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</si>
  <si>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</si>
  <si>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</si>
  <si>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</si>
  <si>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</si>
  <si>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</si>
  <si>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</si>
  <si>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</si>
  <si>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</si>
  <si>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</si>
  <si>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</si>
  <si>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</si>
  <si>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</si>
  <si>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</si>
  <si>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</si>
  <si>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</si>
  <si>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</si>
  <si>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</si>
  <si>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</si>
  <si>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</si>
  <si>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</si>
  <si>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</si>
  <si>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</si>
  <si>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</si>
  <si>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</si>
  <si>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</si>
  <si>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</si>
  <si>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</si>
  <si>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</si>
  <si>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</si>
  <si>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</si>
  <si>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</si>
  <si>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</si>
  <si>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</si>
  <si>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</si>
  <si>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</si>
  <si>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</si>
  <si>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</si>
  <si>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</si>
  <si>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</si>
  <si>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</si>
  <si>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</si>
  <si>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</si>
  <si>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</si>
  <si>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</si>
  <si>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</si>
  <si>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</si>
  <si>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</si>
  <si>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</si>
  <si>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</si>
  <si>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</si>
  <si>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</si>
  <si>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</si>
  <si>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</si>
  <si>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</si>
  <si>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</si>
  <si>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</si>
  <si>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</si>
  <si>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</si>
  <si>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</si>
  <si>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</si>
  <si>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</si>
  <si>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</si>
  <si>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</si>
  <si>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</si>
  <si>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</si>
  <si>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</si>
  <si>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</si>
  <si>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</si>
  <si>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</si>
  <si>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</si>
  <si>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</si>
  <si>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</si>
  <si>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</si>
  <si>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</si>
  <si>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</si>
  <si>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</si>
  <si>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</si>
  <si>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</si>
  <si>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</si>
  <si>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</si>
  <si>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</si>
  <si>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</si>
  <si>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</si>
  <si>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</si>
  <si>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</si>
  <si>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</si>
  <si>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</si>
  <si>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</si>
  <si>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</si>
  <si>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</si>
  <si>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</si>
  <si>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</si>
  <si>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</si>
  <si>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</si>
  <si>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</si>
  <si>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</si>
  <si>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</si>
  <si>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</si>
  <si>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</si>
  <si>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</si>
  <si>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</si>
  <si>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</si>
  <si>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</si>
  <si>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</si>
  <si>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</si>
  <si>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</si>
  <si>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</si>
  <si>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</si>
  <si>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</si>
  <si>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</si>
  <si>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</si>
  <si>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</si>
  <si>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</si>
  <si>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</si>
  <si>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</si>
  <si>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</si>
  <si>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</si>
  <si>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</si>
  <si>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</si>
  <si>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</si>
  <si>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</si>
  <si>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</si>
  <si>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</si>
  <si>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</si>
  <si>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</si>
  <si>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</si>
  <si>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</si>
  <si>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</si>
  <si>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</si>
  <si>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</si>
  <si>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</si>
  <si>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</si>
  <si>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</si>
  <si>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</si>
  <si>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</si>
  <si>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</si>
  <si>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</si>
  <si>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</si>
  <si>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</si>
  <si>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</si>
  <si>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</si>
  <si>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</si>
  <si>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</si>
  <si>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</si>
  <si>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</si>
  <si>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</si>
  <si>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</si>
  <si>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</si>
  <si>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</si>
  <si>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</si>
  <si>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</si>
  <si>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</si>
  <si>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</si>
  <si>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</si>
  <si>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</si>
  <si>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</si>
  <si>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</si>
  <si>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</si>
  <si>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</si>
  <si>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</si>
  <si>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</si>
  <si>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</si>
  <si>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</si>
  <si>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</si>
  <si>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</si>
  <si>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</si>
  <si>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</si>
  <si>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</si>
  <si>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</si>
  <si>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</si>
  <si>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</si>
  <si>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</si>
  <si>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</si>
  <si>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</si>
  <si>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</si>
  <si>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</si>
  <si>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</si>
  <si>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</si>
  <si>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</si>
  <si>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</si>
  <si>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</si>
  <si>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</si>
  <si>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</si>
  <si>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</si>
  <si>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</si>
  <si>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</si>
  <si>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</si>
  <si>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</si>
  <si>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</si>
  <si>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</si>
  <si>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</si>
  <si>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</si>
  <si>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</si>
  <si>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</si>
  <si>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</si>
  <si>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</si>
  <si>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</si>
  <si>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</si>
  <si>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</si>
  <si>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</si>
  <si>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</si>
  <si>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</si>
  <si>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</si>
  <si>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</si>
  <si>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</si>
  <si>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</si>
  <si>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</si>
  <si>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</si>
  <si>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</si>
  <si>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</si>
  <si>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</si>
  <si>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</si>
  <si>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</si>
  <si>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</si>
  <si>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</si>
  <si>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</si>
  <si>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</si>
  <si>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</si>
  <si>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</si>
  <si>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</si>
  <si>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</si>
  <si>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</si>
  <si>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</si>
  <si>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</si>
  <si>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</si>
  <si>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</si>
  <si>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</si>
  <si>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</si>
  <si>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</si>
  <si>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</si>
  <si>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</si>
  <si>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</si>
  <si>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</si>
  <si>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</si>
  <si>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</si>
  <si>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</si>
  <si>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</si>
  <si>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</si>
  <si>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</si>
  <si>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</si>
  <si>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</si>
  <si>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</si>
  <si>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</si>
  <si>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</si>
  <si>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</si>
  <si>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</si>
  <si>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</si>
  <si>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</si>
  <si>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</si>
  <si>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</si>
  <si>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</si>
  <si>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</si>
  <si>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</si>
  <si>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</si>
  <si>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</si>
  <si>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</si>
  <si>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</si>
  <si>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</si>
  <si>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</si>
  <si>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</si>
  <si>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</si>
  <si>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</si>
  <si>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</si>
  <si>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</si>
  <si>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</si>
  <si>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</si>
  <si>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</si>
  <si>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</si>
  <si>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</si>
  <si>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</si>
  <si>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</si>
  <si>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</si>
  <si>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</si>
  <si>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</si>
  <si>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</si>
  <si>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</si>
  <si>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</si>
  <si>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</si>
  <si>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</si>
  <si>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</si>
  <si>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</si>
  <si>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</si>
  <si>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</si>
  <si>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</si>
  <si>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</si>
  <si>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</si>
  <si>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</si>
  <si>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</si>
  <si>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</si>
  <si>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</si>
  <si>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</si>
  <si>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</si>
  <si>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</si>
  <si>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</si>
  <si>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</si>
  <si>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</si>
  <si>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</si>
  <si>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</si>
  <si>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</si>
  <si>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</si>
  <si>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</si>
  <si>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</si>
  <si>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</si>
  <si>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</si>
  <si>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</si>
  <si>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</si>
  <si>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</si>
  <si>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</si>
  <si>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</si>
  <si>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</si>
  <si>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</si>
  <si>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</si>
  <si>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</si>
  <si>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</si>
  <si>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</si>
  <si>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</si>
  <si>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</si>
  <si>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</si>
  <si>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</si>
  <si>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</si>
  <si>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</si>
  <si>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</si>
  <si>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</si>
  <si>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</si>
  <si>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</si>
  <si>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</si>
  <si>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</si>
  <si>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</si>
  <si>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</si>
  <si>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</si>
  <si>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</si>
  <si>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</si>
  <si>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</si>
  <si>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</si>
  <si>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</si>
  <si>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</si>
  <si>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</si>
  <si>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</si>
  <si>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</si>
  <si>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</si>
  <si>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</si>
  <si>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</si>
  <si>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</si>
  <si>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</si>
  <si>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</si>
  <si>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</si>
  <si>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</si>
  <si>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</si>
  <si>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</si>
  <si>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</si>
  <si>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</si>
  <si>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</si>
  <si>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</si>
  <si>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</si>
  <si>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</si>
  <si>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</si>
  <si>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</si>
  <si>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</si>
  <si>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</si>
  <si>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</si>
  <si>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</si>
  <si>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</si>
  <si>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</si>
  <si>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</si>
  <si>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</si>
  <si>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</si>
  <si>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</si>
  <si>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</si>
  <si>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</si>
  <si>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</si>
  <si>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</si>
  <si>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</si>
  <si>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</si>
  <si>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</si>
  <si>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</si>
  <si>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</si>
  <si>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</si>
  <si>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</si>
  <si>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</si>
  <si>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</si>
  <si>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</si>
  <si>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</si>
  <si>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</si>
  <si>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</si>
  <si>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</si>
  <si>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</si>
  <si>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</si>
  <si>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</si>
  <si>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</si>
  <si>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</si>
  <si>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</si>
  <si>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</si>
  <si>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</si>
  <si>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</si>
  <si>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</si>
  <si>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</si>
  <si>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</si>
  <si>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</si>
  <si>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</si>
  <si>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</si>
  <si>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</si>
  <si>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</si>
  <si>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</si>
  <si>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</si>
  <si>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</si>
  <si>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</si>
  <si>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</si>
  <si>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</si>
  <si>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</si>
  <si>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</si>
  <si>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</si>
  <si>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</si>
  <si>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</si>
  <si>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</si>
  <si>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</si>
  <si>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</si>
  <si>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</si>
  <si>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</si>
  <si>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</si>
  <si>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</si>
  <si>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</si>
  <si>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</si>
  <si>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</si>
  <si>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</si>
  <si>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</si>
  <si>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</si>
  <si>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</si>
  <si>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</si>
  <si>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</si>
  <si>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</si>
  <si>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</si>
  <si>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</si>
  <si>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</si>
  <si>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</si>
  <si>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</si>
  <si>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</si>
  <si>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</si>
  <si>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</si>
  <si>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</si>
  <si>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</si>
  <si>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</si>
  <si>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</si>
  <si>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</si>
  <si>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</si>
  <si>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</si>
  <si>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</si>
  <si>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</si>
  <si>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</si>
  <si>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</si>
  <si>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</si>
  <si>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</si>
  <si>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</si>
  <si>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</si>
  <si>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</si>
  <si>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</si>
  <si>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</si>
  <si>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</si>
  <si>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</si>
  <si>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</si>
  <si>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</si>
  <si>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</si>
  <si>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</si>
  <si>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</si>
  <si>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</si>
  <si>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</si>
  <si>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</si>
  <si>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</si>
  <si>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</si>
  <si>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</si>
  <si>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</si>
  <si>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</si>
  <si>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</si>
  <si>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</si>
  <si>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</si>
  <si>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</si>
  <si>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</si>
  <si>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</si>
  <si>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</si>
  <si>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</si>
  <si>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</si>
  <si>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</si>
  <si>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</si>
  <si>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</si>
  <si>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</si>
  <si>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</si>
  <si>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</si>
  <si>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</si>
  <si>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</si>
  <si>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</si>
  <si>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</si>
  <si>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</si>
  <si>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</si>
  <si>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</si>
  <si>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</si>
  <si>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</si>
  <si>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</si>
  <si>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</si>
  <si>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</si>
  <si>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</si>
  <si>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</si>
  <si>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</si>
  <si>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</si>
  <si>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</si>
  <si>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</si>
  <si>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</si>
  <si>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</si>
  <si>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</si>
  <si>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</si>
  <si>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</si>
  <si>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</si>
  <si>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</si>
  <si>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</si>
  <si>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</si>
  <si>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</si>
  <si>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</si>
  <si>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</si>
  <si>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</si>
  <si>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</si>
  <si>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</si>
  <si>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</si>
  <si>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</si>
  <si>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</si>
  <si>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</si>
  <si>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</si>
  <si>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</si>
  <si>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</si>
  <si>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</si>
  <si>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</si>
  <si>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</si>
  <si>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</si>
  <si>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</si>
  <si>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</si>
  <si>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</si>
  <si>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</si>
  <si>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</si>
  <si>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</si>
  <si>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</si>
  <si>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</si>
  <si>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</si>
  <si>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</si>
  <si>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</si>
  <si>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</si>
  <si>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</si>
  <si>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</si>
  <si>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</si>
  <si>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</si>
  <si>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</si>
  <si>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</si>
  <si>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</si>
  <si>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</si>
  <si>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</si>
  <si>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</si>
  <si>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</si>
  <si>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</si>
  <si>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</si>
  <si>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</si>
  <si>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</si>
  <si>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</si>
  <si>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</si>
  <si>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</si>
  <si>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</si>
  <si>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</si>
  <si>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</si>
  <si>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</si>
  <si>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</si>
  <si>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</si>
  <si>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</si>
  <si>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</si>
  <si>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</si>
  <si>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</si>
  <si>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</si>
  <si>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</si>
  <si>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</si>
  <si>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</si>
  <si>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</si>
  <si>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</si>
  <si>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</si>
  <si>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</si>
  <si>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</si>
  <si>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</si>
  <si>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</si>
  <si>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</si>
  <si>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</si>
  <si>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</si>
  <si>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</si>
  <si>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</si>
  <si>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</si>
  <si>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</si>
  <si>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</si>
  <si>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</si>
  <si>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</si>
  <si>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</si>
  <si>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</si>
  <si>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</si>
  <si>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</si>
  <si>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</si>
  <si>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</si>
  <si>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</si>
  <si>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</si>
  <si>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</si>
  <si>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</si>
  <si>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</si>
  <si>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</si>
  <si>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</si>
  <si>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</si>
  <si>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</si>
  <si>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</si>
  <si>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</si>
  <si>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</si>
  <si>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</si>
  <si>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</si>
  <si>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</si>
  <si>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</si>
  <si>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</si>
  <si>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</si>
  <si>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</si>
  <si>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</si>
  <si>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</si>
  <si>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</si>
  <si>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</si>
  <si>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</si>
  <si>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</si>
  <si>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</si>
  <si>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</si>
  <si>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</si>
  <si>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</si>
  <si>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</si>
  <si>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</si>
  <si>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</si>
  <si>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</si>
  <si>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</si>
  <si>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</si>
  <si>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</si>
  <si>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</si>
  <si>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</si>
  <si>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</si>
  <si>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</si>
  <si>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</si>
  <si>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</si>
  <si>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</si>
  <si>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</si>
  <si>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</si>
  <si>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</si>
  <si>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</si>
  <si>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</si>
  <si>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</si>
  <si>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</si>
  <si>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</si>
  <si>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</si>
  <si>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</si>
  <si>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</si>
  <si>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</si>
  <si>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</si>
  <si>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</si>
  <si>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</si>
  <si>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</si>
  <si>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</si>
  <si>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</si>
  <si>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</si>
  <si>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</si>
  <si>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</si>
  <si>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</si>
  <si>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</si>
  <si>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</si>
  <si>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</si>
  <si>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</si>
  <si>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</si>
  <si>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</si>
  <si>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</si>
  <si>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</si>
  <si>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</si>
  <si>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</si>
  <si>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</si>
  <si>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</si>
  <si>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</si>
  <si>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</si>
  <si>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</si>
  <si>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</si>
  <si>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</si>
  <si>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</si>
  <si>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</si>
  <si>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</si>
  <si>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</si>
  <si>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</si>
  <si>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</si>
  <si>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</si>
  <si>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</si>
  <si>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</si>
  <si>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</si>
  <si>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</si>
  <si>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</si>
  <si>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</si>
  <si>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</si>
  <si>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</si>
  <si>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</si>
  <si>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</si>
  <si>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</si>
  <si>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</si>
  <si>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</si>
  <si>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</si>
  <si>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</si>
  <si>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</si>
  <si>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</si>
  <si>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</si>
  <si>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</si>
  <si>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</si>
  <si>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</si>
  <si>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</si>
  <si>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</si>
  <si>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</si>
  <si>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</si>
  <si>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</si>
  <si>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</si>
  <si>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</si>
  <si>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</si>
  <si>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</si>
  <si>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</si>
  <si>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</si>
  <si>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</si>
  <si>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</si>
  <si>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</si>
  <si>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</si>
  <si>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</si>
  <si>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</si>
  <si>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</si>
  <si>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</si>
  <si>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</si>
  <si>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</si>
  <si>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</si>
  <si>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</si>
  <si>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</si>
  <si>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</si>
  <si>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</si>
  <si>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</si>
  <si>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</si>
  <si>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</si>
  <si>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</si>
  <si>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</si>
  <si>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</si>
  <si>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</si>
  <si>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</si>
  <si>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</si>
  <si>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</si>
  <si>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</si>
  <si>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</si>
  <si>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</si>
  <si>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</si>
  <si>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</si>
  <si>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</si>
  <si>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</si>
  <si>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</si>
  <si>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</si>
  <si>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</si>
  <si>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</si>
  <si>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</si>
  <si>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</si>
  <si>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</si>
  <si>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</si>
  <si>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</si>
  <si>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</si>
  <si>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</si>
  <si>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</si>
  <si>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</si>
  <si>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</si>
  <si>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</si>
  <si>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</si>
  <si>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</si>
  <si>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</si>
  <si>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</si>
  <si>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</si>
  <si>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</si>
  <si>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</si>
  <si>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</si>
  <si>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</si>
  <si>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</si>
  <si>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</si>
  <si>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</si>
  <si>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</si>
  <si>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</si>
  <si>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</si>
  <si>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</si>
  <si>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</si>
  <si>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</si>
  <si>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</si>
  <si>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</si>
  <si>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</si>
  <si>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</si>
  <si>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</si>
  <si>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</si>
  <si>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</si>
  <si>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</si>
  <si>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</si>
  <si>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</si>
  <si>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</si>
  <si>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</si>
  <si>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</si>
  <si>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</si>
  <si>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</si>
  <si>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</si>
  <si>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</si>
  <si>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</si>
  <si>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</si>
  <si>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</si>
  <si>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</si>
  <si>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</si>
  <si>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</si>
  <si>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</si>
  <si>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</si>
  <si>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</si>
  <si>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</si>
  <si>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</si>
  <si>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</si>
  <si>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</si>
  <si>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</si>
  <si>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</si>
  <si>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</si>
  <si>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</si>
  <si>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</si>
  <si>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</si>
  <si>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</si>
  <si>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</si>
  <si>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</si>
  <si>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</si>
  <si>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</si>
  <si>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</si>
  <si>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</si>
  <si>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</si>
  <si>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</si>
  <si>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</si>
  <si>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</si>
  <si>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</si>
  <si>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</si>
  <si>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</si>
  <si>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</si>
  <si>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</si>
  <si>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</si>
  <si>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</si>
  <si>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</si>
  <si>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</si>
  <si>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</si>
  <si>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</si>
  <si>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</si>
  <si>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</si>
  <si>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</si>
  <si>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</si>
  <si>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</si>
  <si>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</si>
  <si>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</si>
  <si>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</si>
  <si>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</si>
  <si>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</si>
  <si>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</si>
  <si>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</si>
  <si>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</si>
  <si>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</si>
  <si>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</si>
  <si>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</si>
  <si>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</si>
  <si>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</si>
  <si>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</si>
  <si>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</si>
  <si>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</si>
  <si>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</si>
  <si>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</si>
  <si>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</si>
  <si>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</si>
  <si>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</si>
  <si>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</si>
  <si>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</si>
  <si>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</si>
  <si>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</si>
  <si>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</si>
  <si>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</si>
  <si>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</si>
  <si>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</si>
  <si>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</si>
  <si>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</si>
  <si>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</si>
  <si>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</si>
  <si>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</si>
  <si>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</si>
  <si>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</si>
  <si>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</si>
  <si>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</si>
  <si>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</si>
  <si>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</si>
  <si>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</si>
  <si>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</si>
  <si>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</si>
  <si>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</si>
  <si>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</si>
  <si>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</si>
  <si>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</si>
  <si>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</si>
  <si>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</si>
  <si>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</si>
  <si>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</si>
  <si>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</si>
  <si>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</si>
  <si>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</si>
  <si>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</si>
  <si>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</si>
  <si>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</si>
  <si>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</si>
  <si>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</si>
  <si>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</si>
  <si>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</si>
  <si>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</si>
  <si>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</si>
  <si>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</si>
  <si>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</si>
  <si>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</si>
  <si>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</si>
  <si>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</si>
  <si>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</si>
  <si>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</si>
  <si>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</si>
  <si>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</si>
  <si>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</si>
  <si>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</si>
  <si>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</si>
  <si>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</si>
  <si>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</si>
  <si>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</si>
  <si>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</si>
  <si>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</si>
  <si>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</si>
  <si>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</si>
  <si>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</si>
  <si>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</si>
  <si>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</si>
  <si>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</si>
  <si>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</si>
  <si>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</si>
  <si>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</si>
  <si>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</si>
  <si>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</si>
  <si>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</si>
  <si>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</si>
  <si>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</si>
  <si>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</si>
  <si>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</si>
  <si>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</si>
  <si>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</si>
  <si>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</si>
  <si>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</si>
  <si>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</si>
  <si>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</si>
  <si>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</si>
  <si>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</si>
  <si>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</si>
  <si>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</si>
  <si>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</si>
  <si>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</si>
  <si>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</si>
  <si>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</si>
  <si>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</si>
  <si>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</si>
  <si>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</si>
  <si>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</si>
  <si>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</si>
  <si>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</si>
  <si>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</si>
  <si>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</si>
  <si>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</si>
  <si>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</si>
  <si>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</si>
  <si>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</si>
  <si>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</si>
  <si>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</si>
  <si>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</si>
  <si>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</si>
  <si>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</si>
  <si>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</si>
  <si>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</si>
  <si>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</si>
  <si>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</si>
  <si>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</si>
  <si>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</si>
  <si>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</si>
  <si>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</si>
  <si>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</si>
  <si>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</si>
  <si>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</si>
  <si>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</si>
  <si>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</si>
  <si>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</si>
  <si>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</si>
  <si>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</si>
  <si>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</si>
  <si>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</si>
  <si>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</si>
  <si>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</si>
  <si>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</si>
  <si>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</si>
  <si>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</si>
  <si>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</si>
  <si>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</si>
  <si>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</si>
  <si>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</si>
  <si>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</si>
  <si>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</si>
  <si>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</si>
  <si>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</si>
  <si>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</si>
  <si>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</si>
  <si>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</si>
  <si>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</si>
  <si>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</si>
  <si>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</si>
  <si>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</si>
  <si>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</si>
  <si>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</si>
  <si>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</si>
  <si>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</si>
  <si>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</si>
  <si>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</si>
  <si>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</si>
  <si>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</si>
  <si>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</si>
  <si>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</si>
  <si>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</si>
  <si>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</si>
  <si>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</si>
  <si>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</si>
  <si>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</si>
  <si>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</si>
  <si>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</si>
  <si>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</si>
  <si>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</si>
  <si>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</si>
  <si>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</si>
  <si>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</si>
  <si>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</si>
  <si>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</si>
  <si>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</si>
  <si>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</si>
  <si>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</si>
  <si>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</si>
  <si>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</si>
  <si>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</si>
  <si>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</si>
  <si>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</si>
  <si>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</si>
  <si>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</si>
  <si>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</si>
  <si>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</si>
  <si>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</si>
  <si>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</si>
  <si>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</si>
  <si>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</si>
  <si>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</si>
  <si>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</si>
  <si>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</si>
  <si>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</si>
  <si>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</si>
  <si>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</si>
  <si>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</si>
  <si>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</si>
  <si>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</si>
  <si>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</si>
  <si>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</si>
  <si>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</si>
  <si>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</si>
  <si>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</si>
  <si>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</si>
  <si>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</si>
  <si>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</si>
  <si>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</si>
  <si>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</si>
  <si>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</si>
  <si>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</si>
  <si>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</si>
  <si>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</si>
  <si>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</si>
  <si>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</si>
  <si>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</si>
  <si>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</si>
  <si>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</si>
  <si>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</si>
  <si>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</si>
  <si>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</si>
  <si>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</si>
  <si>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</si>
  <si>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</si>
  <si>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</si>
  <si>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</si>
  <si>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</si>
  <si>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</si>
  <si>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</si>
  <si>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</si>
  <si>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</si>
  <si>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</si>
  <si>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</si>
  <si>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</si>
  <si>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</si>
  <si>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</si>
  <si>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</si>
  <si>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</si>
  <si>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</si>
  <si>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</si>
  <si>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</si>
  <si>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</si>
  <si>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</si>
  <si>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</si>
  <si>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</si>
  <si>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</si>
  <si>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</si>
  <si>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</si>
  <si>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</si>
  <si>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</si>
  <si>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</si>
  <si>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</si>
  <si>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</si>
  <si>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</si>
  <si>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</si>
  <si>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</si>
  <si>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</si>
  <si>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</si>
  <si>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</si>
  <si>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</si>
  <si>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</si>
  <si>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</si>
  <si>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</si>
  <si>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</si>
  <si>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</si>
  <si>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</si>
  <si>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</si>
  <si>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</si>
  <si>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</si>
  <si>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</si>
  <si>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</si>
  <si>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</si>
  <si>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</si>
  <si>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</si>
  <si>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</si>
  <si>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</si>
  <si>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</si>
  <si>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</si>
  <si>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</si>
  <si>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</si>
  <si>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</si>
  <si>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</si>
  <si>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</si>
  <si>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</si>
  <si>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</si>
  <si>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</si>
  <si>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</si>
  <si>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</si>
  <si>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</si>
  <si>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</si>
  <si>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</si>
  <si>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</si>
  <si>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</si>
  <si>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</si>
  <si>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</si>
  <si>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</si>
  <si>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</si>
  <si>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</si>
  <si>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</si>
  <si>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</si>
  <si>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</si>
  <si>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</si>
  <si>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</si>
  <si>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</si>
  <si>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</si>
  <si>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</si>
  <si>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</si>
  <si>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</si>
  <si>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</si>
  <si>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</si>
  <si>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</si>
  <si>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</si>
  <si>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</si>
  <si>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</si>
  <si>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</si>
  <si>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</si>
  <si>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</si>
  <si>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</si>
  <si>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</si>
  <si>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</si>
  <si>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</si>
  <si>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</si>
  <si>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</si>
  <si>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</si>
  <si>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</si>
  <si>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</si>
  <si>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</si>
  <si>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</si>
  <si>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</si>
  <si>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</si>
  <si>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</si>
  <si>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</si>
  <si>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</si>
  <si>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</si>
  <si>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</si>
  <si>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</si>
  <si>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</si>
  <si>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</si>
  <si>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</si>
  <si>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</si>
  <si>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</si>
  <si>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</si>
  <si>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</si>
  <si>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</si>
  <si>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</si>
  <si>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</si>
  <si>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</si>
  <si>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</si>
  <si>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</si>
  <si>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</si>
  <si>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</si>
  <si>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</si>
  <si>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</si>
  <si>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</si>
  <si>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</si>
  <si>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</si>
  <si>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</si>
  <si>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</si>
  <si>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</si>
  <si>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</si>
  <si>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</si>
  <si>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</si>
  <si>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</si>
  <si>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</si>
  <si>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</si>
  <si>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</si>
  <si>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</si>
  <si>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</si>
  <si>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</si>
  <si>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</si>
  <si>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</si>
  <si>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</si>
  <si>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</si>
  <si>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</si>
  <si>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</si>
  <si>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</si>
  <si>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</si>
  <si>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</si>
  <si>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</si>
  <si>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</si>
  <si>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</si>
  <si>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</si>
  <si>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</si>
  <si>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</si>
  <si>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</si>
  <si>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</si>
  <si>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</si>
  <si>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</si>
  <si>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</si>
  <si>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</si>
  <si>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</si>
  <si>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</si>
  <si>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</si>
  <si>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</si>
  <si>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</si>
  <si>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</si>
  <si>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</si>
  <si>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</si>
  <si>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</si>
  <si>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</si>
  <si>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</si>
  <si>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</si>
  <si>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</si>
  <si>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</si>
  <si>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</si>
  <si>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</si>
  <si>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</si>
  <si>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</si>
  <si>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</si>
  <si>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</si>
  <si>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</si>
  <si>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</si>
  <si>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</si>
  <si>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</si>
  <si>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</si>
  <si>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</si>
  <si>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</si>
  <si>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</si>
  <si>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</si>
  <si>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</si>
  <si>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</si>
  <si>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</si>
  <si>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</si>
  <si>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</si>
  <si>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</si>
  <si>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</si>
  <si>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</si>
  <si>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</si>
  <si>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</si>
  <si>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</si>
  <si>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</si>
  <si>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</si>
  <si>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</si>
  <si>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</si>
  <si>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</si>
  <si>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</si>
  <si>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</si>
  <si>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</si>
  <si>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</si>
  <si>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</si>
  <si>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</si>
  <si>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</si>
  <si>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</si>
  <si>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</si>
  <si>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</si>
  <si>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</si>
  <si>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</si>
  <si>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</si>
  <si>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</si>
  <si>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</si>
  <si>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</si>
  <si>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</si>
  <si>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</si>
  <si>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</si>
  <si>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</si>
  <si>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</si>
  <si>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</si>
  <si>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</si>
  <si>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</si>
  <si>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</si>
  <si>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</si>
  <si>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</si>
  <si>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</si>
  <si>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</si>
  <si>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</si>
  <si>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</si>
  <si>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</si>
  <si>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</si>
  <si>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</si>
  <si>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</si>
  <si>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</si>
  <si>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</si>
  <si>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</si>
  <si>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</si>
  <si>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</si>
  <si>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</si>
  <si>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</si>
  <si>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</si>
  <si>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</si>
  <si>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</si>
  <si>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</si>
  <si>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</si>
  <si>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</si>
  <si>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</si>
  <si>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</si>
  <si>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</si>
  <si>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</si>
  <si>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</si>
  <si>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</si>
  <si>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</si>
  <si>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</si>
  <si>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</si>
  <si>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</si>
  <si>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</si>
  <si>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</si>
  <si>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</si>
  <si>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</si>
  <si>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</si>
  <si>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</si>
  <si>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</si>
  <si>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</si>
  <si>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</si>
  <si>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</si>
  <si>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</si>
  <si>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</si>
  <si>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</si>
  <si>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</si>
  <si>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</si>
  <si>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</si>
  <si>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</si>
  <si>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</si>
  <si>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</si>
  <si>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</si>
  <si>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</si>
  <si>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</si>
  <si>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</si>
  <si>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</si>
  <si>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</si>
  <si>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</si>
  <si>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</si>
  <si>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</si>
  <si>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</si>
  <si>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</si>
  <si>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</si>
  <si>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</si>
  <si>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</si>
  <si>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</si>
  <si>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</si>
  <si>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</si>
  <si>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</si>
  <si>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</si>
  <si>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</si>
  <si>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</si>
  <si>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</si>
  <si>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</si>
  <si>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</si>
  <si>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</si>
  <si>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</si>
  <si>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</si>
  <si>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</si>
  <si>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</si>
  <si>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</si>
  <si>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</si>
  <si>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</si>
  <si>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</si>
  <si>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</si>
  <si>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</si>
  <si>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</si>
  <si>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</si>
  <si>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</si>
  <si>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</si>
  <si>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</si>
  <si>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</si>
  <si>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</si>
  <si>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</si>
  <si>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</si>
  <si>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</si>
  <si>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</si>
  <si>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</si>
  <si>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</si>
  <si>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</si>
  <si>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</si>
  <si>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</si>
  <si>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</si>
  <si>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</si>
  <si>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</si>
  <si>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</si>
  <si>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</si>
  <si>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</si>
  <si>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</si>
  <si>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</si>
  <si>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</si>
  <si>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</si>
  <si>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</si>
  <si>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</si>
  <si>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</si>
  <si>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</si>
  <si>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</si>
  <si>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</si>
  <si>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</si>
  <si>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</si>
  <si>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</si>
  <si>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</si>
  <si>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</si>
  <si>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</si>
  <si>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</si>
  <si>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</si>
  <si>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</si>
  <si>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</si>
  <si>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</si>
  <si>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</si>
  <si>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</si>
  <si>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</si>
  <si>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</si>
  <si>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</si>
  <si>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</si>
  <si>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</si>
  <si>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</si>
  <si>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</si>
  <si>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</si>
  <si>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</si>
  <si>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</si>
  <si>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</si>
  <si>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</si>
  <si>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</si>
  <si>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</si>
  <si>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</si>
  <si>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</si>
  <si>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</si>
  <si>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</si>
  <si>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</si>
  <si>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</si>
  <si>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</si>
  <si>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</si>
  <si>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</si>
  <si>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</si>
  <si>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</si>
  <si>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</si>
  <si>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</si>
  <si>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</si>
  <si>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</si>
  <si>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</si>
  <si>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</si>
  <si>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</si>
  <si>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</si>
  <si>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</si>
  <si>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</si>
  <si>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</si>
  <si>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</si>
  <si>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</si>
  <si>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</si>
  <si>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</si>
  <si>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</si>
  <si>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</si>
  <si>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</si>
  <si>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</si>
  <si>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</si>
  <si>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</si>
  <si>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</si>
  <si>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</si>
  <si>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</si>
  <si>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</si>
  <si>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</si>
  <si>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</si>
  <si>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</si>
  <si>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</si>
  <si>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</si>
  <si>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</si>
  <si>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</si>
  <si>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</si>
  <si>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</si>
  <si>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</si>
  <si>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</si>
  <si>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</si>
  <si>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</si>
  <si>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</si>
  <si>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</si>
  <si>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</si>
  <si>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</si>
  <si>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</si>
  <si>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</si>
  <si>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</si>
  <si>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</si>
  <si>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</si>
  <si>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</si>
  <si>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</si>
  <si>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</si>
  <si>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</si>
  <si>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</si>
  <si>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</si>
  <si>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</si>
  <si>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</si>
  <si>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</si>
  <si>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</si>
  <si>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</si>
  <si>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</si>
  <si>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</si>
  <si>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</si>
  <si>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</si>
  <si>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</si>
  <si>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</si>
  <si>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</si>
  <si>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</si>
  <si>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</si>
  <si>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</si>
  <si>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</si>
  <si>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</si>
  <si>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</si>
  <si>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</si>
  <si>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</si>
  <si>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</si>
  <si>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</si>
  <si>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</si>
  <si>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</si>
  <si>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</si>
  <si>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</si>
  <si>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</si>
  <si>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</si>
  <si>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</si>
  <si>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</si>
  <si>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</si>
  <si>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</si>
  <si>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</si>
  <si>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</si>
  <si>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</si>
  <si>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</si>
  <si>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</si>
  <si>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</si>
  <si>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</si>
  <si>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</si>
  <si>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</si>
  <si>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</si>
  <si>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</si>
  <si>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</si>
  <si>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</si>
  <si>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</si>
  <si>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</si>
  <si>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</si>
  <si>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</si>
  <si>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</si>
  <si>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</si>
  <si>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</si>
  <si>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</si>
  <si>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</si>
  <si>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</si>
  <si>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</si>
  <si>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</si>
  <si>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</si>
  <si>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</si>
  <si>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</si>
  <si>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</si>
  <si>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</si>
  <si>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</si>
  <si>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</si>
  <si>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</si>
  <si>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</si>
  <si>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</si>
  <si>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</si>
  <si>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</si>
  <si>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</si>
  <si>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</si>
  <si>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</si>
  <si>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</si>
  <si>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</si>
  <si>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</si>
  <si>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</si>
  <si>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</si>
  <si>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</si>
  <si>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</si>
  <si>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</si>
  <si>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</si>
  <si>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</si>
  <si>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</si>
  <si>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</si>
  <si>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</si>
  <si>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</si>
  <si>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</si>
  <si>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</si>
  <si>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</si>
  <si>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</si>
  <si>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</si>
  <si>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</si>
  <si>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</si>
  <si>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</si>
  <si>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</si>
  <si>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</si>
  <si>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</si>
  <si>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</si>
  <si>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</si>
  <si>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</si>
  <si>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</si>
  <si>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</si>
  <si>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</si>
  <si>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</si>
  <si>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</si>
  <si>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</si>
  <si>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</si>
  <si>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</si>
  <si>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</si>
  <si>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</si>
  <si>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</si>
  <si>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</si>
  <si>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</si>
  <si>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</si>
  <si>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</si>
  <si>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</si>
  <si>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</si>
  <si>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</si>
  <si>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</si>
  <si>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</si>
  <si>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</si>
  <si>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</si>
  <si>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</si>
  <si>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</si>
  <si>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</si>
  <si>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</si>
  <si>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</si>
  <si>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</si>
  <si>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</si>
  <si>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</si>
  <si>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</si>
  <si>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</si>
  <si>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</si>
  <si>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</si>
  <si>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</si>
  <si>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</si>
  <si>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</si>
  <si>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</si>
  <si>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</si>
  <si>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</si>
  <si>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</si>
  <si>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</si>
  <si>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</si>
  <si>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</si>
  <si>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</si>
  <si>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</si>
  <si>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</si>
  <si>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</si>
  <si>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</si>
  <si>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</si>
  <si>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</si>
  <si>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</si>
  <si>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</si>
  <si>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</si>
  <si>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</si>
  <si>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</si>
  <si>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</si>
  <si>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</si>
  <si>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</si>
  <si>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</si>
  <si>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</si>
  <si>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</si>
  <si>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</si>
  <si>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</si>
  <si>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</si>
  <si>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</si>
  <si>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</si>
  <si>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</si>
  <si>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</si>
  <si>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</si>
  <si>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</si>
  <si>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</si>
  <si>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</si>
  <si>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</si>
  <si>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</si>
  <si>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</si>
  <si>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</si>
  <si>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</si>
  <si>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</si>
  <si>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</si>
  <si>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</si>
  <si>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</si>
  <si>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</si>
  <si>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</si>
  <si>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</si>
  <si>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</si>
  <si>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</si>
  <si>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</si>
  <si>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</si>
  <si>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</si>
  <si>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</si>
  <si>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</si>
  <si>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</si>
  <si>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</si>
  <si>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</si>
  <si>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</si>
  <si>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</si>
  <si>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</si>
  <si>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</si>
  <si>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</si>
  <si>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</si>
  <si>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</si>
  <si>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</si>
  <si>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</si>
  <si>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</si>
  <si>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</si>
  <si>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</si>
  <si>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</si>
  <si>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</si>
  <si>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Profit of Rs.24/-</t>
  </si>
  <si>
    <t>Profit of Rs.13/-</t>
  </si>
  <si>
    <t>Profit of Rs.105/-</t>
  </si>
  <si>
    <t>Profit of Rs.14/-</t>
  </si>
  <si>
    <t>Profit of Rs.32/-</t>
  </si>
  <si>
    <t>Part Profit of Rs.24/-</t>
  </si>
  <si>
    <t>1000-1010</t>
  </si>
  <si>
    <t>1950-2000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</si>
  <si>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</si>
  <si>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</si>
  <si>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</si>
  <si>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</si>
  <si>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</si>
  <si>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</si>
  <si>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</si>
  <si>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</si>
  <si>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HEROMOTOCO AUG FUT</t>
  </si>
  <si>
    <t>2800-2810</t>
  </si>
  <si>
    <t>1400-1420</t>
  </si>
  <si>
    <t>265-270</t>
  </si>
  <si>
    <t>Profit of Rs.20/-</t>
  </si>
  <si>
    <t>Profit of Rs.25.5/-</t>
  </si>
  <si>
    <t>Profit of Rs.54/-</t>
  </si>
  <si>
    <t>555-560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</si>
  <si>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</si>
  <si>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</si>
  <si>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</si>
  <si>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</si>
  <si>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</si>
  <si>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</si>
  <si>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1300-1320</t>
  </si>
  <si>
    <t>A</t>
  </si>
  <si>
    <t>Profit of Rs.11.5/-</t>
  </si>
  <si>
    <t>Profit of Rs.8.5/-</t>
  </si>
  <si>
    <t>Loss of Rs.27/-</t>
  </si>
  <si>
    <t>405-410</t>
  </si>
  <si>
    <t>Profit of Rs.7/-</t>
  </si>
  <si>
    <t>2900-2950</t>
  </si>
  <si>
    <t>Profit of Rs.50/-</t>
  </si>
  <si>
    <t>410-400</t>
  </si>
  <si>
    <t>NIFTY 11300 PE 20-AUG</t>
  </si>
  <si>
    <t>Profit of Rs.31/-</t>
  </si>
  <si>
    <t xml:space="preserve">NIFTY AUG FUT </t>
  </si>
  <si>
    <t>Profit of Rs.90/-</t>
  </si>
  <si>
    <t>420-430</t>
  </si>
  <si>
    <t>197.5-198.5</t>
  </si>
  <si>
    <t>218-220</t>
  </si>
  <si>
    <t>370-360</t>
  </si>
  <si>
    <t>2650-2600</t>
  </si>
  <si>
    <t>255-250</t>
  </si>
  <si>
    <t>Profit of Rs.1/-</t>
  </si>
  <si>
    <t>CENTURYTEXT</t>
  </si>
  <si>
    <t>325-330</t>
  </si>
  <si>
    <t>1500-1530</t>
  </si>
  <si>
    <t>MARUTI AUG FUT</t>
  </si>
  <si>
    <t>6550-6500</t>
  </si>
  <si>
    <t>Loss of Rs.140/-</t>
  </si>
  <si>
    <t>TOWER RESEARCH CAPITAL MARKETS INDIA PRIVATE LIMITED</t>
  </si>
  <si>
    <t>Loss of Rs.105/-</t>
  </si>
  <si>
    <t>Loss of Rs.75/-</t>
  </si>
  <si>
    <t xml:space="preserve">BATAINDIA </t>
  </si>
  <si>
    <t>Profit of Rs.230/-</t>
  </si>
  <si>
    <t>Profit of Rs.72/-</t>
  </si>
  <si>
    <t>Profit of Rs.21.5/-</t>
  </si>
  <si>
    <t>Profit of Rs.80/-</t>
  </si>
  <si>
    <t>2200-2300</t>
  </si>
  <si>
    <t>555-565</t>
  </si>
  <si>
    <t>49-50</t>
  </si>
  <si>
    <t>Profit of Rs.3.5/-</t>
  </si>
  <si>
    <t>880-900</t>
  </si>
  <si>
    <t>Profit of Rs.10/-</t>
  </si>
  <si>
    <t>Profit of Rs.30/-</t>
  </si>
  <si>
    <t>140-142</t>
  </si>
  <si>
    <t>Profit of Rs.7.5/-</t>
  </si>
  <si>
    <t>Profit of Rs.2.75/-</t>
  </si>
  <si>
    <t>192-190</t>
  </si>
  <si>
    <t>Profit of Rs.55.5/-</t>
  </si>
  <si>
    <t>NIFTY 11350 PE 27-AUG</t>
  </si>
  <si>
    <t>Profit of Rs.4.5/-</t>
  </si>
  <si>
    <t>Profit of Rs.1.1/-</t>
  </si>
  <si>
    <t xml:space="preserve">INDIACEM </t>
  </si>
  <si>
    <t xml:space="preserve">Buy </t>
  </si>
  <si>
    <t>130-135</t>
  </si>
  <si>
    <t>158-160</t>
  </si>
  <si>
    <t xml:space="preserve">DABUR </t>
  </si>
  <si>
    <t>491-493</t>
  </si>
  <si>
    <t>510-515</t>
  </si>
  <si>
    <t>COFORGE</t>
  </si>
  <si>
    <t>VMV</t>
  </si>
  <si>
    <t>DEVISANJAYBHANDARI</t>
  </si>
  <si>
    <t>Loss of Rs.18/-</t>
  </si>
  <si>
    <t>Loss of Rs.4/-</t>
  </si>
  <si>
    <t>BANKBARODA 49 CE</t>
  </si>
  <si>
    <t>1.20-1.50</t>
  </si>
  <si>
    <t>Profit of Rs.0.2/-</t>
  </si>
  <si>
    <t>NIFTY 11400 PE 27-AUG</t>
  </si>
  <si>
    <t>100-120</t>
  </si>
  <si>
    <t>212-213</t>
  </si>
  <si>
    <t xml:space="preserve">AMARAJABAT 740 PE AUG </t>
  </si>
  <si>
    <t>15-16</t>
  </si>
  <si>
    <t>Profit of Rs.2/-</t>
  </si>
  <si>
    <t>MIKER FINANCIAL CONSULTANTS PRIVATE LIMITED .</t>
  </si>
  <si>
    <t>ONTIC</t>
  </si>
  <si>
    <t>SAUMIL ARVINDBHAI BHAVNAGARI</t>
  </si>
  <si>
    <t>226-229</t>
  </si>
  <si>
    <t>245-250</t>
  </si>
  <si>
    <t xml:space="preserve">VIPIND </t>
  </si>
  <si>
    <t>Loss of Rs.6.5/-</t>
  </si>
  <si>
    <t>M&amp;M 600 PE 27-AUG</t>
  </si>
  <si>
    <t>Profit of Rs.1.35/-</t>
  </si>
  <si>
    <t>M&amp;M 610 PE 27-AUG</t>
  </si>
  <si>
    <t>13-15</t>
  </si>
  <si>
    <t>NNM SECURITIES PVT LTD</t>
  </si>
  <si>
    <t>SAGAR</t>
  </si>
  <si>
    <t>GRAVITON RESEARCH CAPITAL LLP</t>
  </si>
  <si>
    <t>RBL Bank Limited</t>
  </si>
  <si>
    <t>Som Dist &amp; Brew Ltd</t>
  </si>
  <si>
    <t>CHETAN RASIKLAL SHAH</t>
  </si>
  <si>
    <t>TEJAS TRADEFIN LLP</t>
  </si>
  <si>
    <t>Loss of Rs.39/-</t>
  </si>
  <si>
    <t>Loss of Rs.3.75/-</t>
  </si>
  <si>
    <t>AKASHDEEP</t>
  </si>
  <si>
    <t>NISHIL SURENDRABHAI MARFATIA</t>
  </si>
  <si>
    <t>PLUTUS WEALTH MANAGEMENT LLP</t>
  </si>
  <si>
    <t>HAZOOR</t>
  </si>
  <si>
    <t>EAUGU UDYOG LIMITED</t>
  </si>
  <si>
    <t>MANISH BIPINCHANDRA GOR</t>
  </si>
  <si>
    <t>VISHWAMURTE TRAD INVEST PE LTD</t>
  </si>
  <si>
    <t>VAL</t>
  </si>
  <si>
    <t>ARYAMAN BROKING LIMITED</t>
  </si>
  <si>
    <t>SANJAY NARENDRA BANSAL</t>
  </si>
  <si>
    <t>TIA ENTERPRISES PRIVATE LIMITED</t>
  </si>
  <si>
    <t>SMC REAL ESTATE ADVISORS PRIVATE LIMITED</t>
  </si>
  <si>
    <t>N.K.SECURITIES</t>
  </si>
  <si>
    <t>Liberty Shoes Ltd</t>
  </si>
  <si>
    <t>RIDHI  GOYAL</t>
  </si>
  <si>
    <t>AMAR GOYAL</t>
  </si>
  <si>
    <t>AMAR GOYAL HUF</t>
  </si>
  <si>
    <t>Part Profit of Rs.8.5/-</t>
  </si>
  <si>
    <t>Profit of Rs.17.5/-</t>
  </si>
  <si>
    <t>Loss of Rs.70/-</t>
  </si>
  <si>
    <t>Loss of Rs.67.50/-</t>
  </si>
  <si>
    <t>1920-1940</t>
  </si>
  <si>
    <t>2765-2770</t>
  </si>
  <si>
    <t>2900-2925</t>
  </si>
  <si>
    <t>985-990</t>
  </si>
  <si>
    <t>AARTISURF</t>
  </si>
  <si>
    <t>PADMIKA PROJECTS LIMITED</t>
  </si>
  <si>
    <t>ANUROOP</t>
  </si>
  <si>
    <t>RAUNAK RAMUKA</t>
  </si>
  <si>
    <t>MEHUL KANUBHAI PATEL</t>
  </si>
  <si>
    <t>OVERSEAS PEARL LIMITED</t>
  </si>
  <si>
    <t>SHAKAMBHARI INVESTMENTS PVT LTD.</t>
  </si>
  <si>
    <t>DHOOTIN</t>
  </si>
  <si>
    <t>DHOOT INSTRUMENTS PVT LTD</t>
  </si>
  <si>
    <t>ADITYA BIRLA RETAIL LIMITED</t>
  </si>
  <si>
    <t>GALXBRG</t>
  </si>
  <si>
    <t>SHETAL DEVANG GOR</t>
  </si>
  <si>
    <t>DIXIT SURESHBHAI PATEL</t>
  </si>
  <si>
    <t>GSAUTO</t>
  </si>
  <si>
    <t>MAHENDRA GIRDHARILAL WADHWANI</t>
  </si>
  <si>
    <t>ABHIJIT PERIWAL</t>
  </si>
  <si>
    <t>GUJCMDS</t>
  </si>
  <si>
    <t>SAMIR ALI KHAN</t>
  </si>
  <si>
    <t>SILKON TRADES LLP</t>
  </si>
  <si>
    <t>NAVIGANT CORPORATEADVISORS LIMITED</t>
  </si>
  <si>
    <t>AKG FINVEST LIMITED</t>
  </si>
  <si>
    <t>KANUNGO</t>
  </si>
  <si>
    <t>MAKWANA MADHUBEN</t>
  </si>
  <si>
    <t>KAPILRAJ</t>
  </si>
  <si>
    <t>RAJA RAMCHANDRA DALVI</t>
  </si>
  <si>
    <t>DHAVAL VINODBHAI GADANI</t>
  </si>
  <si>
    <t>RITESHKUMAR THAKKAR</t>
  </si>
  <si>
    <t>RAMKUMAR BHOLANATH YADAV</t>
  </si>
  <si>
    <t>LOHIASEC</t>
  </si>
  <si>
    <t>RAJESH KUMAR BAJAJ</t>
  </si>
  <si>
    <t>LIFE LINE MARKETING PVT LTD.</t>
  </si>
  <si>
    <t>AASIA MANAGEMENT AND CONSULTANCY P LTD</t>
  </si>
  <si>
    <t>AASIA EXPORTS</t>
  </si>
  <si>
    <t>KIRTI AMRUTLAL GAJRA (HUF)</t>
  </si>
  <si>
    <t>DILIP RAMANLAL DOSHI</t>
  </si>
  <si>
    <t>RIBATEX</t>
  </si>
  <si>
    <t>DEEPAK KUMAR</t>
  </si>
  <si>
    <t>SITA RAM</t>
  </si>
  <si>
    <t>NAVRATRI SHARE TRADING PRIVATE LIMITED .</t>
  </si>
  <si>
    <t>SAINTGOBAIN</t>
  </si>
  <si>
    <t>SCTL</t>
  </si>
  <si>
    <t>VEDANT COMMODEAL PRIVATE LIMITED .</t>
  </si>
  <si>
    <t>SWITCHTE</t>
  </si>
  <si>
    <t>MADHU BALA MITTAL</t>
  </si>
  <si>
    <t>RADHEY SHYAM MITTAL</t>
  </si>
  <si>
    <t>TITAANIUM</t>
  </si>
  <si>
    <t>ILABEN ROHITKUMAR KAPADIA</t>
  </si>
  <si>
    <t>TRANWAY</t>
  </si>
  <si>
    <t>RIKHAV SECURITIES LIMITED</t>
  </si>
  <si>
    <t>HITESH MOHANBHAI PATEL</t>
  </si>
  <si>
    <t>VEDAVAAG</t>
  </si>
  <si>
    <t>PEDDIBOYANA RAMANAIAH .</t>
  </si>
  <si>
    <t>VISWAM SEEDS PRIVATE LIMITED</t>
  </si>
  <si>
    <t>VIJAYTX</t>
  </si>
  <si>
    <t>KAVERI SEED COMPANY LIMITED</t>
  </si>
  <si>
    <t>ASHOK KUMAR SINGH</t>
  </si>
  <si>
    <t>WAA</t>
  </si>
  <si>
    <t>NEWEDGE VINIMAY PRIVATE LIMITED .</t>
  </si>
  <si>
    <t>Indbank Merchant Banking</t>
  </si>
  <si>
    <t>SHETH BROTHERS</t>
  </si>
  <si>
    <t>RMDRIP</t>
  </si>
  <si>
    <t>R M Drip &amp; Sprink Sys Ltd</t>
  </si>
  <si>
    <t>SHRAWAN JAMNADAS VAISHNAV</t>
  </si>
  <si>
    <t>Steel Authority of India</t>
  </si>
  <si>
    <t>HRTI PRIVATE LIMITED</t>
  </si>
  <si>
    <t>SHUBH VINOD JAIN</t>
  </si>
  <si>
    <t>SPML Infra Limited</t>
  </si>
  <si>
    <t>SURESHCHAND JAIN</t>
  </si>
  <si>
    <t>Sentinel Tea and Exp Ltd</t>
  </si>
  <si>
    <t>SECURA INDIA TRUST</t>
  </si>
  <si>
    <t>CASTOR INVESTMENTS LIMITED</t>
  </si>
  <si>
    <t>THEJO</t>
  </si>
  <si>
    <t>Thejo Engineering Limited</t>
  </si>
  <si>
    <t>ASIAN MARKETS SECU</t>
  </si>
  <si>
    <t>EQUITY INTELLIGENCE INDIA PRIVATE LIMITED</t>
  </si>
  <si>
    <t>BIYANI FINANCIAL SERVICES PVT LTD</t>
  </si>
  <si>
    <t>UNIVASTU</t>
  </si>
  <si>
    <t>Univastu India Limited</t>
  </si>
  <si>
    <t>AAKASH PRAKASH SHAH</t>
  </si>
  <si>
    <t>PRAKASH KANTILAL SHAH</t>
  </si>
  <si>
    <t>Wendt (India) Ltd.</t>
  </si>
  <si>
    <t>CEAT Limited</t>
  </si>
  <si>
    <t>WESTBRIDGE CROSSOVER FUND LLC</t>
  </si>
  <si>
    <t>EQUITY INTELLIGENCE INDIA</t>
  </si>
  <si>
    <t>SUBHASH CHAND BARJATYA</t>
  </si>
  <si>
    <t>ANJANA PROJECTS PRIVATE LIMITED</t>
  </si>
  <si>
    <t>INDIA OPPORTUNITIES FUND</t>
  </si>
  <si>
    <t>VIPUL DILEEP LATHI</t>
  </si>
  <si>
    <t>Venus Remedies Limited</t>
  </si>
  <si>
    <t>KRISHNASWAMY MOHAN</t>
  </si>
  <si>
    <t>KRISHNASWAMY  MOHAN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</si>
</sst>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82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0" fontId="0" fillId="61" borderId="37" xfId="0" applyFill="1" applyBorder="1"/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61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58" borderId="5" xfId="0" applyFill="1" applyBorder="1" applyAlignment="1">
      <alignment horizontal="center"/>
    </xf>
    <xf numFmtId="0" fontId="0" fillId="58" borderId="38" xfId="0" applyFill="1" applyBorder="1" applyAlignment="1">
      <alignment horizontal="center"/>
    </xf>
    <xf numFmtId="165" fontId="0" fillId="58" borderId="5" xfId="0" applyNumberFormat="1" applyFill="1" applyBorder="1" applyAlignment="1">
      <alignment horizontal="center" vertical="center"/>
    </xf>
    <xf numFmtId="165" fontId="0" fillId="58" borderId="38" xfId="0" applyNumberForma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165" fontId="7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44071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44071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3" t="s">
        <v>16</v>
      </c>
      <c r="B9" s="565" t="s">
        <v>17</v>
      </c>
      <c r="C9" s="565" t="s">
        <v>18</v>
      </c>
      <c r="D9" s="274" t="s">
        <v>19</v>
      </c>
      <c r="E9" s="274" t="s">
        <v>20</v>
      </c>
      <c r="F9" s="560" t="s">
        <v>21</v>
      </c>
      <c r="G9" s="561"/>
      <c r="H9" s="562"/>
      <c r="I9" s="560" t="s">
        <v>22</v>
      </c>
      <c r="J9" s="561"/>
      <c r="K9" s="562"/>
      <c r="L9" s="274"/>
      <c r="M9" s="281"/>
      <c r="N9" s="281"/>
      <c r="O9" s="281"/>
    </row>
    <row r="10" spans="1:15" ht="59.25" customHeight="1">
      <c r="A10" s="564"/>
      <c r="B10" s="566" t="s">
        <v>17</v>
      </c>
      <c r="C10" s="566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23602</v>
      </c>
      <c r="E11" s="303">
        <v>23569.75</v>
      </c>
      <c r="F11" s="315">
        <v>23468.5</v>
      </c>
      <c r="G11" s="315">
        <v>23335</v>
      </c>
      <c r="H11" s="315">
        <v>23233.75</v>
      </c>
      <c r="I11" s="315">
        <v>23703.25</v>
      </c>
      <c r="J11" s="315">
        <v>23804.5</v>
      </c>
      <c r="K11" s="315">
        <v>23938</v>
      </c>
      <c r="L11" s="302">
        <v>23671</v>
      </c>
      <c r="M11" s="302">
        <v>23436.25</v>
      </c>
      <c r="N11" s="319">
        <v>1322325</v>
      </c>
      <c r="O11" s="320">
        <v>-0.28098364667020104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11580.05</v>
      </c>
      <c r="E12" s="316">
        <v>11588.083333333334</v>
      </c>
      <c r="F12" s="317">
        <v>11553.216666666667</v>
      </c>
      <c r="G12" s="317">
        <v>11526.383333333333</v>
      </c>
      <c r="H12" s="317">
        <v>11491.516666666666</v>
      </c>
      <c r="I12" s="317">
        <v>11614.916666666668</v>
      </c>
      <c r="J12" s="317">
        <v>11649.783333333333</v>
      </c>
      <c r="K12" s="317">
        <v>11676.616666666669</v>
      </c>
      <c r="L12" s="304">
        <v>11622.95</v>
      </c>
      <c r="M12" s="304">
        <v>11561.25</v>
      </c>
      <c r="N12" s="319">
        <v>12161925</v>
      </c>
      <c r="O12" s="320">
        <v>-0.10288455155015601</v>
      </c>
    </row>
    <row r="13" spans="1:15" ht="15">
      <c r="A13" s="277">
        <v>3</v>
      </c>
      <c r="B13" s="389" t="s">
        <v>37</v>
      </c>
      <c r="C13" s="277" t="s">
        <v>38</v>
      </c>
      <c r="D13" s="316">
        <v>1404.2</v>
      </c>
      <c r="E13" s="316">
        <v>1407.5166666666664</v>
      </c>
      <c r="F13" s="317">
        <v>1395.0333333333328</v>
      </c>
      <c r="G13" s="317">
        <v>1385.8666666666663</v>
      </c>
      <c r="H13" s="317">
        <v>1373.3833333333328</v>
      </c>
      <c r="I13" s="317">
        <v>1416.6833333333329</v>
      </c>
      <c r="J13" s="317">
        <v>1429.1666666666665</v>
      </c>
      <c r="K13" s="317">
        <v>1438.333333333333</v>
      </c>
      <c r="L13" s="304">
        <v>1420</v>
      </c>
      <c r="M13" s="304">
        <v>1398.35</v>
      </c>
      <c r="N13" s="319">
        <v>2500500</v>
      </c>
      <c r="O13" s="320">
        <v>-2.2287390029325515E-2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287.5</v>
      </c>
      <c r="E14" s="316">
        <v>290.41666666666669</v>
      </c>
      <c r="F14" s="317">
        <v>282.98333333333335</v>
      </c>
      <c r="G14" s="317">
        <v>278.46666666666664</v>
      </c>
      <c r="H14" s="317">
        <v>271.0333333333333</v>
      </c>
      <c r="I14" s="317">
        <v>294.93333333333339</v>
      </c>
      <c r="J14" s="317">
        <v>302.36666666666667</v>
      </c>
      <c r="K14" s="317">
        <v>306.88333333333344</v>
      </c>
      <c r="L14" s="304">
        <v>297.85000000000002</v>
      </c>
      <c r="M14" s="304">
        <v>285.89999999999998</v>
      </c>
      <c r="N14" s="319">
        <v>13636000</v>
      </c>
      <c r="O14" s="320">
        <v>-5.6723851687880467E-2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352.45</v>
      </c>
      <c r="E15" s="316">
        <v>353.98333333333335</v>
      </c>
      <c r="F15" s="317">
        <v>349.9666666666667</v>
      </c>
      <c r="G15" s="317">
        <v>347.48333333333335</v>
      </c>
      <c r="H15" s="317">
        <v>343.4666666666667</v>
      </c>
      <c r="I15" s="317">
        <v>356.4666666666667</v>
      </c>
      <c r="J15" s="317">
        <v>360.48333333333335</v>
      </c>
      <c r="K15" s="317">
        <v>362.9666666666667</v>
      </c>
      <c r="L15" s="304">
        <v>358</v>
      </c>
      <c r="M15" s="304">
        <v>351.5</v>
      </c>
      <c r="N15" s="319">
        <v>28082500</v>
      </c>
      <c r="O15" s="320">
        <v>-1.9636934892651423E-2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739</v>
      </c>
      <c r="E16" s="316">
        <v>738.88333333333333</v>
      </c>
      <c r="F16" s="317">
        <v>734.01666666666665</v>
      </c>
      <c r="G16" s="317">
        <v>729.0333333333333</v>
      </c>
      <c r="H16" s="317">
        <v>724.16666666666663</v>
      </c>
      <c r="I16" s="317">
        <v>743.86666666666667</v>
      </c>
      <c r="J16" s="317">
        <v>748.73333333333323</v>
      </c>
      <c r="K16" s="317">
        <v>753.7166666666667</v>
      </c>
      <c r="L16" s="304">
        <v>743.75</v>
      </c>
      <c r="M16" s="304">
        <v>733.9</v>
      </c>
      <c r="N16" s="319">
        <v>1008000</v>
      </c>
      <c r="O16" s="320">
        <v>-0.18380566801619433</v>
      </c>
    </row>
    <row r="17" spans="1:15" ht="15">
      <c r="A17" s="277">
        <v>7</v>
      </c>
      <c r="B17" s="389" t="s">
        <v>37</v>
      </c>
      <c r="C17" s="277" t="s">
        <v>46</v>
      </c>
      <c r="D17" s="316">
        <v>222.2</v>
      </c>
      <c r="E17" s="316">
        <v>222.6</v>
      </c>
      <c r="F17" s="317">
        <v>220.7</v>
      </c>
      <c r="G17" s="317">
        <v>219.2</v>
      </c>
      <c r="H17" s="317">
        <v>217.29999999999998</v>
      </c>
      <c r="I17" s="317">
        <v>224.1</v>
      </c>
      <c r="J17" s="317">
        <v>226.00000000000003</v>
      </c>
      <c r="K17" s="317">
        <v>227.5</v>
      </c>
      <c r="L17" s="304">
        <v>224.5</v>
      </c>
      <c r="M17" s="304">
        <v>221.1</v>
      </c>
      <c r="N17" s="319">
        <v>13437000</v>
      </c>
      <c r="O17" s="320">
        <v>-0.13865384615384616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1653.7</v>
      </c>
      <c r="E18" s="316">
        <v>1659.6333333333332</v>
      </c>
      <c r="F18" s="317">
        <v>1637.5666666666664</v>
      </c>
      <c r="G18" s="317">
        <v>1621.4333333333332</v>
      </c>
      <c r="H18" s="317">
        <v>1599.3666666666663</v>
      </c>
      <c r="I18" s="317">
        <v>1675.7666666666664</v>
      </c>
      <c r="J18" s="317">
        <v>1697.833333333333</v>
      </c>
      <c r="K18" s="317">
        <v>1713.9666666666665</v>
      </c>
      <c r="L18" s="304">
        <v>1681.7</v>
      </c>
      <c r="M18" s="304">
        <v>1643.5</v>
      </c>
      <c r="N18" s="319">
        <v>980500</v>
      </c>
      <c r="O18" s="320">
        <v>-0.19000413052457663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135.44999999999999</v>
      </c>
      <c r="E19" s="316">
        <v>135.96666666666667</v>
      </c>
      <c r="F19" s="317">
        <v>132.28333333333333</v>
      </c>
      <c r="G19" s="317">
        <v>129.11666666666667</v>
      </c>
      <c r="H19" s="317">
        <v>125.43333333333334</v>
      </c>
      <c r="I19" s="317">
        <v>139.13333333333333</v>
      </c>
      <c r="J19" s="317">
        <v>142.81666666666666</v>
      </c>
      <c r="K19" s="317">
        <v>145.98333333333332</v>
      </c>
      <c r="L19" s="304">
        <v>139.65</v>
      </c>
      <c r="M19" s="304">
        <v>132.80000000000001</v>
      </c>
      <c r="N19" s="319">
        <v>13855000</v>
      </c>
      <c r="O19" s="320">
        <v>-0.13053027925949168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73.400000000000006</v>
      </c>
      <c r="E20" s="316">
        <v>73.116666666666674</v>
      </c>
      <c r="F20" s="317">
        <v>71.983333333333348</v>
      </c>
      <c r="G20" s="317">
        <v>70.566666666666677</v>
      </c>
      <c r="H20" s="317">
        <v>69.433333333333351</v>
      </c>
      <c r="I20" s="317">
        <v>74.533333333333346</v>
      </c>
      <c r="J20" s="317">
        <v>75.666666666666671</v>
      </c>
      <c r="K20" s="317">
        <v>77.083333333333343</v>
      </c>
      <c r="L20" s="304">
        <v>74.25</v>
      </c>
      <c r="M20" s="304">
        <v>71.7</v>
      </c>
      <c r="N20" s="319">
        <v>17865000</v>
      </c>
      <c r="O20" s="320">
        <v>-0.6205314471420379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1992.55</v>
      </c>
      <c r="E21" s="316">
        <v>1994.2166666666665</v>
      </c>
      <c r="F21" s="317">
        <v>1975.583333333333</v>
      </c>
      <c r="G21" s="317">
        <v>1958.6166666666666</v>
      </c>
      <c r="H21" s="317">
        <v>1939.9833333333331</v>
      </c>
      <c r="I21" s="317">
        <v>2011.1833333333329</v>
      </c>
      <c r="J21" s="317">
        <v>2029.8166666666666</v>
      </c>
      <c r="K21" s="317">
        <v>2046.7833333333328</v>
      </c>
      <c r="L21" s="304">
        <v>2012.85</v>
      </c>
      <c r="M21" s="304">
        <v>1977.25</v>
      </c>
      <c r="N21" s="319">
        <v>4010400</v>
      </c>
      <c r="O21" s="320">
        <v>-5.978337318891546E-2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881.15</v>
      </c>
      <c r="E22" s="316">
        <v>880.54999999999984</v>
      </c>
      <c r="F22" s="317">
        <v>870.64999999999964</v>
      </c>
      <c r="G22" s="317">
        <v>860.14999999999975</v>
      </c>
      <c r="H22" s="317">
        <v>850.24999999999955</v>
      </c>
      <c r="I22" s="317">
        <v>891.04999999999973</v>
      </c>
      <c r="J22" s="317">
        <v>900.95</v>
      </c>
      <c r="K22" s="317">
        <v>911.44999999999982</v>
      </c>
      <c r="L22" s="304">
        <v>890.45</v>
      </c>
      <c r="M22" s="304">
        <v>870.05</v>
      </c>
      <c r="N22" s="319">
        <v>13014300</v>
      </c>
      <c r="O22" s="320">
        <v>-1.2429712932820362E-2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474.75</v>
      </c>
      <c r="E23" s="316">
        <v>472.38333333333338</v>
      </c>
      <c r="F23" s="317">
        <v>468.36666666666679</v>
      </c>
      <c r="G23" s="317">
        <v>461.98333333333341</v>
      </c>
      <c r="H23" s="317">
        <v>457.96666666666681</v>
      </c>
      <c r="I23" s="317">
        <v>478.76666666666677</v>
      </c>
      <c r="J23" s="317">
        <v>482.7833333333333</v>
      </c>
      <c r="K23" s="317">
        <v>489.16666666666674</v>
      </c>
      <c r="L23" s="304">
        <v>476.4</v>
      </c>
      <c r="M23" s="304">
        <v>466</v>
      </c>
      <c r="N23" s="319">
        <v>48273600</v>
      </c>
      <c r="O23" s="320">
        <v>-0.12294242047659537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3051.35</v>
      </c>
      <c r="E24" s="316">
        <v>3061.1333333333332</v>
      </c>
      <c r="F24" s="317">
        <v>3022.6166666666663</v>
      </c>
      <c r="G24" s="317">
        <v>2993.8833333333332</v>
      </c>
      <c r="H24" s="317">
        <v>2955.3666666666663</v>
      </c>
      <c r="I24" s="317">
        <v>3089.8666666666663</v>
      </c>
      <c r="J24" s="317">
        <v>3128.3833333333328</v>
      </c>
      <c r="K24" s="317">
        <v>3157.1166666666663</v>
      </c>
      <c r="L24" s="304">
        <v>3099.65</v>
      </c>
      <c r="M24" s="304">
        <v>3032.4</v>
      </c>
      <c r="N24" s="319">
        <v>1703250</v>
      </c>
      <c r="O24" s="320">
        <v>8.7355641101569438E-3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6548.45</v>
      </c>
      <c r="E25" s="316">
        <v>6562.333333333333</v>
      </c>
      <c r="F25" s="317">
        <v>6490.9166666666661</v>
      </c>
      <c r="G25" s="317">
        <v>6433.3833333333332</v>
      </c>
      <c r="H25" s="317">
        <v>6361.9666666666662</v>
      </c>
      <c r="I25" s="317">
        <v>6619.8666666666659</v>
      </c>
      <c r="J25" s="317">
        <v>6691.2833333333319</v>
      </c>
      <c r="K25" s="317">
        <v>6748.8166666666657</v>
      </c>
      <c r="L25" s="304">
        <v>6633.75</v>
      </c>
      <c r="M25" s="304">
        <v>6504.8</v>
      </c>
      <c r="N25" s="319">
        <v>718375</v>
      </c>
      <c r="O25" s="320">
        <v>-0.15819540061520435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3615.45</v>
      </c>
      <c r="E26" s="316">
        <v>3619.1166666666668</v>
      </c>
      <c r="F26" s="317">
        <v>3583.2333333333336</v>
      </c>
      <c r="G26" s="317">
        <v>3551.0166666666669</v>
      </c>
      <c r="H26" s="317">
        <v>3515.1333333333337</v>
      </c>
      <c r="I26" s="317">
        <v>3651.3333333333335</v>
      </c>
      <c r="J26" s="317">
        <v>3687.2166666666667</v>
      </c>
      <c r="K26" s="317">
        <v>3719.4333333333334</v>
      </c>
      <c r="L26" s="304">
        <v>3655</v>
      </c>
      <c r="M26" s="304">
        <v>3586.9</v>
      </c>
      <c r="N26" s="319">
        <v>5047750</v>
      </c>
      <c r="O26" s="320">
        <v>-0.14281468902568456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1384.75</v>
      </c>
      <c r="E27" s="316">
        <v>1392.5833333333333</v>
      </c>
      <c r="F27" s="317">
        <v>1372.1666666666665</v>
      </c>
      <c r="G27" s="317">
        <v>1359.5833333333333</v>
      </c>
      <c r="H27" s="317">
        <v>1339.1666666666665</v>
      </c>
      <c r="I27" s="317">
        <v>1405.1666666666665</v>
      </c>
      <c r="J27" s="317">
        <v>1425.583333333333</v>
      </c>
      <c r="K27" s="317">
        <v>1438.1666666666665</v>
      </c>
      <c r="L27" s="304">
        <v>1413</v>
      </c>
      <c r="M27" s="304">
        <v>1380</v>
      </c>
      <c r="N27" s="319">
        <v>1412000</v>
      </c>
      <c r="O27" s="320">
        <v>-0.14486434108527133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312.3</v>
      </c>
      <c r="E28" s="316">
        <v>310.78333333333336</v>
      </c>
      <c r="F28" s="317">
        <v>304.76666666666671</v>
      </c>
      <c r="G28" s="317">
        <v>297.23333333333335</v>
      </c>
      <c r="H28" s="317">
        <v>291.2166666666667</v>
      </c>
      <c r="I28" s="317">
        <v>318.31666666666672</v>
      </c>
      <c r="J28" s="317">
        <v>324.33333333333337</v>
      </c>
      <c r="K28" s="317">
        <v>331.86666666666673</v>
      </c>
      <c r="L28" s="304">
        <v>316.8</v>
      </c>
      <c r="M28" s="304">
        <v>303.25</v>
      </c>
      <c r="N28" s="319">
        <v>24579000</v>
      </c>
      <c r="O28" s="320">
        <v>-0.19339594778191269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49</v>
      </c>
      <c r="E29" s="316">
        <v>49.199999999999996</v>
      </c>
      <c r="F29" s="317">
        <v>48.599999999999994</v>
      </c>
      <c r="G29" s="317">
        <v>48.199999999999996</v>
      </c>
      <c r="H29" s="317">
        <v>47.599999999999994</v>
      </c>
      <c r="I29" s="317">
        <v>49.599999999999994</v>
      </c>
      <c r="J29" s="317">
        <v>50.2</v>
      </c>
      <c r="K29" s="317">
        <v>50.599999999999994</v>
      </c>
      <c r="L29" s="304">
        <v>49.8</v>
      </c>
      <c r="M29" s="304">
        <v>48.8</v>
      </c>
      <c r="N29" s="319">
        <v>55456600</v>
      </c>
      <c r="O29" s="320">
        <v>-5.7552954292084728E-2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1357.45</v>
      </c>
      <c r="E30" s="316">
        <v>1347.4666666666665</v>
      </c>
      <c r="F30" s="317">
        <v>1329.4333333333329</v>
      </c>
      <c r="G30" s="317">
        <v>1301.4166666666665</v>
      </c>
      <c r="H30" s="317">
        <v>1283.383333333333</v>
      </c>
      <c r="I30" s="317">
        <v>1375.4833333333329</v>
      </c>
      <c r="J30" s="317">
        <v>1393.5166666666662</v>
      </c>
      <c r="K30" s="317">
        <v>1421.5333333333328</v>
      </c>
      <c r="L30" s="304">
        <v>1365.5</v>
      </c>
      <c r="M30" s="304">
        <v>1319.45</v>
      </c>
      <c r="N30" s="319">
        <v>1579600</v>
      </c>
      <c r="O30" s="320">
        <v>-8.0076873798846898E-2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109.75</v>
      </c>
      <c r="E31" s="316">
        <v>110.43333333333334</v>
      </c>
      <c r="F31" s="317">
        <v>108.71666666666667</v>
      </c>
      <c r="G31" s="317">
        <v>107.68333333333334</v>
      </c>
      <c r="H31" s="317">
        <v>105.96666666666667</v>
      </c>
      <c r="I31" s="317">
        <v>111.46666666666667</v>
      </c>
      <c r="J31" s="317">
        <v>113.18333333333334</v>
      </c>
      <c r="K31" s="317">
        <v>114.21666666666667</v>
      </c>
      <c r="L31" s="304">
        <v>112.15</v>
      </c>
      <c r="M31" s="304">
        <v>109.4</v>
      </c>
      <c r="N31" s="319">
        <v>28804000</v>
      </c>
      <c r="O31" s="320">
        <v>-0.15364001786511836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564.6</v>
      </c>
      <c r="E32" s="316">
        <v>565.85</v>
      </c>
      <c r="F32" s="317">
        <v>560.05000000000007</v>
      </c>
      <c r="G32" s="317">
        <v>555.5</v>
      </c>
      <c r="H32" s="317">
        <v>549.70000000000005</v>
      </c>
      <c r="I32" s="317">
        <v>570.40000000000009</v>
      </c>
      <c r="J32" s="317">
        <v>576.20000000000005</v>
      </c>
      <c r="K32" s="317">
        <v>580.75000000000011</v>
      </c>
      <c r="L32" s="304">
        <v>571.65</v>
      </c>
      <c r="M32" s="304">
        <v>561.29999999999995</v>
      </c>
      <c r="N32" s="319">
        <v>3281300</v>
      </c>
      <c r="O32" s="320">
        <v>-6.7229518449030648E-2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513</v>
      </c>
      <c r="E33" s="316">
        <v>511.39999999999992</v>
      </c>
      <c r="F33" s="317">
        <v>502.24999999999989</v>
      </c>
      <c r="G33" s="317">
        <v>491.49999999999994</v>
      </c>
      <c r="H33" s="317">
        <v>482.34999999999991</v>
      </c>
      <c r="I33" s="317">
        <v>522.14999999999986</v>
      </c>
      <c r="J33" s="317">
        <v>531.29999999999984</v>
      </c>
      <c r="K33" s="317">
        <v>542.04999999999984</v>
      </c>
      <c r="L33" s="304">
        <v>520.54999999999995</v>
      </c>
      <c r="M33" s="304">
        <v>500.65</v>
      </c>
      <c r="N33" s="319">
        <v>4638000</v>
      </c>
      <c r="O33" s="320">
        <v>-0.17304092003209415</v>
      </c>
    </row>
    <row r="34" spans="1:15" ht="15">
      <c r="A34" s="277">
        <v>24</v>
      </c>
      <c r="B34" s="389" t="s">
        <v>68</v>
      </c>
      <c r="C34" s="277" t="s">
        <v>69</v>
      </c>
      <c r="D34" s="316">
        <v>512.75</v>
      </c>
      <c r="E34" s="316">
        <v>513.91666666666663</v>
      </c>
      <c r="F34" s="317">
        <v>508.43333333333328</v>
      </c>
      <c r="G34" s="317">
        <v>504.11666666666667</v>
      </c>
      <c r="H34" s="317">
        <v>498.63333333333333</v>
      </c>
      <c r="I34" s="317">
        <v>518.23333333333323</v>
      </c>
      <c r="J34" s="317">
        <v>523.71666666666658</v>
      </c>
      <c r="K34" s="317">
        <v>528.03333333333319</v>
      </c>
      <c r="L34" s="304">
        <v>519.4</v>
      </c>
      <c r="M34" s="304">
        <v>509.6</v>
      </c>
      <c r="N34" s="319">
        <v>104196492</v>
      </c>
      <c r="O34" s="320">
        <v>-2.0685095944746958E-2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39.549999999999997</v>
      </c>
      <c r="E35" s="316">
        <v>40.050000000000004</v>
      </c>
      <c r="F35" s="317">
        <v>38.900000000000006</v>
      </c>
      <c r="G35" s="317">
        <v>38.25</v>
      </c>
      <c r="H35" s="317">
        <v>37.1</v>
      </c>
      <c r="I35" s="317">
        <v>40.70000000000001</v>
      </c>
      <c r="J35" s="317">
        <v>41.85</v>
      </c>
      <c r="K35" s="317">
        <v>42.500000000000014</v>
      </c>
      <c r="L35" s="304">
        <v>41.2</v>
      </c>
      <c r="M35" s="304">
        <v>39.4</v>
      </c>
      <c r="N35" s="319">
        <v>30702000</v>
      </c>
      <c r="O35" s="320">
        <v>-0.53748813666561213</v>
      </c>
    </row>
    <row r="36" spans="1:15" ht="15">
      <c r="A36" s="277">
        <v>26</v>
      </c>
      <c r="B36" s="389" t="s">
        <v>52</v>
      </c>
      <c r="C36" s="277" t="s">
        <v>71</v>
      </c>
      <c r="D36" s="316">
        <v>392.65</v>
      </c>
      <c r="E36" s="316">
        <v>394.33333333333331</v>
      </c>
      <c r="F36" s="317">
        <v>390.16666666666663</v>
      </c>
      <c r="G36" s="317">
        <v>387.68333333333334</v>
      </c>
      <c r="H36" s="317">
        <v>383.51666666666665</v>
      </c>
      <c r="I36" s="317">
        <v>396.81666666666661</v>
      </c>
      <c r="J36" s="317">
        <v>400.98333333333323</v>
      </c>
      <c r="K36" s="317">
        <v>403.46666666666658</v>
      </c>
      <c r="L36" s="304">
        <v>398.5</v>
      </c>
      <c r="M36" s="304">
        <v>391.85</v>
      </c>
      <c r="N36" s="319">
        <v>15922900</v>
      </c>
      <c r="O36" s="320">
        <v>-5.8607560511286377E-2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14193.6</v>
      </c>
      <c r="E37" s="316">
        <v>14255.300000000001</v>
      </c>
      <c r="F37" s="317">
        <v>14053.500000000002</v>
      </c>
      <c r="G37" s="317">
        <v>13913.400000000001</v>
      </c>
      <c r="H37" s="317">
        <v>13711.600000000002</v>
      </c>
      <c r="I37" s="317">
        <v>14395.400000000001</v>
      </c>
      <c r="J37" s="317">
        <v>14597.2</v>
      </c>
      <c r="K37" s="317">
        <v>14737.300000000001</v>
      </c>
      <c r="L37" s="304">
        <v>14457.1</v>
      </c>
      <c r="M37" s="304">
        <v>14115.2</v>
      </c>
      <c r="N37" s="319">
        <v>102500</v>
      </c>
      <c r="O37" s="320">
        <v>-8.6859688195991089E-2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414.15</v>
      </c>
      <c r="E38" s="316">
        <v>415.0333333333333</v>
      </c>
      <c r="F38" s="317">
        <v>409.51666666666659</v>
      </c>
      <c r="G38" s="317">
        <v>404.88333333333327</v>
      </c>
      <c r="H38" s="317">
        <v>399.36666666666656</v>
      </c>
      <c r="I38" s="317">
        <v>419.66666666666663</v>
      </c>
      <c r="J38" s="317">
        <v>425.18333333333328</v>
      </c>
      <c r="K38" s="317">
        <v>429.81666666666666</v>
      </c>
      <c r="L38" s="304">
        <v>420.55</v>
      </c>
      <c r="M38" s="304">
        <v>410.4</v>
      </c>
      <c r="N38" s="319">
        <v>18482400</v>
      </c>
      <c r="O38" s="320">
        <v>-8.3214285714285713E-2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3832.2</v>
      </c>
      <c r="E39" s="316">
        <v>3840.6666666666665</v>
      </c>
      <c r="F39" s="317">
        <v>3816.5333333333328</v>
      </c>
      <c r="G39" s="317">
        <v>3800.8666666666663</v>
      </c>
      <c r="H39" s="317">
        <v>3776.7333333333327</v>
      </c>
      <c r="I39" s="317">
        <v>3856.333333333333</v>
      </c>
      <c r="J39" s="317">
        <v>3880.4666666666672</v>
      </c>
      <c r="K39" s="317">
        <v>3896.1333333333332</v>
      </c>
      <c r="L39" s="304">
        <v>3864.8</v>
      </c>
      <c r="M39" s="304">
        <v>3825</v>
      </c>
      <c r="N39" s="319">
        <v>928800</v>
      </c>
      <c r="O39" s="320">
        <v>-0.14317343173431735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390.9</v>
      </c>
      <c r="E40" s="316">
        <v>392.48333333333335</v>
      </c>
      <c r="F40" s="317">
        <v>387.9666666666667</v>
      </c>
      <c r="G40" s="317">
        <v>385.03333333333336</v>
      </c>
      <c r="H40" s="317">
        <v>380.51666666666671</v>
      </c>
      <c r="I40" s="317">
        <v>395.41666666666669</v>
      </c>
      <c r="J40" s="317">
        <v>399.93333333333334</v>
      </c>
      <c r="K40" s="317">
        <v>402.86666666666667</v>
      </c>
      <c r="L40" s="304">
        <v>397</v>
      </c>
      <c r="M40" s="304">
        <v>389.55</v>
      </c>
      <c r="N40" s="319">
        <v>8287400</v>
      </c>
      <c r="O40" s="320">
        <v>-7.5809617271835134E-2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106.6</v>
      </c>
      <c r="E41" s="316">
        <v>107.06666666666668</v>
      </c>
      <c r="F41" s="317">
        <v>105.93333333333335</v>
      </c>
      <c r="G41" s="317">
        <v>105.26666666666668</v>
      </c>
      <c r="H41" s="317">
        <v>104.13333333333335</v>
      </c>
      <c r="I41" s="317">
        <v>107.73333333333335</v>
      </c>
      <c r="J41" s="317">
        <v>108.86666666666667</v>
      </c>
      <c r="K41" s="317">
        <v>109.53333333333335</v>
      </c>
      <c r="L41" s="304">
        <v>108.2</v>
      </c>
      <c r="M41" s="304">
        <v>106.4</v>
      </c>
      <c r="N41" s="319">
        <v>9265000</v>
      </c>
      <c r="O41" s="320">
        <v>-0.4037966537966538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238.25</v>
      </c>
      <c r="E42" s="316">
        <v>239.45000000000002</v>
      </c>
      <c r="F42" s="317">
        <v>235.90000000000003</v>
      </c>
      <c r="G42" s="317">
        <v>233.55</v>
      </c>
      <c r="H42" s="317">
        <v>230.00000000000003</v>
      </c>
      <c r="I42" s="317">
        <v>241.80000000000004</v>
      </c>
      <c r="J42" s="317">
        <v>245.35000000000005</v>
      </c>
      <c r="K42" s="317">
        <v>247.70000000000005</v>
      </c>
      <c r="L42" s="304">
        <v>243</v>
      </c>
      <c r="M42" s="304">
        <v>237.1</v>
      </c>
      <c r="N42" s="319">
        <v>5280000</v>
      </c>
      <c r="O42" s="320">
        <v>-0.22778793418647167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760.4</v>
      </c>
      <c r="E43" s="316">
        <v>760.15</v>
      </c>
      <c r="F43" s="317">
        <v>752.94999999999993</v>
      </c>
      <c r="G43" s="317">
        <v>745.5</v>
      </c>
      <c r="H43" s="317">
        <v>738.3</v>
      </c>
      <c r="I43" s="317">
        <v>767.59999999999991</v>
      </c>
      <c r="J43" s="317">
        <v>774.8</v>
      </c>
      <c r="K43" s="317">
        <v>782.24999999999989</v>
      </c>
      <c r="L43" s="304">
        <v>767.35</v>
      </c>
      <c r="M43" s="304">
        <v>752.7</v>
      </c>
      <c r="N43" s="319">
        <v>13533000</v>
      </c>
      <c r="O43" s="320">
        <v>-4.5129334067143645E-2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140.9</v>
      </c>
      <c r="E44" s="316">
        <v>141.68333333333334</v>
      </c>
      <c r="F44" s="317">
        <v>139.46666666666667</v>
      </c>
      <c r="G44" s="317">
        <v>138.03333333333333</v>
      </c>
      <c r="H44" s="317">
        <v>135.81666666666666</v>
      </c>
      <c r="I44" s="317">
        <v>143.11666666666667</v>
      </c>
      <c r="J44" s="317">
        <v>145.33333333333337</v>
      </c>
      <c r="K44" s="317">
        <v>146.76666666666668</v>
      </c>
      <c r="L44" s="304">
        <v>143.9</v>
      </c>
      <c r="M44" s="304">
        <v>140.25</v>
      </c>
      <c r="N44" s="319">
        <v>30961600</v>
      </c>
      <c r="O44" s="320">
        <v>-4.9738814444696799E-2</v>
      </c>
    </row>
    <row r="45" spans="1:15" ht="15">
      <c r="A45" s="277">
        <v>35</v>
      </c>
      <c r="B45" s="431" t="s">
        <v>107</v>
      </c>
      <c r="C45" s="277" t="s">
        <v>3759</v>
      </c>
      <c r="D45" s="316">
        <v>1953.05</v>
      </c>
      <c r="E45" s="316">
        <v>1959.5166666666667</v>
      </c>
      <c r="F45" s="317">
        <v>1937.0333333333333</v>
      </c>
      <c r="G45" s="317">
        <v>1921.0166666666667</v>
      </c>
      <c r="H45" s="317">
        <v>1898.5333333333333</v>
      </c>
      <c r="I45" s="317">
        <v>1975.5333333333333</v>
      </c>
      <c r="J45" s="317">
        <v>1998.0166666666664</v>
      </c>
      <c r="K45" s="317">
        <v>2014.0333333333333</v>
      </c>
      <c r="L45" s="304">
        <v>1982</v>
      </c>
      <c r="M45" s="304">
        <v>1943.5</v>
      </c>
      <c r="N45" s="319">
        <v>305250</v>
      </c>
      <c r="O45" s="320">
        <v>-0.25183823529411764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1409.9</v>
      </c>
      <c r="E46" s="316">
        <v>1413.7666666666664</v>
      </c>
      <c r="F46" s="317">
        <v>1401.2333333333329</v>
      </c>
      <c r="G46" s="317">
        <v>1392.5666666666664</v>
      </c>
      <c r="H46" s="317">
        <v>1380.0333333333328</v>
      </c>
      <c r="I46" s="317">
        <v>1422.4333333333329</v>
      </c>
      <c r="J46" s="317">
        <v>1434.9666666666667</v>
      </c>
      <c r="K46" s="317">
        <v>1443.633333333333</v>
      </c>
      <c r="L46" s="304">
        <v>1426.3</v>
      </c>
      <c r="M46" s="304">
        <v>1405.1</v>
      </c>
      <c r="N46" s="319">
        <v>3052000</v>
      </c>
      <c r="O46" s="320">
        <v>-1.7132551848512173E-2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395.05</v>
      </c>
      <c r="E47" s="316">
        <v>394.9666666666667</v>
      </c>
      <c r="F47" s="317">
        <v>392.53333333333342</v>
      </c>
      <c r="G47" s="317">
        <v>390.01666666666671</v>
      </c>
      <c r="H47" s="317">
        <v>387.58333333333343</v>
      </c>
      <c r="I47" s="317">
        <v>397.48333333333341</v>
      </c>
      <c r="J47" s="317">
        <v>399.91666666666669</v>
      </c>
      <c r="K47" s="317">
        <v>402.43333333333339</v>
      </c>
      <c r="L47" s="304">
        <v>397.4</v>
      </c>
      <c r="M47" s="304">
        <v>392.45</v>
      </c>
      <c r="N47" s="319">
        <v>4402971</v>
      </c>
      <c r="O47" s="320">
        <v>-0.20981767180925667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463.95</v>
      </c>
      <c r="E48" s="316">
        <v>465.83333333333331</v>
      </c>
      <c r="F48" s="317">
        <v>458.76666666666665</v>
      </c>
      <c r="G48" s="317">
        <v>453.58333333333331</v>
      </c>
      <c r="H48" s="317">
        <v>446.51666666666665</v>
      </c>
      <c r="I48" s="317">
        <v>471.01666666666665</v>
      </c>
      <c r="J48" s="317">
        <v>478.08333333333337</v>
      </c>
      <c r="K48" s="317">
        <v>483.26666666666665</v>
      </c>
      <c r="L48" s="304">
        <v>472.9</v>
      </c>
      <c r="M48" s="304">
        <v>460.65</v>
      </c>
      <c r="N48" s="319">
        <v>1586400</v>
      </c>
      <c r="O48" s="320">
        <v>-9.7610921501706485E-2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494.45</v>
      </c>
      <c r="E49" s="316">
        <v>495.55</v>
      </c>
      <c r="F49" s="317">
        <v>491.75</v>
      </c>
      <c r="G49" s="317">
        <v>489.05</v>
      </c>
      <c r="H49" s="317">
        <v>485.25</v>
      </c>
      <c r="I49" s="317">
        <v>498.25</v>
      </c>
      <c r="J49" s="317">
        <v>502.05000000000007</v>
      </c>
      <c r="K49" s="317">
        <v>504.75</v>
      </c>
      <c r="L49" s="304">
        <v>499.35</v>
      </c>
      <c r="M49" s="304">
        <v>492.85</v>
      </c>
      <c r="N49" s="319">
        <v>10946250</v>
      </c>
      <c r="O49" s="320">
        <v>-3.5997357992073979E-2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3276.2</v>
      </c>
      <c r="E50" s="316">
        <v>3253.7666666666664</v>
      </c>
      <c r="F50" s="317">
        <v>3221.5333333333328</v>
      </c>
      <c r="G50" s="317">
        <v>3166.8666666666663</v>
      </c>
      <c r="H50" s="317">
        <v>3134.6333333333328</v>
      </c>
      <c r="I50" s="317">
        <v>3308.4333333333329</v>
      </c>
      <c r="J50" s="317">
        <v>3340.6666666666665</v>
      </c>
      <c r="K50" s="317">
        <v>3395.333333333333</v>
      </c>
      <c r="L50" s="304">
        <v>3286</v>
      </c>
      <c r="M50" s="304">
        <v>3199.1</v>
      </c>
      <c r="N50" s="319">
        <v>2918800</v>
      </c>
      <c r="O50" s="320">
        <v>-7.3279146558293123E-2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175.3</v>
      </c>
      <c r="E51" s="316">
        <v>171.83333333333334</v>
      </c>
      <c r="F51" s="317">
        <v>164.26666666666668</v>
      </c>
      <c r="G51" s="317">
        <v>153.23333333333335</v>
      </c>
      <c r="H51" s="317">
        <v>145.66666666666669</v>
      </c>
      <c r="I51" s="317">
        <v>182.86666666666667</v>
      </c>
      <c r="J51" s="317">
        <v>190.43333333333334</v>
      </c>
      <c r="K51" s="317">
        <v>201.46666666666667</v>
      </c>
      <c r="L51" s="304">
        <v>179.4</v>
      </c>
      <c r="M51" s="304">
        <v>160.80000000000001</v>
      </c>
      <c r="N51" s="319">
        <v>22436700</v>
      </c>
      <c r="O51" s="320">
        <v>-0.22083428833371532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4453.05</v>
      </c>
      <c r="E52" s="316">
        <v>4456.916666666667</v>
      </c>
      <c r="F52" s="317">
        <v>4430.3833333333341</v>
      </c>
      <c r="G52" s="317">
        <v>4407.7166666666672</v>
      </c>
      <c r="H52" s="317">
        <v>4381.1833333333343</v>
      </c>
      <c r="I52" s="317">
        <v>4479.5833333333339</v>
      </c>
      <c r="J52" s="317">
        <v>4506.1166666666668</v>
      </c>
      <c r="K52" s="317">
        <v>4528.7833333333338</v>
      </c>
      <c r="L52" s="304">
        <v>4483.45</v>
      </c>
      <c r="M52" s="304">
        <v>4434.25</v>
      </c>
      <c r="N52" s="319">
        <v>3080500</v>
      </c>
      <c r="O52" s="320">
        <v>-4.0118407727662224E-2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2245.3000000000002</v>
      </c>
      <c r="E53" s="316">
        <v>2240.25</v>
      </c>
      <c r="F53" s="317">
        <v>2224.9499999999998</v>
      </c>
      <c r="G53" s="317">
        <v>2204.6</v>
      </c>
      <c r="H53" s="317">
        <v>2189.2999999999997</v>
      </c>
      <c r="I53" s="317">
        <v>2260.6</v>
      </c>
      <c r="J53" s="317">
        <v>2275.9</v>
      </c>
      <c r="K53" s="317">
        <v>2296.25</v>
      </c>
      <c r="L53" s="304">
        <v>2255.5500000000002</v>
      </c>
      <c r="M53" s="304">
        <v>2219.9</v>
      </c>
      <c r="N53" s="319">
        <v>2608550</v>
      </c>
      <c r="O53" s="320">
        <v>-0.11746595618709295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1161.4000000000001</v>
      </c>
      <c r="E54" s="316">
        <v>1152.5166666666667</v>
      </c>
      <c r="F54" s="317">
        <v>1135.5333333333333</v>
      </c>
      <c r="G54" s="317">
        <v>1109.6666666666667</v>
      </c>
      <c r="H54" s="317">
        <v>1092.6833333333334</v>
      </c>
      <c r="I54" s="317">
        <v>1178.3833333333332</v>
      </c>
      <c r="J54" s="317">
        <v>1195.3666666666663</v>
      </c>
      <c r="K54" s="317">
        <v>1221.2333333333331</v>
      </c>
      <c r="L54" s="304">
        <v>1169.5</v>
      </c>
      <c r="M54" s="304">
        <v>1126.6500000000001</v>
      </c>
      <c r="N54" s="319">
        <v>2571800</v>
      </c>
      <c r="O54" s="320">
        <v>1.6079965232507605E-2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174.6</v>
      </c>
      <c r="E55" s="316">
        <v>173.54999999999998</v>
      </c>
      <c r="F55" s="317">
        <v>171.74999999999997</v>
      </c>
      <c r="G55" s="317">
        <v>168.89999999999998</v>
      </c>
      <c r="H55" s="317">
        <v>167.09999999999997</v>
      </c>
      <c r="I55" s="317">
        <v>176.39999999999998</v>
      </c>
      <c r="J55" s="317">
        <v>178.2</v>
      </c>
      <c r="K55" s="317">
        <v>181.04999999999998</v>
      </c>
      <c r="L55" s="304">
        <v>175.35</v>
      </c>
      <c r="M55" s="304">
        <v>170.7</v>
      </c>
      <c r="N55" s="319">
        <v>9561600</v>
      </c>
      <c r="O55" s="320">
        <v>-7.6495132127955487E-2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56.25</v>
      </c>
      <c r="E56" s="316">
        <v>56.666666666666664</v>
      </c>
      <c r="F56" s="317">
        <v>55.68333333333333</v>
      </c>
      <c r="G56" s="317">
        <v>55.116666666666667</v>
      </c>
      <c r="H56" s="317">
        <v>54.133333333333333</v>
      </c>
      <c r="I56" s="317">
        <v>57.233333333333327</v>
      </c>
      <c r="J56" s="317">
        <v>58.216666666666661</v>
      </c>
      <c r="K56" s="317">
        <v>58.783333333333324</v>
      </c>
      <c r="L56" s="304">
        <v>57.65</v>
      </c>
      <c r="M56" s="304">
        <v>56.1</v>
      </c>
      <c r="N56" s="319">
        <v>93627500</v>
      </c>
      <c r="O56" s="320">
        <v>-0.21868350120584479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99.45</v>
      </c>
      <c r="E57" s="316">
        <v>99.90000000000002</v>
      </c>
      <c r="F57" s="317">
        <v>98.700000000000045</v>
      </c>
      <c r="G57" s="317">
        <v>97.950000000000031</v>
      </c>
      <c r="H57" s="317">
        <v>96.750000000000057</v>
      </c>
      <c r="I57" s="317">
        <v>100.65000000000003</v>
      </c>
      <c r="J57" s="317">
        <v>101.85</v>
      </c>
      <c r="K57" s="317">
        <v>102.60000000000002</v>
      </c>
      <c r="L57" s="304">
        <v>101.1</v>
      </c>
      <c r="M57" s="304">
        <v>99.15</v>
      </c>
      <c r="N57" s="319">
        <v>22685900</v>
      </c>
      <c r="O57" s="320">
        <v>-0.17721238938053097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499.35</v>
      </c>
      <c r="E58" s="316">
        <v>499.2166666666667</v>
      </c>
      <c r="F58" s="317">
        <v>489.73333333333341</v>
      </c>
      <c r="G58" s="317">
        <v>480.11666666666673</v>
      </c>
      <c r="H58" s="317">
        <v>470.63333333333344</v>
      </c>
      <c r="I58" s="317">
        <v>508.83333333333337</v>
      </c>
      <c r="J58" s="317">
        <v>518.31666666666672</v>
      </c>
      <c r="K58" s="317">
        <v>527.93333333333339</v>
      </c>
      <c r="L58" s="304">
        <v>508.7</v>
      </c>
      <c r="M58" s="304">
        <v>489.6</v>
      </c>
      <c r="N58" s="319">
        <v>7042600</v>
      </c>
      <c r="O58" s="320">
        <v>-0.10389230318993269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26</v>
      </c>
      <c r="E59" s="316">
        <v>26.166666666666668</v>
      </c>
      <c r="F59" s="317">
        <v>25.583333333333336</v>
      </c>
      <c r="G59" s="317">
        <v>25.166666666666668</v>
      </c>
      <c r="H59" s="317">
        <v>24.583333333333336</v>
      </c>
      <c r="I59" s="317">
        <v>26.583333333333336</v>
      </c>
      <c r="J59" s="317">
        <v>27.166666666666671</v>
      </c>
      <c r="K59" s="317">
        <v>27.583333333333336</v>
      </c>
      <c r="L59" s="304">
        <v>26.75</v>
      </c>
      <c r="M59" s="304">
        <v>25.75</v>
      </c>
      <c r="N59" s="319">
        <v>65205000</v>
      </c>
      <c r="O59" s="320">
        <v>-0.43618677042801557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682.15</v>
      </c>
      <c r="E60" s="316">
        <v>684.25</v>
      </c>
      <c r="F60" s="317">
        <v>678.5</v>
      </c>
      <c r="G60" s="317">
        <v>674.85</v>
      </c>
      <c r="H60" s="317">
        <v>669.1</v>
      </c>
      <c r="I60" s="317">
        <v>687.9</v>
      </c>
      <c r="J60" s="317">
        <v>693.65</v>
      </c>
      <c r="K60" s="317">
        <v>697.3</v>
      </c>
      <c r="L60" s="304">
        <v>690</v>
      </c>
      <c r="M60" s="304">
        <v>680.6</v>
      </c>
      <c r="N60" s="319">
        <v>3994000</v>
      </c>
      <c r="O60" s="320">
        <v>-2.2515907978463045E-2</v>
      </c>
    </row>
    <row r="61" spans="1:15" ht="15">
      <c r="A61" s="277">
        <v>51</v>
      </c>
      <c r="B61" s="431" t="s">
        <v>39</v>
      </c>
      <c r="C61" s="277" t="s">
        <v>248</v>
      </c>
      <c r="D61" s="316">
        <v>914</v>
      </c>
      <c r="E61" s="316">
        <v>909.66666666666663</v>
      </c>
      <c r="F61" s="317">
        <v>880.63333333333321</v>
      </c>
      <c r="G61" s="317">
        <v>847.26666666666654</v>
      </c>
      <c r="H61" s="317">
        <v>818.23333333333312</v>
      </c>
      <c r="I61" s="317">
        <v>943.0333333333333</v>
      </c>
      <c r="J61" s="317">
        <v>972.06666666666683</v>
      </c>
      <c r="K61" s="317">
        <v>1005.4333333333334</v>
      </c>
      <c r="L61" s="304">
        <v>938.7</v>
      </c>
      <c r="M61" s="304">
        <v>876.3</v>
      </c>
      <c r="N61" s="319">
        <v>960050</v>
      </c>
      <c r="O61" s="320">
        <v>-1.7298735861610112E-2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686.65</v>
      </c>
      <c r="E62" s="316">
        <v>682.2166666666667</v>
      </c>
      <c r="F62" s="317">
        <v>674.43333333333339</v>
      </c>
      <c r="G62" s="317">
        <v>662.2166666666667</v>
      </c>
      <c r="H62" s="317">
        <v>654.43333333333339</v>
      </c>
      <c r="I62" s="317">
        <v>694.43333333333339</v>
      </c>
      <c r="J62" s="317">
        <v>702.2166666666667</v>
      </c>
      <c r="K62" s="317">
        <v>714.43333333333339</v>
      </c>
      <c r="L62" s="304">
        <v>690</v>
      </c>
      <c r="M62" s="304">
        <v>670</v>
      </c>
      <c r="N62" s="319">
        <v>18323600</v>
      </c>
      <c r="O62" s="320">
        <v>-2.5218577854146662E-2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652.25</v>
      </c>
      <c r="E63" s="316">
        <v>651.56666666666672</v>
      </c>
      <c r="F63" s="317">
        <v>645.73333333333346</v>
      </c>
      <c r="G63" s="317">
        <v>639.2166666666667</v>
      </c>
      <c r="H63" s="317">
        <v>633.38333333333344</v>
      </c>
      <c r="I63" s="317">
        <v>658.08333333333348</v>
      </c>
      <c r="J63" s="317">
        <v>663.91666666666674</v>
      </c>
      <c r="K63" s="317">
        <v>670.43333333333351</v>
      </c>
      <c r="L63" s="304">
        <v>657.4</v>
      </c>
      <c r="M63" s="304">
        <v>645.04999999999995</v>
      </c>
      <c r="N63" s="319">
        <v>5779000</v>
      </c>
      <c r="O63" s="320">
        <v>-0.11133323081654621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711.95</v>
      </c>
      <c r="E64" s="316">
        <v>713.94999999999993</v>
      </c>
      <c r="F64" s="317">
        <v>706.59999999999991</v>
      </c>
      <c r="G64" s="317">
        <v>701.25</v>
      </c>
      <c r="H64" s="317">
        <v>693.9</v>
      </c>
      <c r="I64" s="317">
        <v>719.29999999999984</v>
      </c>
      <c r="J64" s="317">
        <v>726.65</v>
      </c>
      <c r="K64" s="317">
        <v>731.99999999999977</v>
      </c>
      <c r="L64" s="304">
        <v>721.3</v>
      </c>
      <c r="M64" s="304">
        <v>708.6</v>
      </c>
      <c r="N64" s="319">
        <v>12133800</v>
      </c>
      <c r="O64" s="320">
        <v>-0.15228873239436619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1869.65</v>
      </c>
      <c r="E65" s="316">
        <v>1863.75</v>
      </c>
      <c r="F65" s="317">
        <v>1840.1</v>
      </c>
      <c r="G65" s="317">
        <v>1810.55</v>
      </c>
      <c r="H65" s="317">
        <v>1786.8999999999999</v>
      </c>
      <c r="I65" s="317">
        <v>1893.3</v>
      </c>
      <c r="J65" s="317">
        <v>1916.95</v>
      </c>
      <c r="K65" s="317">
        <v>1946.5</v>
      </c>
      <c r="L65" s="304">
        <v>1887.4</v>
      </c>
      <c r="M65" s="304">
        <v>1834.2</v>
      </c>
      <c r="N65" s="319">
        <v>26064300</v>
      </c>
      <c r="O65" s="320">
        <v>-9.5667832458989091E-2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1109.4000000000001</v>
      </c>
      <c r="E66" s="316">
        <v>1113.2833333333335</v>
      </c>
      <c r="F66" s="317">
        <v>1101.5666666666671</v>
      </c>
      <c r="G66" s="317">
        <v>1093.7333333333336</v>
      </c>
      <c r="H66" s="317">
        <v>1082.0166666666671</v>
      </c>
      <c r="I66" s="317">
        <v>1121.116666666667</v>
      </c>
      <c r="J66" s="317">
        <v>1132.8333333333337</v>
      </c>
      <c r="K66" s="317">
        <v>1140.666666666667</v>
      </c>
      <c r="L66" s="304">
        <v>1125</v>
      </c>
      <c r="M66" s="304">
        <v>1105.45</v>
      </c>
      <c r="N66" s="319">
        <v>36715800</v>
      </c>
      <c r="O66" s="320">
        <v>-5.0615089241271422E-2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599.20000000000005</v>
      </c>
      <c r="E67" s="316">
        <v>598.41666666666663</v>
      </c>
      <c r="F67" s="317">
        <v>594.33333333333326</v>
      </c>
      <c r="G67" s="317">
        <v>589.46666666666658</v>
      </c>
      <c r="H67" s="317">
        <v>585.38333333333321</v>
      </c>
      <c r="I67" s="317">
        <v>603.2833333333333</v>
      </c>
      <c r="J67" s="317">
        <v>607.36666666666656</v>
      </c>
      <c r="K67" s="317">
        <v>612.23333333333335</v>
      </c>
      <c r="L67" s="304">
        <v>602.5</v>
      </c>
      <c r="M67" s="304">
        <v>593.54999999999995</v>
      </c>
      <c r="N67" s="319">
        <v>10633700</v>
      </c>
      <c r="O67" s="320">
        <v>-6.8600057809037482E-2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3142.4</v>
      </c>
      <c r="E68" s="316">
        <v>3143.0666666666671</v>
      </c>
      <c r="F68" s="317">
        <v>3110.983333333334</v>
      </c>
      <c r="G68" s="317">
        <v>3079.5666666666671</v>
      </c>
      <c r="H68" s="317">
        <v>3047.483333333334</v>
      </c>
      <c r="I68" s="317">
        <v>3174.483333333334</v>
      </c>
      <c r="J68" s="317">
        <v>3206.5666666666671</v>
      </c>
      <c r="K68" s="317">
        <v>3237.983333333334</v>
      </c>
      <c r="L68" s="304">
        <v>3175.15</v>
      </c>
      <c r="M68" s="304">
        <v>3111.65</v>
      </c>
      <c r="N68" s="319">
        <v>1959300</v>
      </c>
      <c r="O68" s="320">
        <v>-9.2538557732388491E-2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194.35</v>
      </c>
      <c r="E69" s="316">
        <v>193.96666666666667</v>
      </c>
      <c r="F69" s="317">
        <v>192.48333333333335</v>
      </c>
      <c r="G69" s="317">
        <v>190.61666666666667</v>
      </c>
      <c r="H69" s="317">
        <v>189.13333333333335</v>
      </c>
      <c r="I69" s="317">
        <v>195.83333333333334</v>
      </c>
      <c r="J69" s="317">
        <v>197.31666666666663</v>
      </c>
      <c r="K69" s="317">
        <v>199.18333333333334</v>
      </c>
      <c r="L69" s="304">
        <v>195.45</v>
      </c>
      <c r="M69" s="304">
        <v>192.1</v>
      </c>
      <c r="N69" s="319">
        <v>19999300</v>
      </c>
      <c r="O69" s="320">
        <v>-0.17359630419331912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209.05</v>
      </c>
      <c r="E70" s="316">
        <v>209.83333333333334</v>
      </c>
      <c r="F70" s="317">
        <v>207.7166666666667</v>
      </c>
      <c r="G70" s="317">
        <v>206.38333333333335</v>
      </c>
      <c r="H70" s="317">
        <v>204.26666666666671</v>
      </c>
      <c r="I70" s="317">
        <v>211.16666666666669</v>
      </c>
      <c r="J70" s="317">
        <v>213.2833333333333</v>
      </c>
      <c r="K70" s="317">
        <v>214.61666666666667</v>
      </c>
      <c r="L70" s="304">
        <v>211.95</v>
      </c>
      <c r="M70" s="304">
        <v>208.5</v>
      </c>
      <c r="N70" s="319">
        <v>30790800</v>
      </c>
      <c r="O70" s="320">
        <v>-2.1619766643788608E-2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2182.35</v>
      </c>
      <c r="E71" s="316">
        <v>2184.4833333333336</v>
      </c>
      <c r="F71" s="317">
        <v>2171.9666666666672</v>
      </c>
      <c r="G71" s="317">
        <v>2161.5833333333335</v>
      </c>
      <c r="H71" s="317">
        <v>2149.0666666666671</v>
      </c>
      <c r="I71" s="317">
        <v>2194.8666666666672</v>
      </c>
      <c r="J71" s="317">
        <v>2207.3833333333337</v>
      </c>
      <c r="K71" s="317">
        <v>2217.7666666666673</v>
      </c>
      <c r="L71" s="304">
        <v>2197</v>
      </c>
      <c r="M71" s="304">
        <v>2174.1</v>
      </c>
      <c r="N71" s="319">
        <v>13978800</v>
      </c>
      <c r="O71" s="320">
        <v>-3.1348744387161148E-2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221.55</v>
      </c>
      <c r="E72" s="316">
        <v>218.73333333333335</v>
      </c>
      <c r="F72" s="317">
        <v>212.9666666666667</v>
      </c>
      <c r="G72" s="317">
        <v>204.38333333333335</v>
      </c>
      <c r="H72" s="317">
        <v>198.6166666666667</v>
      </c>
      <c r="I72" s="317">
        <v>227.31666666666669</v>
      </c>
      <c r="J72" s="317">
        <v>233.08333333333334</v>
      </c>
      <c r="K72" s="317">
        <v>241.66666666666669</v>
      </c>
      <c r="L72" s="304">
        <v>224.5</v>
      </c>
      <c r="M72" s="304">
        <v>210.15</v>
      </c>
      <c r="N72" s="319">
        <v>15726300</v>
      </c>
      <c r="O72" s="320">
        <v>-0.2485557695156273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393.1</v>
      </c>
      <c r="E73" s="316">
        <v>393.33333333333331</v>
      </c>
      <c r="F73" s="317">
        <v>388.41666666666663</v>
      </c>
      <c r="G73" s="317">
        <v>383.73333333333329</v>
      </c>
      <c r="H73" s="317">
        <v>378.81666666666661</v>
      </c>
      <c r="I73" s="317">
        <v>398.01666666666665</v>
      </c>
      <c r="J73" s="317">
        <v>402.93333333333328</v>
      </c>
      <c r="K73" s="317">
        <v>407.61666666666667</v>
      </c>
      <c r="L73" s="304">
        <v>398.25</v>
      </c>
      <c r="M73" s="304">
        <v>388.65</v>
      </c>
      <c r="N73" s="319">
        <v>123400750</v>
      </c>
      <c r="O73" s="320">
        <v>-5.5335094681220595E-2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451.15</v>
      </c>
      <c r="E74" s="316">
        <v>451.8</v>
      </c>
      <c r="F74" s="317">
        <v>448.1</v>
      </c>
      <c r="G74" s="317">
        <v>445.05</v>
      </c>
      <c r="H74" s="317">
        <v>441.35</v>
      </c>
      <c r="I74" s="317">
        <v>454.85</v>
      </c>
      <c r="J74" s="317">
        <v>458.54999999999995</v>
      </c>
      <c r="K74" s="317">
        <v>461.6</v>
      </c>
      <c r="L74" s="304">
        <v>455.5</v>
      </c>
      <c r="M74" s="304">
        <v>448.75</v>
      </c>
      <c r="N74" s="319">
        <v>7957500</v>
      </c>
      <c r="O74" s="320">
        <v>-2.2480191634420488E-2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8.85</v>
      </c>
      <c r="E75" s="316">
        <v>8.8833333333333346</v>
      </c>
      <c r="F75" s="317">
        <v>8.7666666666666693</v>
      </c>
      <c r="G75" s="317">
        <v>8.6833333333333353</v>
      </c>
      <c r="H75" s="317">
        <v>8.56666666666667</v>
      </c>
      <c r="I75" s="317">
        <v>8.9666666666666686</v>
      </c>
      <c r="J75" s="317">
        <v>9.0833333333333321</v>
      </c>
      <c r="K75" s="317">
        <v>9.1666666666666679</v>
      </c>
      <c r="L75" s="304">
        <v>9</v>
      </c>
      <c r="M75" s="304">
        <v>8.8000000000000007</v>
      </c>
      <c r="N75" s="319">
        <v>338380000</v>
      </c>
      <c r="O75" s="320">
        <v>-0.31001998287182414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31.8</v>
      </c>
      <c r="E76" s="316">
        <v>32.033333333333331</v>
      </c>
      <c r="F76" s="317">
        <v>31.316666666666663</v>
      </c>
      <c r="G76" s="317">
        <v>30.833333333333332</v>
      </c>
      <c r="H76" s="317">
        <v>30.116666666666664</v>
      </c>
      <c r="I76" s="317">
        <v>32.516666666666666</v>
      </c>
      <c r="J76" s="317">
        <v>33.233333333333334</v>
      </c>
      <c r="K76" s="317">
        <v>33.716666666666661</v>
      </c>
      <c r="L76" s="304">
        <v>32.75</v>
      </c>
      <c r="M76" s="304">
        <v>31.55</v>
      </c>
      <c r="N76" s="319">
        <v>114627000</v>
      </c>
      <c r="O76" s="320">
        <v>-6.5665169583397867E-2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406.7</v>
      </c>
      <c r="E77" s="316">
        <v>409.60000000000008</v>
      </c>
      <c r="F77" s="317">
        <v>400.20000000000016</v>
      </c>
      <c r="G77" s="317">
        <v>393.7000000000001</v>
      </c>
      <c r="H77" s="317">
        <v>384.30000000000018</v>
      </c>
      <c r="I77" s="317">
        <v>416.10000000000014</v>
      </c>
      <c r="J77" s="317">
        <v>425.50000000000011</v>
      </c>
      <c r="K77" s="317">
        <v>432.00000000000011</v>
      </c>
      <c r="L77" s="304">
        <v>419</v>
      </c>
      <c r="M77" s="304">
        <v>403.1</v>
      </c>
      <c r="N77" s="319">
        <v>7983250</v>
      </c>
      <c r="O77" s="320">
        <v>-7.5035845148956504E-2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1190.05</v>
      </c>
      <c r="E78" s="316">
        <v>1187.8666666666666</v>
      </c>
      <c r="F78" s="317">
        <v>1178.9333333333332</v>
      </c>
      <c r="G78" s="317">
        <v>1167.8166666666666</v>
      </c>
      <c r="H78" s="317">
        <v>1158.8833333333332</v>
      </c>
      <c r="I78" s="317">
        <v>1198.9833333333331</v>
      </c>
      <c r="J78" s="317">
        <v>1207.9166666666665</v>
      </c>
      <c r="K78" s="317">
        <v>1219.0333333333331</v>
      </c>
      <c r="L78" s="304">
        <v>1196.8</v>
      </c>
      <c r="M78" s="304">
        <v>1176.75</v>
      </c>
      <c r="N78" s="319">
        <v>2400500</v>
      </c>
      <c r="O78" s="320">
        <v>-0.18141517476555841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607.75</v>
      </c>
      <c r="E79" s="316">
        <v>600.85</v>
      </c>
      <c r="F79" s="317">
        <v>580.45000000000005</v>
      </c>
      <c r="G79" s="317">
        <v>553.15</v>
      </c>
      <c r="H79" s="317">
        <v>532.75</v>
      </c>
      <c r="I79" s="317">
        <v>628.15000000000009</v>
      </c>
      <c r="J79" s="317">
        <v>648.54999999999995</v>
      </c>
      <c r="K79" s="317">
        <v>675.85000000000014</v>
      </c>
      <c r="L79" s="304">
        <v>621.25</v>
      </c>
      <c r="M79" s="304">
        <v>573.54999999999995</v>
      </c>
      <c r="N79" s="319">
        <v>33920800</v>
      </c>
      <c r="O79" s="320">
        <v>-5.9969848800603021E-2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200.1</v>
      </c>
      <c r="E80" s="316">
        <v>200.66666666666666</v>
      </c>
      <c r="F80" s="317">
        <v>198.43333333333331</v>
      </c>
      <c r="G80" s="317">
        <v>196.76666666666665</v>
      </c>
      <c r="H80" s="317">
        <v>194.5333333333333</v>
      </c>
      <c r="I80" s="317">
        <v>202.33333333333331</v>
      </c>
      <c r="J80" s="317">
        <v>204.56666666666666</v>
      </c>
      <c r="K80" s="317">
        <v>206.23333333333332</v>
      </c>
      <c r="L80" s="304">
        <v>202.9</v>
      </c>
      <c r="M80" s="304">
        <v>199</v>
      </c>
      <c r="N80" s="319">
        <v>10936800</v>
      </c>
      <c r="O80" s="320">
        <v>-9.4995366079703422E-2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951.55</v>
      </c>
      <c r="E81" s="316">
        <v>955.19999999999993</v>
      </c>
      <c r="F81" s="317">
        <v>945.69999999999982</v>
      </c>
      <c r="G81" s="317">
        <v>939.84999999999991</v>
      </c>
      <c r="H81" s="317">
        <v>930.3499999999998</v>
      </c>
      <c r="I81" s="317">
        <v>961.04999999999984</v>
      </c>
      <c r="J81" s="317">
        <v>970.55000000000007</v>
      </c>
      <c r="K81" s="317">
        <v>976.39999999999986</v>
      </c>
      <c r="L81" s="304">
        <v>964.7</v>
      </c>
      <c r="M81" s="304">
        <v>949.35</v>
      </c>
      <c r="N81" s="319">
        <v>39211200</v>
      </c>
      <c r="O81" s="320">
        <v>-0.10525739320920044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87.6</v>
      </c>
      <c r="E82" s="316">
        <v>87.883333333333326</v>
      </c>
      <c r="F82" s="317">
        <v>87.016666666666652</v>
      </c>
      <c r="G82" s="317">
        <v>86.433333333333323</v>
      </c>
      <c r="H82" s="317">
        <v>85.566666666666649</v>
      </c>
      <c r="I82" s="317">
        <v>88.466666666666654</v>
      </c>
      <c r="J82" s="317">
        <v>89.333333333333329</v>
      </c>
      <c r="K82" s="317">
        <v>89.916666666666657</v>
      </c>
      <c r="L82" s="304">
        <v>88.75</v>
      </c>
      <c r="M82" s="304">
        <v>87.3</v>
      </c>
      <c r="N82" s="319">
        <v>49339200</v>
      </c>
      <c r="O82" s="320">
        <v>-6.482281763180639E-2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195.2</v>
      </c>
      <c r="E83" s="316">
        <v>196.28333333333333</v>
      </c>
      <c r="F83" s="317">
        <v>193.51666666666665</v>
      </c>
      <c r="G83" s="317">
        <v>191.83333333333331</v>
      </c>
      <c r="H83" s="317">
        <v>189.06666666666663</v>
      </c>
      <c r="I83" s="317">
        <v>197.96666666666667</v>
      </c>
      <c r="J83" s="317">
        <v>200.73333333333338</v>
      </c>
      <c r="K83" s="317">
        <v>202.41666666666669</v>
      </c>
      <c r="L83" s="304">
        <v>199.05</v>
      </c>
      <c r="M83" s="304">
        <v>194.6</v>
      </c>
      <c r="N83" s="319">
        <v>105094400</v>
      </c>
      <c r="O83" s="320">
        <v>3.3189668732500704E-2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217.2</v>
      </c>
      <c r="E84" s="316">
        <v>218.96666666666667</v>
      </c>
      <c r="F84" s="317">
        <v>212.63333333333333</v>
      </c>
      <c r="G84" s="317">
        <v>208.06666666666666</v>
      </c>
      <c r="H84" s="317">
        <v>201.73333333333332</v>
      </c>
      <c r="I84" s="317">
        <v>223.53333333333333</v>
      </c>
      <c r="J84" s="317">
        <v>229.86666666666665</v>
      </c>
      <c r="K84" s="317">
        <v>234.43333333333334</v>
      </c>
      <c r="L84" s="304">
        <v>225.3</v>
      </c>
      <c r="M84" s="304">
        <v>214.4</v>
      </c>
      <c r="N84" s="319">
        <v>21100000</v>
      </c>
      <c r="O84" s="320">
        <v>-6.1234102684879889E-3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289.85000000000002</v>
      </c>
      <c r="E85" s="316">
        <v>288.45</v>
      </c>
      <c r="F85" s="317">
        <v>286</v>
      </c>
      <c r="G85" s="317">
        <v>282.15000000000003</v>
      </c>
      <c r="H85" s="317">
        <v>279.70000000000005</v>
      </c>
      <c r="I85" s="317">
        <v>292.29999999999995</v>
      </c>
      <c r="J85" s="317">
        <v>294.74999999999989</v>
      </c>
      <c r="K85" s="317">
        <v>298.59999999999991</v>
      </c>
      <c r="L85" s="304">
        <v>290.89999999999998</v>
      </c>
      <c r="M85" s="304">
        <v>284.60000000000002</v>
      </c>
      <c r="N85" s="319">
        <v>49428900</v>
      </c>
      <c r="O85" s="320">
        <v>-2.9012411159435664E-2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2145.9499999999998</v>
      </c>
      <c r="E86" s="316">
        <v>2126.9833333333331</v>
      </c>
      <c r="F86" s="317">
        <v>2092.1166666666663</v>
      </c>
      <c r="G86" s="317">
        <v>2038.2833333333333</v>
      </c>
      <c r="H86" s="317">
        <v>2003.4166666666665</v>
      </c>
      <c r="I86" s="317">
        <v>2180.8166666666662</v>
      </c>
      <c r="J86" s="317">
        <v>2215.6833333333329</v>
      </c>
      <c r="K86" s="317">
        <v>2269.516666666666</v>
      </c>
      <c r="L86" s="304">
        <v>2161.85</v>
      </c>
      <c r="M86" s="304">
        <v>2073.15</v>
      </c>
      <c r="N86" s="319">
        <v>2591000</v>
      </c>
      <c r="O86" s="320">
        <v>-0.1122151790303238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1413.25</v>
      </c>
      <c r="E87" s="316">
        <v>1419.0666666666666</v>
      </c>
      <c r="F87" s="317">
        <v>1398.1333333333332</v>
      </c>
      <c r="G87" s="317">
        <v>1383.0166666666667</v>
      </c>
      <c r="H87" s="317">
        <v>1362.0833333333333</v>
      </c>
      <c r="I87" s="317">
        <v>1434.1833333333332</v>
      </c>
      <c r="J87" s="317">
        <v>1455.1166666666666</v>
      </c>
      <c r="K87" s="317">
        <v>1470.2333333333331</v>
      </c>
      <c r="L87" s="304">
        <v>1440</v>
      </c>
      <c r="M87" s="304">
        <v>1403.95</v>
      </c>
      <c r="N87" s="319">
        <v>11082400</v>
      </c>
      <c r="O87" s="320">
        <v>-3.1461931063413273E-2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71.150000000000006</v>
      </c>
      <c r="E88" s="316">
        <v>71.86666666666666</v>
      </c>
      <c r="F88" s="317">
        <v>70.133333333333326</v>
      </c>
      <c r="G88" s="317">
        <v>69.11666666666666</v>
      </c>
      <c r="H88" s="317">
        <v>67.383333333333326</v>
      </c>
      <c r="I88" s="317">
        <v>72.883333333333326</v>
      </c>
      <c r="J88" s="317">
        <v>74.616666666666646</v>
      </c>
      <c r="K88" s="317">
        <v>75.633333333333326</v>
      </c>
      <c r="L88" s="304">
        <v>73.599999999999994</v>
      </c>
      <c r="M88" s="304">
        <v>70.849999999999994</v>
      </c>
      <c r="N88" s="319">
        <v>33843600</v>
      </c>
      <c r="O88" s="320">
        <v>-0.18342904019688269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297.5</v>
      </c>
      <c r="E89" s="316">
        <v>295.05</v>
      </c>
      <c r="F89" s="317">
        <v>291.10000000000002</v>
      </c>
      <c r="G89" s="317">
        <v>284.7</v>
      </c>
      <c r="H89" s="317">
        <v>280.75</v>
      </c>
      <c r="I89" s="317">
        <v>301.45000000000005</v>
      </c>
      <c r="J89" s="317">
        <v>305.39999999999998</v>
      </c>
      <c r="K89" s="317">
        <v>311.80000000000007</v>
      </c>
      <c r="L89" s="304">
        <v>299</v>
      </c>
      <c r="M89" s="304">
        <v>288.64999999999998</v>
      </c>
      <c r="N89" s="319">
        <v>9278000</v>
      </c>
      <c r="O89" s="320">
        <v>-0.27208536011297663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979.95</v>
      </c>
      <c r="E90" s="316">
        <v>977.66666666666663</v>
      </c>
      <c r="F90" s="317">
        <v>970.33333333333326</v>
      </c>
      <c r="G90" s="317">
        <v>960.71666666666658</v>
      </c>
      <c r="H90" s="317">
        <v>953.38333333333321</v>
      </c>
      <c r="I90" s="317">
        <v>987.2833333333333</v>
      </c>
      <c r="J90" s="317">
        <v>994.61666666666656</v>
      </c>
      <c r="K90" s="317">
        <v>1004.2333333333333</v>
      </c>
      <c r="L90" s="304">
        <v>985</v>
      </c>
      <c r="M90" s="304">
        <v>968.05</v>
      </c>
      <c r="N90" s="319">
        <v>10469800</v>
      </c>
      <c r="O90" s="320">
        <v>-4.3933054393305443E-3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985.85</v>
      </c>
      <c r="E91" s="316">
        <v>988.2833333333333</v>
      </c>
      <c r="F91" s="317">
        <v>977.56666666666661</v>
      </c>
      <c r="G91" s="317">
        <v>969.2833333333333</v>
      </c>
      <c r="H91" s="317">
        <v>958.56666666666661</v>
      </c>
      <c r="I91" s="317">
        <v>996.56666666666661</v>
      </c>
      <c r="J91" s="317">
        <v>1007.2833333333333</v>
      </c>
      <c r="K91" s="317">
        <v>1015.5666666666666</v>
      </c>
      <c r="L91" s="304">
        <v>999</v>
      </c>
      <c r="M91" s="304">
        <v>980</v>
      </c>
      <c r="N91" s="319">
        <v>7791950</v>
      </c>
      <c r="O91" s="320">
        <v>-8.3391660833916609E-2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638.95000000000005</v>
      </c>
      <c r="E92" s="316">
        <v>632.48333333333335</v>
      </c>
      <c r="F92" s="317">
        <v>623.91666666666674</v>
      </c>
      <c r="G92" s="317">
        <v>608.88333333333344</v>
      </c>
      <c r="H92" s="317">
        <v>600.31666666666683</v>
      </c>
      <c r="I92" s="317">
        <v>647.51666666666665</v>
      </c>
      <c r="J92" s="317">
        <v>656.08333333333326</v>
      </c>
      <c r="K92" s="317">
        <v>671.11666666666656</v>
      </c>
      <c r="L92" s="304">
        <v>641.04999999999995</v>
      </c>
      <c r="M92" s="304">
        <v>617.45000000000005</v>
      </c>
      <c r="N92" s="319">
        <v>14277200</v>
      </c>
      <c r="O92" s="320">
        <v>-1.8479307025986526E-2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141.65</v>
      </c>
      <c r="E93" s="316">
        <v>143.04999999999998</v>
      </c>
      <c r="F93" s="317">
        <v>139.69999999999996</v>
      </c>
      <c r="G93" s="317">
        <v>137.74999999999997</v>
      </c>
      <c r="H93" s="317">
        <v>134.39999999999995</v>
      </c>
      <c r="I93" s="317">
        <v>144.99999999999997</v>
      </c>
      <c r="J93" s="317">
        <v>148.35</v>
      </c>
      <c r="K93" s="317">
        <v>150.29999999999998</v>
      </c>
      <c r="L93" s="304">
        <v>146.4</v>
      </c>
      <c r="M93" s="304">
        <v>141.1</v>
      </c>
      <c r="N93" s="319">
        <v>17815812</v>
      </c>
      <c r="O93" s="320">
        <v>-0.21810761789600969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155.35</v>
      </c>
      <c r="E94" s="316">
        <v>156.64999999999998</v>
      </c>
      <c r="F94" s="317">
        <v>153.59999999999997</v>
      </c>
      <c r="G94" s="317">
        <v>151.85</v>
      </c>
      <c r="H94" s="317">
        <v>148.79999999999998</v>
      </c>
      <c r="I94" s="317">
        <v>158.39999999999995</v>
      </c>
      <c r="J94" s="317">
        <v>161.44999999999996</v>
      </c>
      <c r="K94" s="317">
        <v>163.19999999999993</v>
      </c>
      <c r="L94" s="304">
        <v>159.69999999999999</v>
      </c>
      <c r="M94" s="304">
        <v>154.9</v>
      </c>
      <c r="N94" s="319">
        <v>18444000</v>
      </c>
      <c r="O94" s="320">
        <v>-4.1172800998128506E-2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375.35</v>
      </c>
      <c r="E95" s="316">
        <v>374.10000000000008</v>
      </c>
      <c r="F95" s="317">
        <v>372.10000000000014</v>
      </c>
      <c r="G95" s="317">
        <v>368.85000000000008</v>
      </c>
      <c r="H95" s="317">
        <v>366.85000000000014</v>
      </c>
      <c r="I95" s="317">
        <v>377.35000000000014</v>
      </c>
      <c r="J95" s="317">
        <v>379.35</v>
      </c>
      <c r="K95" s="317">
        <v>382.60000000000014</v>
      </c>
      <c r="L95" s="304">
        <v>376.1</v>
      </c>
      <c r="M95" s="304">
        <v>370.85</v>
      </c>
      <c r="N95" s="319">
        <v>9358000</v>
      </c>
      <c r="O95" s="320">
        <v>-3.3264462809917357E-2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7124.9</v>
      </c>
      <c r="E96" s="316">
        <v>7086.0166666666664</v>
      </c>
      <c r="F96" s="317">
        <v>7032.0333333333328</v>
      </c>
      <c r="G96" s="317">
        <v>6939.1666666666661</v>
      </c>
      <c r="H96" s="317">
        <v>6885.1833333333325</v>
      </c>
      <c r="I96" s="317">
        <v>7178.8833333333332</v>
      </c>
      <c r="J96" s="317">
        <v>7232.8666666666668</v>
      </c>
      <c r="K96" s="317">
        <v>7325.7333333333336</v>
      </c>
      <c r="L96" s="304">
        <v>7140</v>
      </c>
      <c r="M96" s="304">
        <v>6993.15</v>
      </c>
      <c r="N96" s="319">
        <v>2037500</v>
      </c>
      <c r="O96" s="320">
        <v>-0.15477474487679416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572.95000000000005</v>
      </c>
      <c r="E97" s="316">
        <v>575.33333333333337</v>
      </c>
      <c r="F97" s="317">
        <v>569.66666666666674</v>
      </c>
      <c r="G97" s="317">
        <v>566.38333333333333</v>
      </c>
      <c r="H97" s="317">
        <v>560.7166666666667</v>
      </c>
      <c r="I97" s="317">
        <v>578.61666666666679</v>
      </c>
      <c r="J97" s="317">
        <v>584.28333333333353</v>
      </c>
      <c r="K97" s="317">
        <v>587.56666666666683</v>
      </c>
      <c r="L97" s="304">
        <v>581</v>
      </c>
      <c r="M97" s="304">
        <v>572.04999999999995</v>
      </c>
      <c r="N97" s="319">
        <v>16161250</v>
      </c>
      <c r="O97" s="320">
        <v>-2.7675415507257276E-2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605.9</v>
      </c>
      <c r="E98" s="316">
        <v>615.83333333333337</v>
      </c>
      <c r="F98" s="317">
        <v>588.06666666666672</v>
      </c>
      <c r="G98" s="317">
        <v>570.23333333333335</v>
      </c>
      <c r="H98" s="317">
        <v>542.4666666666667</v>
      </c>
      <c r="I98" s="317">
        <v>633.66666666666674</v>
      </c>
      <c r="J98" s="317">
        <v>661.43333333333339</v>
      </c>
      <c r="K98" s="317">
        <v>679.26666666666677</v>
      </c>
      <c r="L98" s="304">
        <v>643.6</v>
      </c>
      <c r="M98" s="304">
        <v>598</v>
      </c>
      <c r="N98" s="319">
        <v>1974700</v>
      </c>
      <c r="O98" s="320">
        <v>-0.30860263996358672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971.85</v>
      </c>
      <c r="E99" s="316">
        <v>979</v>
      </c>
      <c r="F99" s="317">
        <v>961.85</v>
      </c>
      <c r="G99" s="317">
        <v>951.85</v>
      </c>
      <c r="H99" s="317">
        <v>934.7</v>
      </c>
      <c r="I99" s="317">
        <v>989</v>
      </c>
      <c r="J99" s="317">
        <v>1006.1500000000001</v>
      </c>
      <c r="K99" s="317">
        <v>1016.15</v>
      </c>
      <c r="L99" s="304">
        <v>996.15</v>
      </c>
      <c r="M99" s="304">
        <v>969</v>
      </c>
      <c r="N99" s="319">
        <v>1335000</v>
      </c>
      <c r="O99" s="320">
        <v>-7.5825156110615518E-3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1152.05</v>
      </c>
      <c r="E100" s="316">
        <v>1159.7833333333333</v>
      </c>
      <c r="F100" s="317">
        <v>1139.3666666666666</v>
      </c>
      <c r="G100" s="317">
        <v>1126.6833333333332</v>
      </c>
      <c r="H100" s="317">
        <v>1106.2666666666664</v>
      </c>
      <c r="I100" s="317">
        <v>1172.4666666666667</v>
      </c>
      <c r="J100" s="317">
        <v>1192.8833333333337</v>
      </c>
      <c r="K100" s="317">
        <v>1205.5666666666668</v>
      </c>
      <c r="L100" s="304">
        <v>1180.2</v>
      </c>
      <c r="M100" s="304">
        <v>1147.0999999999999</v>
      </c>
      <c r="N100" s="319">
        <v>1198400</v>
      </c>
      <c r="O100" s="320">
        <v>5.3691275167785232E-3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117.6</v>
      </c>
      <c r="E101" s="316">
        <v>117.88333333333333</v>
      </c>
      <c r="F101" s="317">
        <v>116.56666666666665</v>
      </c>
      <c r="G101" s="317">
        <v>115.53333333333332</v>
      </c>
      <c r="H101" s="317">
        <v>114.21666666666664</v>
      </c>
      <c r="I101" s="317">
        <v>118.91666666666666</v>
      </c>
      <c r="J101" s="317">
        <v>120.23333333333332</v>
      </c>
      <c r="K101" s="317">
        <v>121.26666666666667</v>
      </c>
      <c r="L101" s="304">
        <v>119.2</v>
      </c>
      <c r="M101" s="304">
        <v>116.85</v>
      </c>
      <c r="N101" s="319">
        <v>24577000</v>
      </c>
      <c r="O101" s="320">
        <v>-9.8819301848049282E-2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59486.8</v>
      </c>
      <c r="E102" s="316">
        <v>59519.6</v>
      </c>
      <c r="F102" s="317">
        <v>59189.2</v>
      </c>
      <c r="G102" s="317">
        <v>58891.6</v>
      </c>
      <c r="H102" s="317">
        <v>58561.2</v>
      </c>
      <c r="I102" s="317">
        <v>59817.2</v>
      </c>
      <c r="J102" s="317">
        <v>60147.600000000006</v>
      </c>
      <c r="K102" s="317">
        <v>60445.2</v>
      </c>
      <c r="L102" s="304">
        <v>59850</v>
      </c>
      <c r="M102" s="304">
        <v>59222</v>
      </c>
      <c r="N102" s="319">
        <v>49350</v>
      </c>
      <c r="O102" s="320">
        <v>-2.4124975281787621E-2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1197.4000000000001</v>
      </c>
      <c r="E103" s="316">
        <v>1208.1833333333334</v>
      </c>
      <c r="F103" s="317">
        <v>1183.1166666666668</v>
      </c>
      <c r="G103" s="317">
        <v>1168.8333333333335</v>
      </c>
      <c r="H103" s="317">
        <v>1143.7666666666669</v>
      </c>
      <c r="I103" s="317">
        <v>1222.4666666666667</v>
      </c>
      <c r="J103" s="317">
        <v>1247.5333333333333</v>
      </c>
      <c r="K103" s="317">
        <v>1261.8166666666666</v>
      </c>
      <c r="L103" s="304">
        <v>1233.25</v>
      </c>
      <c r="M103" s="304">
        <v>1193.9000000000001</v>
      </c>
      <c r="N103" s="319">
        <v>2258250</v>
      </c>
      <c r="O103" s="320">
        <v>-9.9850523168908814E-2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37.299999999999997</v>
      </c>
      <c r="E104" s="316">
        <v>37.75</v>
      </c>
      <c r="F104" s="317">
        <v>36.65</v>
      </c>
      <c r="G104" s="317">
        <v>36</v>
      </c>
      <c r="H104" s="317">
        <v>34.9</v>
      </c>
      <c r="I104" s="317">
        <v>38.4</v>
      </c>
      <c r="J104" s="317">
        <v>39.499999999999993</v>
      </c>
      <c r="K104" s="317">
        <v>40.15</v>
      </c>
      <c r="L104" s="304">
        <v>38.85</v>
      </c>
      <c r="M104" s="304">
        <v>37.1</v>
      </c>
      <c r="N104" s="319">
        <v>33592000</v>
      </c>
      <c r="O104" s="320">
        <v>-0.22388059701492538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3285.65</v>
      </c>
      <c r="E105" s="316">
        <v>3287.5333333333333</v>
      </c>
      <c r="F105" s="317">
        <v>3253.1166666666668</v>
      </c>
      <c r="G105" s="317">
        <v>3220.5833333333335</v>
      </c>
      <c r="H105" s="317">
        <v>3186.166666666667</v>
      </c>
      <c r="I105" s="317">
        <v>3320.0666666666666</v>
      </c>
      <c r="J105" s="317">
        <v>3354.4833333333336</v>
      </c>
      <c r="K105" s="317">
        <v>3387.0166666666664</v>
      </c>
      <c r="L105" s="304">
        <v>3321.95</v>
      </c>
      <c r="M105" s="304">
        <v>3255</v>
      </c>
      <c r="N105" s="319">
        <v>645250</v>
      </c>
      <c r="O105" s="320">
        <v>-0.14081225033288949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16191.45</v>
      </c>
      <c r="E106" s="316">
        <v>16209.516666666668</v>
      </c>
      <c r="F106" s="317">
        <v>16122.933333333336</v>
      </c>
      <c r="G106" s="317">
        <v>16054.416666666668</v>
      </c>
      <c r="H106" s="317">
        <v>15967.833333333336</v>
      </c>
      <c r="I106" s="317">
        <v>16278.033333333336</v>
      </c>
      <c r="J106" s="317">
        <v>16364.616666666669</v>
      </c>
      <c r="K106" s="317">
        <v>16433.133333333339</v>
      </c>
      <c r="L106" s="304">
        <v>16296.1</v>
      </c>
      <c r="M106" s="304">
        <v>16141</v>
      </c>
      <c r="N106" s="319">
        <v>423950</v>
      </c>
      <c r="O106" s="320">
        <v>2.0582571015888302E-2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96.45</v>
      </c>
      <c r="E107" s="316">
        <v>96.716666666666683</v>
      </c>
      <c r="F107" s="317">
        <v>95.53333333333336</v>
      </c>
      <c r="G107" s="317">
        <v>94.616666666666674</v>
      </c>
      <c r="H107" s="317">
        <v>93.433333333333351</v>
      </c>
      <c r="I107" s="317">
        <v>97.633333333333368</v>
      </c>
      <c r="J107" s="317">
        <v>98.816666666666677</v>
      </c>
      <c r="K107" s="317">
        <v>99.733333333333377</v>
      </c>
      <c r="L107" s="304">
        <v>97.9</v>
      </c>
      <c r="M107" s="304">
        <v>95.8</v>
      </c>
      <c r="N107" s="319">
        <v>33024300</v>
      </c>
      <c r="O107" s="320">
        <v>-9.8738343390016456E-2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103.15</v>
      </c>
      <c r="E108" s="316">
        <v>103.28333333333335</v>
      </c>
      <c r="F108" s="317">
        <v>102.36666666666669</v>
      </c>
      <c r="G108" s="317">
        <v>101.58333333333334</v>
      </c>
      <c r="H108" s="317">
        <v>100.66666666666669</v>
      </c>
      <c r="I108" s="317">
        <v>104.06666666666669</v>
      </c>
      <c r="J108" s="317">
        <v>104.98333333333335</v>
      </c>
      <c r="K108" s="317">
        <v>105.76666666666669</v>
      </c>
      <c r="L108" s="304">
        <v>104.2</v>
      </c>
      <c r="M108" s="304">
        <v>102.5</v>
      </c>
      <c r="N108" s="319">
        <v>40276200</v>
      </c>
      <c r="O108" s="320">
        <v>-0.14661835748792271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80.400000000000006</v>
      </c>
      <c r="E109" s="316">
        <v>80.8</v>
      </c>
      <c r="F109" s="317">
        <v>79.599999999999994</v>
      </c>
      <c r="G109" s="317">
        <v>78.8</v>
      </c>
      <c r="H109" s="317">
        <v>77.599999999999994</v>
      </c>
      <c r="I109" s="317">
        <v>81.599999999999994</v>
      </c>
      <c r="J109" s="317">
        <v>82.800000000000011</v>
      </c>
      <c r="K109" s="317">
        <v>83.6</v>
      </c>
      <c r="L109" s="304">
        <v>82</v>
      </c>
      <c r="M109" s="304">
        <v>80</v>
      </c>
      <c r="N109" s="319">
        <v>47978700</v>
      </c>
      <c r="O109" s="320">
        <v>-3.2303152663457062E-2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20189.849999999999</v>
      </c>
      <c r="E110" s="316">
        <v>20204.95</v>
      </c>
      <c r="F110" s="317">
        <v>20009.900000000001</v>
      </c>
      <c r="G110" s="317">
        <v>19829.95</v>
      </c>
      <c r="H110" s="317">
        <v>19634.900000000001</v>
      </c>
      <c r="I110" s="317">
        <v>20384.900000000001</v>
      </c>
      <c r="J110" s="317">
        <v>20579.949999999997</v>
      </c>
      <c r="K110" s="317">
        <v>20759.900000000001</v>
      </c>
      <c r="L110" s="304">
        <v>20400</v>
      </c>
      <c r="M110" s="304">
        <v>20025</v>
      </c>
      <c r="N110" s="319">
        <v>130260</v>
      </c>
      <c r="O110" s="320">
        <v>-2.0684900022983222E-3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1530.5</v>
      </c>
      <c r="E111" s="316">
        <v>1506.3666666666668</v>
      </c>
      <c r="F111" s="317">
        <v>1469.1333333333337</v>
      </c>
      <c r="G111" s="317">
        <v>1407.7666666666669</v>
      </c>
      <c r="H111" s="317">
        <v>1370.5333333333338</v>
      </c>
      <c r="I111" s="317">
        <v>1567.7333333333336</v>
      </c>
      <c r="J111" s="317">
        <v>1604.9666666666667</v>
      </c>
      <c r="K111" s="317">
        <v>1666.3333333333335</v>
      </c>
      <c r="L111" s="304">
        <v>1543.6</v>
      </c>
      <c r="M111" s="304">
        <v>1445</v>
      </c>
      <c r="N111" s="319">
        <v>3322000</v>
      </c>
      <c r="O111" s="320">
        <v>7.6073401033315516E-2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244.6</v>
      </c>
      <c r="E112" s="316">
        <v>245.63333333333333</v>
      </c>
      <c r="F112" s="317">
        <v>242.21666666666664</v>
      </c>
      <c r="G112" s="317">
        <v>239.83333333333331</v>
      </c>
      <c r="H112" s="317">
        <v>236.41666666666663</v>
      </c>
      <c r="I112" s="317">
        <v>248.01666666666665</v>
      </c>
      <c r="J112" s="317">
        <v>251.43333333333334</v>
      </c>
      <c r="K112" s="317">
        <v>253.81666666666666</v>
      </c>
      <c r="L112" s="304">
        <v>249.05</v>
      </c>
      <c r="M112" s="304">
        <v>243.25</v>
      </c>
      <c r="N112" s="319">
        <v>10890000</v>
      </c>
      <c r="O112" s="320">
        <v>-1.0899182561307902E-2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97.8</v>
      </c>
      <c r="E113" s="316">
        <v>98.433333333333323</v>
      </c>
      <c r="F113" s="317">
        <v>96.21666666666664</v>
      </c>
      <c r="G113" s="317">
        <v>94.633333333333312</v>
      </c>
      <c r="H113" s="317">
        <v>92.416666666666629</v>
      </c>
      <c r="I113" s="317">
        <v>100.01666666666665</v>
      </c>
      <c r="J113" s="317">
        <v>102.23333333333332</v>
      </c>
      <c r="K113" s="317">
        <v>103.81666666666666</v>
      </c>
      <c r="L113" s="304">
        <v>100.65</v>
      </c>
      <c r="M113" s="304">
        <v>96.85</v>
      </c>
      <c r="N113" s="319">
        <v>43542600</v>
      </c>
      <c r="O113" s="320">
        <v>-9.5440494590417313E-2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1475.3</v>
      </c>
      <c r="E114" s="316">
        <v>1480.6999999999998</v>
      </c>
      <c r="F114" s="317">
        <v>1462.0499999999997</v>
      </c>
      <c r="G114" s="317">
        <v>1448.8</v>
      </c>
      <c r="H114" s="317">
        <v>1430.1499999999999</v>
      </c>
      <c r="I114" s="317">
        <v>1493.9499999999996</v>
      </c>
      <c r="J114" s="317">
        <v>1512.5999999999997</v>
      </c>
      <c r="K114" s="317">
        <v>1525.8499999999995</v>
      </c>
      <c r="L114" s="304">
        <v>1499.35</v>
      </c>
      <c r="M114" s="304">
        <v>1467.45</v>
      </c>
      <c r="N114" s="319">
        <v>3124500</v>
      </c>
      <c r="O114" s="320">
        <v>-8.7204206836108675E-2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35.6</v>
      </c>
      <c r="E115" s="316">
        <v>35.983333333333334</v>
      </c>
      <c r="F115" s="317">
        <v>35.116666666666667</v>
      </c>
      <c r="G115" s="317">
        <v>34.633333333333333</v>
      </c>
      <c r="H115" s="317">
        <v>33.766666666666666</v>
      </c>
      <c r="I115" s="317">
        <v>36.466666666666669</v>
      </c>
      <c r="J115" s="317">
        <v>37.333333333333343</v>
      </c>
      <c r="K115" s="317">
        <v>37.81666666666667</v>
      </c>
      <c r="L115" s="304">
        <v>36.85</v>
      </c>
      <c r="M115" s="304">
        <v>35.5</v>
      </c>
      <c r="N115" s="319">
        <v>23352000</v>
      </c>
      <c r="O115" s="320">
        <v>-0.61451351975964874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182.15</v>
      </c>
      <c r="E116" s="316">
        <v>182.6</v>
      </c>
      <c r="F116" s="317">
        <v>181</v>
      </c>
      <c r="G116" s="317">
        <v>179.85</v>
      </c>
      <c r="H116" s="317">
        <v>178.25</v>
      </c>
      <c r="I116" s="317">
        <v>183.75</v>
      </c>
      <c r="J116" s="317">
        <v>185.34999999999997</v>
      </c>
      <c r="K116" s="317">
        <v>186.5</v>
      </c>
      <c r="L116" s="304">
        <v>184.2</v>
      </c>
      <c r="M116" s="304">
        <v>181.45</v>
      </c>
      <c r="N116" s="319">
        <v>8744000</v>
      </c>
      <c r="O116" s="320">
        <v>-0.20248084640642103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1319.9</v>
      </c>
      <c r="E117" s="316">
        <v>1324.0666666666666</v>
      </c>
      <c r="F117" s="317">
        <v>1299.1333333333332</v>
      </c>
      <c r="G117" s="317">
        <v>1278.3666666666666</v>
      </c>
      <c r="H117" s="317">
        <v>1253.4333333333332</v>
      </c>
      <c r="I117" s="317">
        <v>1344.8333333333333</v>
      </c>
      <c r="J117" s="317">
        <v>1369.7666666666667</v>
      </c>
      <c r="K117" s="317">
        <v>1390.5333333333333</v>
      </c>
      <c r="L117" s="304">
        <v>1349</v>
      </c>
      <c r="M117" s="304">
        <v>1303.3</v>
      </c>
      <c r="N117" s="319">
        <v>1187626</v>
      </c>
      <c r="O117" s="320">
        <v>-0.29414610546686021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714.2</v>
      </c>
      <c r="E118" s="316">
        <v>716.88333333333333</v>
      </c>
      <c r="F118" s="317">
        <v>706.01666666666665</v>
      </c>
      <c r="G118" s="317">
        <v>697.83333333333337</v>
      </c>
      <c r="H118" s="317">
        <v>686.9666666666667</v>
      </c>
      <c r="I118" s="317">
        <v>725.06666666666661</v>
      </c>
      <c r="J118" s="317">
        <v>735.93333333333317</v>
      </c>
      <c r="K118" s="317">
        <v>744.11666666666656</v>
      </c>
      <c r="L118" s="304">
        <v>727.75</v>
      </c>
      <c r="M118" s="304">
        <v>708.7</v>
      </c>
      <c r="N118" s="319">
        <v>1144100</v>
      </c>
      <c r="O118" s="320">
        <v>-0.14158163265306123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203.4</v>
      </c>
      <c r="E119" s="316">
        <v>203.43333333333331</v>
      </c>
      <c r="F119" s="317">
        <v>198.26666666666662</v>
      </c>
      <c r="G119" s="317">
        <v>193.13333333333333</v>
      </c>
      <c r="H119" s="317">
        <v>187.96666666666664</v>
      </c>
      <c r="I119" s="317">
        <v>208.56666666666661</v>
      </c>
      <c r="J119" s="317">
        <v>213.73333333333329</v>
      </c>
      <c r="K119" s="317">
        <v>218.86666666666659</v>
      </c>
      <c r="L119" s="304">
        <v>208.6</v>
      </c>
      <c r="M119" s="304">
        <v>198.3</v>
      </c>
      <c r="N119" s="319">
        <v>21364200</v>
      </c>
      <c r="O119" s="320">
        <v>-9.5243338471702271E-2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111.1</v>
      </c>
      <c r="E120" s="316">
        <v>111.7</v>
      </c>
      <c r="F120" s="317">
        <v>110</v>
      </c>
      <c r="G120" s="317">
        <v>108.89999999999999</v>
      </c>
      <c r="H120" s="317">
        <v>107.19999999999999</v>
      </c>
      <c r="I120" s="317">
        <v>112.80000000000001</v>
      </c>
      <c r="J120" s="317">
        <v>114.50000000000003</v>
      </c>
      <c r="K120" s="317">
        <v>115.60000000000002</v>
      </c>
      <c r="L120" s="304">
        <v>113.4</v>
      </c>
      <c r="M120" s="304">
        <v>110.6</v>
      </c>
      <c r="N120" s="319">
        <v>19596000</v>
      </c>
      <c r="O120" s="320">
        <v>-9.353316680543991E-2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2117.1</v>
      </c>
      <c r="E121" s="316">
        <v>2129</v>
      </c>
      <c r="F121" s="317">
        <v>2098.1</v>
      </c>
      <c r="G121" s="317">
        <v>2079.1</v>
      </c>
      <c r="H121" s="317">
        <v>2048.1999999999998</v>
      </c>
      <c r="I121" s="317">
        <v>2148</v>
      </c>
      <c r="J121" s="317">
        <v>2178.8999999999996</v>
      </c>
      <c r="K121" s="317">
        <v>2197.9</v>
      </c>
      <c r="L121" s="304">
        <v>2159.9</v>
      </c>
      <c r="M121" s="304">
        <v>2110</v>
      </c>
      <c r="N121" s="319">
        <v>33153250</v>
      </c>
      <c r="O121" s="320">
        <v>-6.2517850002856007E-2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41.25</v>
      </c>
      <c r="E122" s="316">
        <v>41.233333333333334</v>
      </c>
      <c r="F122" s="317">
        <v>40.766666666666666</v>
      </c>
      <c r="G122" s="317">
        <v>40.283333333333331</v>
      </c>
      <c r="H122" s="317">
        <v>39.816666666666663</v>
      </c>
      <c r="I122" s="317">
        <v>41.716666666666669</v>
      </c>
      <c r="J122" s="317">
        <v>42.183333333333337</v>
      </c>
      <c r="K122" s="317">
        <v>42.666666666666671</v>
      </c>
      <c r="L122" s="304">
        <v>41.7</v>
      </c>
      <c r="M122" s="304">
        <v>40.75</v>
      </c>
      <c r="N122" s="319">
        <v>30020000</v>
      </c>
      <c r="O122" s="320">
        <v>-0.49968334388853702</v>
      </c>
    </row>
    <row r="123" spans="1:15" ht="15">
      <c r="A123" s="277">
        <v>113</v>
      </c>
      <c r="B123" s="431" t="s">
        <v>57</v>
      </c>
      <c r="C123" s="277" t="s">
        <v>280</v>
      </c>
      <c r="D123" s="316">
        <v>845.05</v>
      </c>
      <c r="E123" s="316">
        <v>843.35</v>
      </c>
      <c r="F123" s="317">
        <v>838.6</v>
      </c>
      <c r="G123" s="317">
        <v>832.15</v>
      </c>
      <c r="H123" s="317">
        <v>827.4</v>
      </c>
      <c r="I123" s="317">
        <v>849.80000000000007</v>
      </c>
      <c r="J123" s="317">
        <v>854.55000000000007</v>
      </c>
      <c r="K123" s="317">
        <v>861.00000000000011</v>
      </c>
      <c r="L123" s="304">
        <v>848.1</v>
      </c>
      <c r="M123" s="304">
        <v>836.9</v>
      </c>
      <c r="N123" s="319">
        <v>6737250</v>
      </c>
      <c r="O123" s="320">
        <v>-6.0257349095093629E-2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216.75</v>
      </c>
      <c r="E124" s="316">
        <v>215.23333333333335</v>
      </c>
      <c r="F124" s="317">
        <v>213.01666666666671</v>
      </c>
      <c r="G124" s="317">
        <v>209.28333333333336</v>
      </c>
      <c r="H124" s="317">
        <v>207.06666666666672</v>
      </c>
      <c r="I124" s="317">
        <v>218.9666666666667</v>
      </c>
      <c r="J124" s="317">
        <v>221.18333333333334</v>
      </c>
      <c r="K124" s="317">
        <v>224.91666666666669</v>
      </c>
      <c r="L124" s="304">
        <v>217.45</v>
      </c>
      <c r="M124" s="304">
        <v>211.5</v>
      </c>
      <c r="N124" s="319">
        <v>118104000</v>
      </c>
      <c r="O124" s="320">
        <v>-4.0039014874420874E-2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21633.9</v>
      </c>
      <c r="E125" s="316">
        <v>21664.633333333335</v>
      </c>
      <c r="F125" s="317">
        <v>21529.26666666667</v>
      </c>
      <c r="G125" s="317">
        <v>21424.633333333335</v>
      </c>
      <c r="H125" s="317">
        <v>21289.26666666667</v>
      </c>
      <c r="I125" s="317">
        <v>21769.26666666667</v>
      </c>
      <c r="J125" s="317">
        <v>21904.633333333331</v>
      </c>
      <c r="K125" s="317">
        <v>22009.26666666667</v>
      </c>
      <c r="L125" s="304">
        <v>21800</v>
      </c>
      <c r="M125" s="304">
        <v>21560</v>
      </c>
      <c r="N125" s="319">
        <v>116900</v>
      </c>
      <c r="O125" s="320">
        <v>-4.3371522094926347E-2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1221.25</v>
      </c>
      <c r="E126" s="316">
        <v>1229.7166666666667</v>
      </c>
      <c r="F126" s="317">
        <v>1209.5333333333333</v>
      </c>
      <c r="G126" s="317">
        <v>1197.8166666666666</v>
      </c>
      <c r="H126" s="317">
        <v>1177.6333333333332</v>
      </c>
      <c r="I126" s="317">
        <v>1241.4333333333334</v>
      </c>
      <c r="J126" s="317">
        <v>1261.6166666666668</v>
      </c>
      <c r="K126" s="317">
        <v>1273.3333333333335</v>
      </c>
      <c r="L126" s="304">
        <v>1249.9000000000001</v>
      </c>
      <c r="M126" s="304">
        <v>1218</v>
      </c>
      <c r="N126" s="319">
        <v>1779250</v>
      </c>
      <c r="O126" s="320">
        <v>-4.7689137474241979E-2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4255.2</v>
      </c>
      <c r="E127" s="316">
        <v>4278.2333333333336</v>
      </c>
      <c r="F127" s="317">
        <v>4222.4666666666672</v>
      </c>
      <c r="G127" s="317">
        <v>4189.7333333333336</v>
      </c>
      <c r="H127" s="317">
        <v>4133.9666666666672</v>
      </c>
      <c r="I127" s="317">
        <v>4310.9666666666672</v>
      </c>
      <c r="J127" s="317">
        <v>4366.7333333333336</v>
      </c>
      <c r="K127" s="317">
        <v>4399.4666666666672</v>
      </c>
      <c r="L127" s="304">
        <v>4334</v>
      </c>
      <c r="M127" s="304">
        <v>4245.5</v>
      </c>
      <c r="N127" s="319">
        <v>564000</v>
      </c>
      <c r="O127" s="320">
        <v>-0.11874999999999999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724.8</v>
      </c>
      <c r="E128" s="316">
        <v>732.13333333333321</v>
      </c>
      <c r="F128" s="317">
        <v>712.36666666666645</v>
      </c>
      <c r="G128" s="317">
        <v>699.93333333333328</v>
      </c>
      <c r="H128" s="317">
        <v>680.16666666666652</v>
      </c>
      <c r="I128" s="317">
        <v>744.56666666666638</v>
      </c>
      <c r="J128" s="317">
        <v>764.33333333333326</v>
      </c>
      <c r="K128" s="317">
        <v>776.76666666666631</v>
      </c>
      <c r="L128" s="304">
        <v>751.9</v>
      </c>
      <c r="M128" s="304">
        <v>719.7</v>
      </c>
      <c r="N128" s="319">
        <v>4682340</v>
      </c>
      <c r="O128" s="320">
        <v>-3.5581810688281354E-2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536</v>
      </c>
      <c r="E129" s="316">
        <v>534.2166666666667</v>
      </c>
      <c r="F129" s="317">
        <v>528.53333333333342</v>
      </c>
      <c r="G129" s="317">
        <v>521.06666666666672</v>
      </c>
      <c r="H129" s="317">
        <v>515.38333333333344</v>
      </c>
      <c r="I129" s="317">
        <v>541.68333333333339</v>
      </c>
      <c r="J129" s="317">
        <v>547.36666666666679</v>
      </c>
      <c r="K129" s="317">
        <v>554.83333333333337</v>
      </c>
      <c r="L129" s="304">
        <v>539.9</v>
      </c>
      <c r="M129" s="304">
        <v>526.75</v>
      </c>
      <c r="N129" s="319">
        <v>32057200</v>
      </c>
      <c r="O129" s="320">
        <v>2.9678927961147586E-2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484.25</v>
      </c>
      <c r="E130" s="316">
        <v>486.84999999999997</v>
      </c>
      <c r="F130" s="317">
        <v>478.79999999999995</v>
      </c>
      <c r="G130" s="317">
        <v>473.34999999999997</v>
      </c>
      <c r="H130" s="317">
        <v>465.29999999999995</v>
      </c>
      <c r="I130" s="317">
        <v>492.29999999999995</v>
      </c>
      <c r="J130" s="317">
        <v>500.35</v>
      </c>
      <c r="K130" s="317">
        <v>505.79999999999995</v>
      </c>
      <c r="L130" s="304">
        <v>494.9</v>
      </c>
      <c r="M130" s="304">
        <v>481.4</v>
      </c>
      <c r="N130" s="319">
        <v>4179000</v>
      </c>
      <c r="O130" s="320">
        <v>-0.15779927448609432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330.95</v>
      </c>
      <c r="E131" s="316">
        <v>332.66666666666669</v>
      </c>
      <c r="F131" s="317">
        <v>328.13333333333338</v>
      </c>
      <c r="G131" s="317">
        <v>325.31666666666672</v>
      </c>
      <c r="H131" s="317">
        <v>320.78333333333342</v>
      </c>
      <c r="I131" s="317">
        <v>335.48333333333335</v>
      </c>
      <c r="J131" s="317">
        <v>340.01666666666665</v>
      </c>
      <c r="K131" s="317">
        <v>342.83333333333331</v>
      </c>
      <c r="L131" s="304">
        <v>337.2</v>
      </c>
      <c r="M131" s="304">
        <v>329.85</v>
      </c>
      <c r="N131" s="319">
        <v>6520000</v>
      </c>
      <c r="O131" s="320">
        <v>-6.3487503590922145E-2</v>
      </c>
    </row>
    <row r="132" spans="1:15" ht="15">
      <c r="A132" s="277">
        <v>122</v>
      </c>
      <c r="B132" s="389" t="s">
        <v>39</v>
      </c>
      <c r="C132" s="277" t="s">
        <v>3465</v>
      </c>
      <c r="D132" s="316">
        <v>547.29999999999995</v>
      </c>
      <c r="E132" s="316">
        <v>549.61666666666667</v>
      </c>
      <c r="F132" s="317">
        <v>543.23333333333335</v>
      </c>
      <c r="G132" s="317">
        <v>539.16666666666663</v>
      </c>
      <c r="H132" s="317">
        <v>532.7833333333333</v>
      </c>
      <c r="I132" s="317">
        <v>553.68333333333339</v>
      </c>
      <c r="J132" s="317">
        <v>560.06666666666683</v>
      </c>
      <c r="K132" s="317">
        <v>564.13333333333344</v>
      </c>
      <c r="L132" s="304">
        <v>556</v>
      </c>
      <c r="M132" s="304">
        <v>545.54999999999995</v>
      </c>
      <c r="N132" s="319">
        <v>10343700</v>
      </c>
      <c r="O132" s="320">
        <v>-0.1261405109489051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144.65</v>
      </c>
      <c r="E133" s="316">
        <v>143.85</v>
      </c>
      <c r="F133" s="317">
        <v>140.29999999999998</v>
      </c>
      <c r="G133" s="317">
        <v>135.94999999999999</v>
      </c>
      <c r="H133" s="317">
        <v>132.39999999999998</v>
      </c>
      <c r="I133" s="317">
        <v>148.19999999999999</v>
      </c>
      <c r="J133" s="317">
        <v>151.75</v>
      </c>
      <c r="K133" s="317">
        <v>156.1</v>
      </c>
      <c r="L133" s="304">
        <v>147.4</v>
      </c>
      <c r="M133" s="304">
        <v>139.5</v>
      </c>
      <c r="N133" s="319">
        <v>72110700</v>
      </c>
      <c r="O133" s="320">
        <v>-6.531215367565571E-2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61.9</v>
      </c>
      <c r="E134" s="316">
        <v>62.333333333333336</v>
      </c>
      <c r="F134" s="317">
        <v>61.166666666666671</v>
      </c>
      <c r="G134" s="317">
        <v>60.433333333333337</v>
      </c>
      <c r="H134" s="317">
        <v>59.266666666666673</v>
      </c>
      <c r="I134" s="317">
        <v>63.06666666666667</v>
      </c>
      <c r="J134" s="317">
        <v>64.233333333333348</v>
      </c>
      <c r="K134" s="317">
        <v>64.966666666666669</v>
      </c>
      <c r="L134" s="304">
        <v>63.5</v>
      </c>
      <c r="M134" s="304">
        <v>61.6</v>
      </c>
      <c r="N134" s="319">
        <v>80311500</v>
      </c>
      <c r="O134" s="320">
        <v>-4.4797687861271675E-2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429.1</v>
      </c>
      <c r="E135" s="316">
        <v>428.90000000000003</v>
      </c>
      <c r="F135" s="317">
        <v>425.25000000000006</v>
      </c>
      <c r="G135" s="317">
        <v>421.40000000000003</v>
      </c>
      <c r="H135" s="317">
        <v>417.75000000000006</v>
      </c>
      <c r="I135" s="317">
        <v>432.75000000000006</v>
      </c>
      <c r="J135" s="317">
        <v>436.40000000000003</v>
      </c>
      <c r="K135" s="317">
        <v>440.25000000000006</v>
      </c>
      <c r="L135" s="304">
        <v>432.55</v>
      </c>
      <c r="M135" s="304">
        <v>425.05</v>
      </c>
      <c r="N135" s="319">
        <v>17129200</v>
      </c>
      <c r="O135" s="320">
        <v>-5.4695562435500514E-2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2257.5</v>
      </c>
      <c r="E136" s="316">
        <v>2267.35</v>
      </c>
      <c r="F136" s="317">
        <v>2241.2999999999997</v>
      </c>
      <c r="G136" s="317">
        <v>2225.1</v>
      </c>
      <c r="H136" s="317">
        <v>2199.0499999999997</v>
      </c>
      <c r="I136" s="317">
        <v>2283.5499999999997</v>
      </c>
      <c r="J136" s="317">
        <v>2309.6</v>
      </c>
      <c r="K136" s="317">
        <v>2325.7999999999997</v>
      </c>
      <c r="L136" s="304">
        <v>2293.4</v>
      </c>
      <c r="M136" s="304">
        <v>2251.15</v>
      </c>
      <c r="N136" s="319">
        <v>9724200</v>
      </c>
      <c r="O136" s="320">
        <v>-7.1498138069321107E-2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738.9</v>
      </c>
      <c r="E137" s="316">
        <v>740.68333333333339</v>
      </c>
      <c r="F137" s="317">
        <v>733.21666666666681</v>
      </c>
      <c r="G137" s="317">
        <v>727.53333333333342</v>
      </c>
      <c r="H137" s="317">
        <v>720.06666666666683</v>
      </c>
      <c r="I137" s="317">
        <v>746.36666666666679</v>
      </c>
      <c r="J137" s="317">
        <v>753.83333333333348</v>
      </c>
      <c r="K137" s="317">
        <v>759.51666666666677</v>
      </c>
      <c r="L137" s="304">
        <v>748.15</v>
      </c>
      <c r="M137" s="304">
        <v>735</v>
      </c>
      <c r="N137" s="319">
        <v>9853200</v>
      </c>
      <c r="O137" s="320">
        <v>-8.5838343353373411E-2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1140.4000000000001</v>
      </c>
      <c r="E138" s="316">
        <v>1139</v>
      </c>
      <c r="F138" s="317">
        <v>1131.7</v>
      </c>
      <c r="G138" s="317">
        <v>1123</v>
      </c>
      <c r="H138" s="317">
        <v>1115.7</v>
      </c>
      <c r="I138" s="317">
        <v>1147.7</v>
      </c>
      <c r="J138" s="317">
        <v>1155.0000000000002</v>
      </c>
      <c r="K138" s="317">
        <v>1163.7</v>
      </c>
      <c r="L138" s="304">
        <v>1146.3</v>
      </c>
      <c r="M138" s="304">
        <v>1130.3</v>
      </c>
      <c r="N138" s="319">
        <v>6027750</v>
      </c>
      <c r="O138" s="320">
        <v>-0.1469058486360259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2761.95</v>
      </c>
      <c r="E139" s="316">
        <v>2766.6333333333332</v>
      </c>
      <c r="F139" s="317">
        <v>2739.0666666666666</v>
      </c>
      <c r="G139" s="317">
        <v>2716.1833333333334</v>
      </c>
      <c r="H139" s="317">
        <v>2688.6166666666668</v>
      </c>
      <c r="I139" s="317">
        <v>2789.5166666666664</v>
      </c>
      <c r="J139" s="317">
        <v>2817.083333333333</v>
      </c>
      <c r="K139" s="317">
        <v>2839.9666666666662</v>
      </c>
      <c r="L139" s="304">
        <v>2794.2</v>
      </c>
      <c r="M139" s="304">
        <v>2743.75</v>
      </c>
      <c r="N139" s="319">
        <v>1506500</v>
      </c>
      <c r="O139" s="320">
        <v>-1.4070680628272251E-2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346.1</v>
      </c>
      <c r="E140" s="316">
        <v>348.38333333333338</v>
      </c>
      <c r="F140" s="317">
        <v>342.76666666666677</v>
      </c>
      <c r="G140" s="317">
        <v>339.43333333333339</v>
      </c>
      <c r="H140" s="317">
        <v>333.81666666666678</v>
      </c>
      <c r="I140" s="317">
        <v>351.71666666666675</v>
      </c>
      <c r="J140" s="317">
        <v>357.33333333333343</v>
      </c>
      <c r="K140" s="317">
        <v>360.66666666666674</v>
      </c>
      <c r="L140" s="304">
        <v>354</v>
      </c>
      <c r="M140" s="304">
        <v>345.05</v>
      </c>
      <c r="N140" s="319">
        <v>2238000</v>
      </c>
      <c r="O140" s="320">
        <v>4.0376850605652759E-3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452.65</v>
      </c>
      <c r="E141" s="316">
        <v>455.09999999999997</v>
      </c>
      <c r="F141" s="317">
        <v>445.19999999999993</v>
      </c>
      <c r="G141" s="317">
        <v>437.74999999999994</v>
      </c>
      <c r="H141" s="317">
        <v>427.84999999999991</v>
      </c>
      <c r="I141" s="317">
        <v>462.54999999999995</v>
      </c>
      <c r="J141" s="317">
        <v>472.44999999999993</v>
      </c>
      <c r="K141" s="317">
        <v>479.9</v>
      </c>
      <c r="L141" s="304">
        <v>465</v>
      </c>
      <c r="M141" s="304">
        <v>447.65</v>
      </c>
      <c r="N141" s="319">
        <v>5496400</v>
      </c>
      <c r="O141" s="320">
        <v>-0.13122372206240318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1049.7</v>
      </c>
      <c r="E142" s="316">
        <v>1055.5999999999999</v>
      </c>
      <c r="F142" s="317">
        <v>1041.4499999999998</v>
      </c>
      <c r="G142" s="317">
        <v>1033.1999999999998</v>
      </c>
      <c r="H142" s="317">
        <v>1019.0499999999997</v>
      </c>
      <c r="I142" s="317">
        <v>1063.8499999999999</v>
      </c>
      <c r="J142" s="317">
        <v>1078</v>
      </c>
      <c r="K142" s="317">
        <v>1086.25</v>
      </c>
      <c r="L142" s="304">
        <v>1069.75</v>
      </c>
      <c r="M142" s="304">
        <v>1047.3499999999999</v>
      </c>
      <c r="N142" s="319">
        <v>1127700</v>
      </c>
      <c r="O142" s="320">
        <v>-0.10549694614103276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4065.5</v>
      </c>
      <c r="E143" s="316">
        <v>4075.5499999999997</v>
      </c>
      <c r="F143" s="317">
        <v>4024.8999999999996</v>
      </c>
      <c r="G143" s="317">
        <v>3984.2999999999997</v>
      </c>
      <c r="H143" s="317">
        <v>3933.6499999999996</v>
      </c>
      <c r="I143" s="317">
        <v>4116.1499999999996</v>
      </c>
      <c r="J143" s="317">
        <v>4166.8</v>
      </c>
      <c r="K143" s="317">
        <v>4207.3999999999996</v>
      </c>
      <c r="L143" s="304">
        <v>4126.2</v>
      </c>
      <c r="M143" s="304">
        <v>4034.95</v>
      </c>
      <c r="N143" s="319">
        <v>2102000</v>
      </c>
      <c r="O143" s="320">
        <v>-5.1015801354401806E-2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498.15</v>
      </c>
      <c r="E144" s="316">
        <v>498.4666666666667</v>
      </c>
      <c r="F144" s="317">
        <v>494.68333333333339</v>
      </c>
      <c r="G144" s="317">
        <v>491.2166666666667</v>
      </c>
      <c r="H144" s="317">
        <v>487.43333333333339</v>
      </c>
      <c r="I144" s="317">
        <v>501.93333333333339</v>
      </c>
      <c r="J144" s="317">
        <v>505.7166666666667</v>
      </c>
      <c r="K144" s="317">
        <v>509.18333333333339</v>
      </c>
      <c r="L144" s="304">
        <v>502.25</v>
      </c>
      <c r="M144" s="304">
        <v>495</v>
      </c>
      <c r="N144" s="319">
        <v>9828000</v>
      </c>
      <c r="O144" s="320">
        <v>-7.7936333699231614E-2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128.4</v>
      </c>
      <c r="E145" s="316">
        <v>128.26666666666668</v>
      </c>
      <c r="F145" s="317">
        <v>126.93333333333337</v>
      </c>
      <c r="G145" s="317">
        <v>125.46666666666668</v>
      </c>
      <c r="H145" s="317">
        <v>124.13333333333337</v>
      </c>
      <c r="I145" s="317">
        <v>129.73333333333335</v>
      </c>
      <c r="J145" s="317">
        <v>131.06666666666666</v>
      </c>
      <c r="K145" s="317">
        <v>132.53333333333336</v>
      </c>
      <c r="L145" s="304">
        <v>129.6</v>
      </c>
      <c r="M145" s="304">
        <v>126.8</v>
      </c>
      <c r="N145" s="319">
        <v>72360200</v>
      </c>
      <c r="O145" s="320">
        <v>-0.39216707463152961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657.9</v>
      </c>
      <c r="E146" s="316">
        <v>657.15</v>
      </c>
      <c r="F146" s="317">
        <v>652.34999999999991</v>
      </c>
      <c r="G146" s="317">
        <v>646.79999999999995</v>
      </c>
      <c r="H146" s="317">
        <v>641.99999999999989</v>
      </c>
      <c r="I146" s="317">
        <v>662.69999999999993</v>
      </c>
      <c r="J146" s="317">
        <v>667.49999999999989</v>
      </c>
      <c r="K146" s="317">
        <v>673.05</v>
      </c>
      <c r="L146" s="304">
        <v>661.95</v>
      </c>
      <c r="M146" s="304">
        <v>651.6</v>
      </c>
      <c r="N146" s="319">
        <v>1920000</v>
      </c>
      <c r="O146" s="320">
        <v>-0.1366906474820144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273.2</v>
      </c>
      <c r="E147" s="316">
        <v>273.7833333333333</v>
      </c>
      <c r="F147" s="317">
        <v>271.11666666666662</v>
      </c>
      <c r="G147" s="317">
        <v>269.0333333333333</v>
      </c>
      <c r="H147" s="317">
        <v>266.36666666666662</v>
      </c>
      <c r="I147" s="317">
        <v>275.86666666666662</v>
      </c>
      <c r="J147" s="317">
        <v>278.53333333333336</v>
      </c>
      <c r="K147" s="317">
        <v>280.61666666666662</v>
      </c>
      <c r="L147" s="304">
        <v>276.45</v>
      </c>
      <c r="M147" s="304">
        <v>271.7</v>
      </c>
      <c r="N147" s="319">
        <v>23971200</v>
      </c>
      <c r="O147" s="320">
        <v>-0.12610825944937004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210.3</v>
      </c>
      <c r="E148" s="316">
        <v>210.91666666666666</v>
      </c>
      <c r="F148" s="317">
        <v>205.08333333333331</v>
      </c>
      <c r="G148" s="317">
        <v>199.86666666666665</v>
      </c>
      <c r="H148" s="317">
        <v>194.0333333333333</v>
      </c>
      <c r="I148" s="317">
        <v>216.13333333333333</v>
      </c>
      <c r="J148" s="317">
        <v>221.96666666666664</v>
      </c>
      <c r="K148" s="317">
        <v>227.18333333333334</v>
      </c>
      <c r="L148" s="304">
        <v>216.75</v>
      </c>
      <c r="M148" s="304">
        <v>205.7</v>
      </c>
      <c r="N148" s="319">
        <v>32955000</v>
      </c>
      <c r="O148" s="320">
        <v>-0.11210798577432914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0" sqref="F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44071</v>
      </c>
    </row>
    <row r="7" spans="1:15">
      <c r="A7"/>
    </row>
    <row r="8" spans="1:15" ht="28.5" customHeight="1">
      <c r="A8" s="568" t="s">
        <v>16</v>
      </c>
      <c r="B8" s="569" t="s">
        <v>18</v>
      </c>
      <c r="C8" s="567" t="s">
        <v>19</v>
      </c>
      <c r="D8" s="567" t="s">
        <v>20</v>
      </c>
      <c r="E8" s="567" t="s">
        <v>21</v>
      </c>
      <c r="F8" s="567"/>
      <c r="G8" s="567"/>
      <c r="H8" s="567" t="s">
        <v>22</v>
      </c>
      <c r="I8" s="567"/>
      <c r="J8" s="567"/>
      <c r="K8" s="274"/>
      <c r="L8" s="282"/>
      <c r="M8" s="282"/>
    </row>
    <row r="9" spans="1:15" ht="36" customHeight="1">
      <c r="A9" s="563"/>
      <c r="B9" s="565"/>
      <c r="C9" s="570" t="s">
        <v>23</v>
      </c>
      <c r="D9" s="570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11559.25</v>
      </c>
      <c r="D10" s="303">
        <v>11572.4</v>
      </c>
      <c r="E10" s="303">
        <v>11527.449999999999</v>
      </c>
      <c r="F10" s="303">
        <v>11495.65</v>
      </c>
      <c r="G10" s="303">
        <v>11450.699999999999</v>
      </c>
      <c r="H10" s="303">
        <v>11604.199999999999</v>
      </c>
      <c r="I10" s="303">
        <v>11649.15</v>
      </c>
      <c r="J10" s="303">
        <v>11680.949999999999</v>
      </c>
      <c r="K10" s="302">
        <v>11617.35</v>
      </c>
      <c r="L10" s="302">
        <v>11540.6</v>
      </c>
      <c r="M10" s="307"/>
    </row>
    <row r="11" spans="1:15">
      <c r="A11" s="301">
        <v>2</v>
      </c>
      <c r="B11" s="277" t="s">
        <v>220</v>
      </c>
      <c r="C11" s="304">
        <v>23600.35</v>
      </c>
      <c r="D11" s="279">
        <v>23589.516666666663</v>
      </c>
      <c r="E11" s="279">
        <v>23474.983333333326</v>
      </c>
      <c r="F11" s="279">
        <v>23349.616666666665</v>
      </c>
      <c r="G11" s="279">
        <v>23235.083333333328</v>
      </c>
      <c r="H11" s="279">
        <v>23714.883333333324</v>
      </c>
      <c r="I11" s="279">
        <v>23829.416666666664</v>
      </c>
      <c r="J11" s="279">
        <v>23954.783333333322</v>
      </c>
      <c r="K11" s="304">
        <v>23704.05</v>
      </c>
      <c r="L11" s="304">
        <v>23464.15</v>
      </c>
      <c r="M11" s="307"/>
    </row>
    <row r="12" spans="1:15">
      <c r="A12" s="301">
        <v>3</v>
      </c>
      <c r="B12" s="285" t="s">
        <v>221</v>
      </c>
      <c r="C12" s="304">
        <v>1546.15</v>
      </c>
      <c r="D12" s="279">
        <v>1551.7666666666667</v>
      </c>
      <c r="E12" s="279">
        <v>1536.8333333333333</v>
      </c>
      <c r="F12" s="279">
        <v>1527.5166666666667</v>
      </c>
      <c r="G12" s="279">
        <v>1512.5833333333333</v>
      </c>
      <c r="H12" s="279">
        <v>1561.0833333333333</v>
      </c>
      <c r="I12" s="279">
        <v>1576.0166666666667</v>
      </c>
      <c r="J12" s="279">
        <v>1585.3333333333333</v>
      </c>
      <c r="K12" s="304">
        <v>1566.7</v>
      </c>
      <c r="L12" s="304">
        <v>1542.45</v>
      </c>
      <c r="M12" s="307"/>
    </row>
    <row r="13" spans="1:15">
      <c r="A13" s="301">
        <v>4</v>
      </c>
      <c r="B13" s="277" t="s">
        <v>222</v>
      </c>
      <c r="C13" s="304">
        <v>3238</v>
      </c>
      <c r="D13" s="279">
        <v>3245.4</v>
      </c>
      <c r="E13" s="279">
        <v>3226.05</v>
      </c>
      <c r="F13" s="279">
        <v>3214.1</v>
      </c>
      <c r="G13" s="279">
        <v>3194.75</v>
      </c>
      <c r="H13" s="279">
        <v>3257.3500000000004</v>
      </c>
      <c r="I13" s="279">
        <v>3276.7</v>
      </c>
      <c r="J13" s="279">
        <v>3288.6500000000005</v>
      </c>
      <c r="K13" s="304">
        <v>3264.75</v>
      </c>
      <c r="L13" s="304">
        <v>3233.45</v>
      </c>
      <c r="M13" s="307"/>
    </row>
    <row r="14" spans="1:15">
      <c r="A14" s="301">
        <v>5</v>
      </c>
      <c r="B14" s="277" t="s">
        <v>223</v>
      </c>
      <c r="C14" s="304">
        <v>18102.650000000001</v>
      </c>
      <c r="D14" s="279">
        <v>18161.316666666666</v>
      </c>
      <c r="E14" s="279">
        <v>18017.083333333332</v>
      </c>
      <c r="F14" s="279">
        <v>17931.516666666666</v>
      </c>
      <c r="G14" s="279">
        <v>17787.283333333333</v>
      </c>
      <c r="H14" s="279">
        <v>18246.883333333331</v>
      </c>
      <c r="I14" s="279">
        <v>18391.116666666669</v>
      </c>
      <c r="J14" s="279">
        <v>18476.683333333331</v>
      </c>
      <c r="K14" s="304">
        <v>18305.55</v>
      </c>
      <c r="L14" s="304">
        <v>18075.75</v>
      </c>
      <c r="M14" s="307"/>
    </row>
    <row r="15" spans="1:15">
      <c r="A15" s="301">
        <v>6</v>
      </c>
      <c r="B15" s="277" t="s">
        <v>224</v>
      </c>
      <c r="C15" s="304">
        <v>2636.35</v>
      </c>
      <c r="D15" s="279">
        <v>2646.2166666666667</v>
      </c>
      <c r="E15" s="279">
        <v>2623.2833333333333</v>
      </c>
      <c r="F15" s="279">
        <v>2610.2166666666667</v>
      </c>
      <c r="G15" s="279">
        <v>2587.2833333333333</v>
      </c>
      <c r="H15" s="279">
        <v>2659.2833333333333</v>
      </c>
      <c r="I15" s="279">
        <v>2682.2166666666667</v>
      </c>
      <c r="J15" s="279">
        <v>2695.2833333333333</v>
      </c>
      <c r="K15" s="304">
        <v>2669.15</v>
      </c>
      <c r="L15" s="304">
        <v>2633.15</v>
      </c>
      <c r="M15" s="307"/>
    </row>
    <row r="16" spans="1:15">
      <c r="A16" s="301">
        <v>7</v>
      </c>
      <c r="B16" s="277" t="s">
        <v>225</v>
      </c>
      <c r="C16" s="304">
        <v>4788.1000000000004</v>
      </c>
      <c r="D16" s="279">
        <v>4799.25</v>
      </c>
      <c r="E16" s="279">
        <v>4770.3999999999996</v>
      </c>
      <c r="F16" s="279">
        <v>4752.7</v>
      </c>
      <c r="G16" s="279">
        <v>4723.8499999999995</v>
      </c>
      <c r="H16" s="279">
        <v>4816.95</v>
      </c>
      <c r="I16" s="279">
        <v>4845.8</v>
      </c>
      <c r="J16" s="279">
        <v>4863.5</v>
      </c>
      <c r="K16" s="304">
        <v>4828.1000000000004</v>
      </c>
      <c r="L16" s="304">
        <v>4781.55</v>
      </c>
      <c r="M16" s="307"/>
    </row>
    <row r="17" spans="1:13">
      <c r="A17" s="301">
        <v>8</v>
      </c>
      <c r="B17" s="277" t="s">
        <v>803</v>
      </c>
      <c r="C17" s="277">
        <v>1124.3499999999999</v>
      </c>
      <c r="D17" s="279">
        <v>1118.7833333333333</v>
      </c>
      <c r="E17" s="279">
        <v>1108.5666666666666</v>
      </c>
      <c r="F17" s="279">
        <v>1092.7833333333333</v>
      </c>
      <c r="G17" s="279">
        <v>1082.5666666666666</v>
      </c>
      <c r="H17" s="279">
        <v>1134.5666666666666</v>
      </c>
      <c r="I17" s="279">
        <v>1144.7833333333333</v>
      </c>
      <c r="J17" s="279">
        <v>1160.5666666666666</v>
      </c>
      <c r="K17" s="277">
        <v>1129</v>
      </c>
      <c r="L17" s="277">
        <v>1103</v>
      </c>
      <c r="M17" s="277">
        <v>3.5738500000000002</v>
      </c>
    </row>
    <row r="18" spans="1:13">
      <c r="A18" s="301">
        <v>9</v>
      </c>
      <c r="B18" s="277" t="s">
        <v>295</v>
      </c>
      <c r="C18" s="277">
        <v>17065.099999999999</v>
      </c>
      <c r="D18" s="279">
        <v>17134.366666666665</v>
      </c>
      <c r="E18" s="279">
        <v>16936.73333333333</v>
      </c>
      <c r="F18" s="279">
        <v>16808.366666666665</v>
      </c>
      <c r="G18" s="279">
        <v>16610.73333333333</v>
      </c>
      <c r="H18" s="279">
        <v>17262.73333333333</v>
      </c>
      <c r="I18" s="279">
        <v>17460.366666666669</v>
      </c>
      <c r="J18" s="279">
        <v>17588.73333333333</v>
      </c>
      <c r="K18" s="277">
        <v>17332</v>
      </c>
      <c r="L18" s="277">
        <v>17006</v>
      </c>
      <c r="M18" s="277">
        <v>0.18991</v>
      </c>
    </row>
    <row r="19" spans="1:13">
      <c r="A19" s="301">
        <v>10</v>
      </c>
      <c r="B19" s="277" t="s">
        <v>227</v>
      </c>
      <c r="C19" s="277">
        <v>64.349999999999994</v>
      </c>
      <c r="D19" s="279">
        <v>64.95</v>
      </c>
      <c r="E19" s="279">
        <v>63.5</v>
      </c>
      <c r="F19" s="279">
        <v>62.649999999999991</v>
      </c>
      <c r="G19" s="279">
        <v>61.199999999999989</v>
      </c>
      <c r="H19" s="279">
        <v>65.800000000000011</v>
      </c>
      <c r="I19" s="279">
        <v>67.250000000000028</v>
      </c>
      <c r="J19" s="279">
        <v>68.100000000000023</v>
      </c>
      <c r="K19" s="277">
        <v>66.400000000000006</v>
      </c>
      <c r="L19" s="277">
        <v>64.099999999999994</v>
      </c>
      <c r="M19" s="277">
        <v>36.295879999999997</v>
      </c>
    </row>
    <row r="20" spans="1:13">
      <c r="A20" s="301">
        <v>11</v>
      </c>
      <c r="B20" s="277" t="s">
        <v>228</v>
      </c>
      <c r="C20" s="277">
        <v>146.25</v>
      </c>
      <c r="D20" s="279">
        <v>147.93333333333331</v>
      </c>
      <c r="E20" s="279">
        <v>143.71666666666661</v>
      </c>
      <c r="F20" s="279">
        <v>141.18333333333331</v>
      </c>
      <c r="G20" s="279">
        <v>136.96666666666661</v>
      </c>
      <c r="H20" s="279">
        <v>150.46666666666661</v>
      </c>
      <c r="I20" s="279">
        <v>154.68333333333331</v>
      </c>
      <c r="J20" s="279">
        <v>157.21666666666661</v>
      </c>
      <c r="K20" s="277">
        <v>152.15</v>
      </c>
      <c r="L20" s="277">
        <v>145.4</v>
      </c>
      <c r="M20" s="277">
        <v>27.143219999999999</v>
      </c>
    </row>
    <row r="21" spans="1:13">
      <c r="A21" s="301">
        <v>12</v>
      </c>
      <c r="B21" s="277" t="s">
        <v>38</v>
      </c>
      <c r="C21" s="277">
        <v>1400.05</v>
      </c>
      <c r="D21" s="279">
        <v>1403.1666666666667</v>
      </c>
      <c r="E21" s="279">
        <v>1390.6333333333334</v>
      </c>
      <c r="F21" s="279">
        <v>1381.2166666666667</v>
      </c>
      <c r="G21" s="279">
        <v>1368.6833333333334</v>
      </c>
      <c r="H21" s="279">
        <v>1412.5833333333335</v>
      </c>
      <c r="I21" s="279">
        <v>1425.1166666666668</v>
      </c>
      <c r="J21" s="279">
        <v>1434.5333333333335</v>
      </c>
      <c r="K21" s="277">
        <v>1415.7</v>
      </c>
      <c r="L21" s="277">
        <v>1393.75</v>
      </c>
      <c r="M21" s="277">
        <v>5.3845200000000002</v>
      </c>
    </row>
    <row r="22" spans="1:13">
      <c r="A22" s="301">
        <v>13</v>
      </c>
      <c r="B22" s="277" t="s">
        <v>296</v>
      </c>
      <c r="C22" s="277">
        <v>184.85</v>
      </c>
      <c r="D22" s="279">
        <v>186.16666666666666</v>
      </c>
      <c r="E22" s="279">
        <v>181.7833333333333</v>
      </c>
      <c r="F22" s="279">
        <v>178.71666666666664</v>
      </c>
      <c r="G22" s="279">
        <v>174.33333333333329</v>
      </c>
      <c r="H22" s="279">
        <v>189.23333333333332</v>
      </c>
      <c r="I22" s="279">
        <v>193.6166666666667</v>
      </c>
      <c r="J22" s="279">
        <v>196.68333333333334</v>
      </c>
      <c r="K22" s="277">
        <v>190.55</v>
      </c>
      <c r="L22" s="277">
        <v>183.1</v>
      </c>
      <c r="M22" s="277">
        <v>19.114350000000002</v>
      </c>
    </row>
    <row r="23" spans="1:13">
      <c r="A23" s="301">
        <v>14</v>
      </c>
      <c r="B23" s="277" t="s">
        <v>41</v>
      </c>
      <c r="C23" s="277">
        <v>350.55</v>
      </c>
      <c r="D23" s="279">
        <v>352.51666666666665</v>
      </c>
      <c r="E23" s="279">
        <v>347.58333333333331</v>
      </c>
      <c r="F23" s="279">
        <v>344.61666666666667</v>
      </c>
      <c r="G23" s="279">
        <v>339.68333333333334</v>
      </c>
      <c r="H23" s="279">
        <v>355.48333333333329</v>
      </c>
      <c r="I23" s="279">
        <v>360.41666666666669</v>
      </c>
      <c r="J23" s="279">
        <v>363.38333333333327</v>
      </c>
      <c r="K23" s="277">
        <v>357.45</v>
      </c>
      <c r="L23" s="277">
        <v>349.55</v>
      </c>
      <c r="M23" s="277">
        <v>29.96658</v>
      </c>
    </row>
    <row r="24" spans="1:13">
      <c r="A24" s="301">
        <v>15</v>
      </c>
      <c r="B24" s="277" t="s">
        <v>43</v>
      </c>
      <c r="C24" s="277">
        <v>39.450000000000003</v>
      </c>
      <c r="D24" s="279">
        <v>39.733333333333341</v>
      </c>
      <c r="E24" s="279">
        <v>38.866666666666681</v>
      </c>
      <c r="F24" s="279">
        <v>38.283333333333339</v>
      </c>
      <c r="G24" s="279">
        <v>37.416666666666679</v>
      </c>
      <c r="H24" s="279">
        <v>40.316666666666684</v>
      </c>
      <c r="I24" s="279">
        <v>41.183333333333344</v>
      </c>
      <c r="J24" s="279">
        <v>41.766666666666687</v>
      </c>
      <c r="K24" s="277">
        <v>40.6</v>
      </c>
      <c r="L24" s="277">
        <v>39.15</v>
      </c>
      <c r="M24" s="277">
        <v>49.071269999999998</v>
      </c>
    </row>
    <row r="25" spans="1:13">
      <c r="A25" s="301">
        <v>16</v>
      </c>
      <c r="B25" s="277" t="s">
        <v>298</v>
      </c>
      <c r="C25" s="277">
        <v>278.05</v>
      </c>
      <c r="D25" s="279">
        <v>280.15000000000003</v>
      </c>
      <c r="E25" s="279">
        <v>273.90000000000009</v>
      </c>
      <c r="F25" s="279">
        <v>269.75000000000006</v>
      </c>
      <c r="G25" s="279">
        <v>263.50000000000011</v>
      </c>
      <c r="H25" s="279">
        <v>284.30000000000007</v>
      </c>
      <c r="I25" s="279">
        <v>290.54999999999995</v>
      </c>
      <c r="J25" s="279">
        <v>294.70000000000005</v>
      </c>
      <c r="K25" s="277">
        <v>286.39999999999998</v>
      </c>
      <c r="L25" s="277">
        <v>276</v>
      </c>
      <c r="M25" s="277">
        <v>6.4918899999999997</v>
      </c>
    </row>
    <row r="26" spans="1:13">
      <c r="A26" s="301">
        <v>17</v>
      </c>
      <c r="B26" s="277" t="s">
        <v>229</v>
      </c>
      <c r="C26" s="277">
        <v>1584.15</v>
      </c>
      <c r="D26" s="279">
        <v>1593.8333333333333</v>
      </c>
      <c r="E26" s="279">
        <v>1570.4166666666665</v>
      </c>
      <c r="F26" s="279">
        <v>1556.6833333333332</v>
      </c>
      <c r="G26" s="279">
        <v>1533.2666666666664</v>
      </c>
      <c r="H26" s="279">
        <v>1607.5666666666666</v>
      </c>
      <c r="I26" s="279">
        <v>1630.9833333333331</v>
      </c>
      <c r="J26" s="279">
        <v>1644.7166666666667</v>
      </c>
      <c r="K26" s="277">
        <v>1617.25</v>
      </c>
      <c r="L26" s="277">
        <v>1580.1</v>
      </c>
      <c r="M26" s="277">
        <v>1.22218</v>
      </c>
    </row>
    <row r="27" spans="1:13">
      <c r="A27" s="301">
        <v>18</v>
      </c>
      <c r="B27" s="277" t="s">
        <v>230</v>
      </c>
      <c r="C27" s="277">
        <v>2873.45</v>
      </c>
      <c r="D27" s="279">
        <v>2862.85</v>
      </c>
      <c r="E27" s="279">
        <v>2831.7</v>
      </c>
      <c r="F27" s="279">
        <v>2789.95</v>
      </c>
      <c r="G27" s="279">
        <v>2758.7999999999997</v>
      </c>
      <c r="H27" s="279">
        <v>2904.6</v>
      </c>
      <c r="I27" s="279">
        <v>2935.7500000000005</v>
      </c>
      <c r="J27" s="279">
        <v>2977.5</v>
      </c>
      <c r="K27" s="277">
        <v>2894</v>
      </c>
      <c r="L27" s="277">
        <v>2821.1</v>
      </c>
      <c r="M27" s="277">
        <v>2.3371900000000001</v>
      </c>
    </row>
    <row r="28" spans="1:13">
      <c r="A28" s="301">
        <v>19</v>
      </c>
      <c r="B28" s="277" t="s">
        <v>45</v>
      </c>
      <c r="C28" s="277">
        <v>741.8</v>
      </c>
      <c r="D28" s="279">
        <v>742.35</v>
      </c>
      <c r="E28" s="279">
        <v>736.7</v>
      </c>
      <c r="F28" s="279">
        <v>731.6</v>
      </c>
      <c r="G28" s="279">
        <v>725.95</v>
      </c>
      <c r="H28" s="279">
        <v>747.45</v>
      </c>
      <c r="I28" s="279">
        <v>753.09999999999991</v>
      </c>
      <c r="J28" s="279">
        <v>758.2</v>
      </c>
      <c r="K28" s="277">
        <v>748</v>
      </c>
      <c r="L28" s="277">
        <v>737.25</v>
      </c>
      <c r="M28" s="277">
        <v>3.8957299999999999</v>
      </c>
    </row>
    <row r="29" spans="1:13">
      <c r="A29" s="301">
        <v>20</v>
      </c>
      <c r="B29" s="277" t="s">
        <v>46</v>
      </c>
      <c r="C29" s="277">
        <v>221.35</v>
      </c>
      <c r="D29" s="279">
        <v>221.75</v>
      </c>
      <c r="E29" s="279">
        <v>219.8</v>
      </c>
      <c r="F29" s="279">
        <v>218.25</v>
      </c>
      <c r="G29" s="279">
        <v>216.3</v>
      </c>
      <c r="H29" s="279">
        <v>223.3</v>
      </c>
      <c r="I29" s="279">
        <v>225.25</v>
      </c>
      <c r="J29" s="279">
        <v>226.8</v>
      </c>
      <c r="K29" s="277">
        <v>223.7</v>
      </c>
      <c r="L29" s="277">
        <v>220.2</v>
      </c>
      <c r="M29" s="277">
        <v>20.46039</v>
      </c>
    </row>
    <row r="30" spans="1:13">
      <c r="A30" s="301">
        <v>21</v>
      </c>
      <c r="B30" s="277" t="s">
        <v>47</v>
      </c>
      <c r="C30" s="277">
        <v>1650</v>
      </c>
      <c r="D30" s="279">
        <v>1656.05</v>
      </c>
      <c r="E30" s="279">
        <v>1632.1499999999999</v>
      </c>
      <c r="F30" s="279">
        <v>1614.3</v>
      </c>
      <c r="G30" s="279">
        <v>1590.3999999999999</v>
      </c>
      <c r="H30" s="279">
        <v>1673.8999999999999</v>
      </c>
      <c r="I30" s="279">
        <v>1697.8</v>
      </c>
      <c r="J30" s="279">
        <v>1715.6499999999999</v>
      </c>
      <c r="K30" s="277">
        <v>1679.95</v>
      </c>
      <c r="L30" s="277">
        <v>1638.2</v>
      </c>
      <c r="M30" s="277">
        <v>4.76295</v>
      </c>
    </row>
    <row r="31" spans="1:13">
      <c r="A31" s="301">
        <v>22</v>
      </c>
      <c r="B31" s="277" t="s">
        <v>48</v>
      </c>
      <c r="C31" s="277">
        <v>135.5</v>
      </c>
      <c r="D31" s="279">
        <v>135.76666666666668</v>
      </c>
      <c r="E31" s="279">
        <v>132.53333333333336</v>
      </c>
      <c r="F31" s="279">
        <v>129.56666666666669</v>
      </c>
      <c r="G31" s="279">
        <v>126.33333333333337</v>
      </c>
      <c r="H31" s="279">
        <v>138.73333333333335</v>
      </c>
      <c r="I31" s="279">
        <v>141.96666666666664</v>
      </c>
      <c r="J31" s="279">
        <v>144.93333333333334</v>
      </c>
      <c r="K31" s="277">
        <v>139</v>
      </c>
      <c r="L31" s="277">
        <v>132.80000000000001</v>
      </c>
      <c r="M31" s="277">
        <v>228.33180999999999</v>
      </c>
    </row>
    <row r="32" spans="1:13">
      <c r="A32" s="301">
        <v>23</v>
      </c>
      <c r="B32" s="277" t="s">
        <v>49</v>
      </c>
      <c r="C32" s="277">
        <v>72.5</v>
      </c>
      <c r="D32" s="279">
        <v>72.433333333333337</v>
      </c>
      <c r="E32" s="279">
        <v>71.26666666666668</v>
      </c>
      <c r="F32" s="279">
        <v>70.033333333333346</v>
      </c>
      <c r="G32" s="279">
        <v>68.866666666666688</v>
      </c>
      <c r="H32" s="279">
        <v>73.666666666666671</v>
      </c>
      <c r="I32" s="279">
        <v>74.833333333333329</v>
      </c>
      <c r="J32" s="279">
        <v>76.066666666666663</v>
      </c>
      <c r="K32" s="277">
        <v>73.599999999999994</v>
      </c>
      <c r="L32" s="277">
        <v>71.2</v>
      </c>
      <c r="M32" s="277">
        <v>432.23466999999999</v>
      </c>
    </row>
    <row r="33" spans="1:13">
      <c r="A33" s="301">
        <v>24</v>
      </c>
      <c r="B33" s="277" t="s">
        <v>51</v>
      </c>
      <c r="C33" s="277">
        <v>1982.5</v>
      </c>
      <c r="D33" s="279">
        <v>1987.1833333333334</v>
      </c>
      <c r="E33" s="279">
        <v>1965.3666666666668</v>
      </c>
      <c r="F33" s="279">
        <v>1948.2333333333333</v>
      </c>
      <c r="G33" s="279">
        <v>1926.4166666666667</v>
      </c>
      <c r="H33" s="279">
        <v>2004.3166666666668</v>
      </c>
      <c r="I33" s="279">
        <v>2026.1333333333334</v>
      </c>
      <c r="J33" s="279">
        <v>2043.2666666666669</v>
      </c>
      <c r="K33" s="277">
        <v>2009</v>
      </c>
      <c r="L33" s="277">
        <v>1970.05</v>
      </c>
      <c r="M33" s="277">
        <v>31.163070000000001</v>
      </c>
    </row>
    <row r="34" spans="1:13">
      <c r="A34" s="301">
        <v>25</v>
      </c>
      <c r="B34" s="277" t="s">
        <v>226</v>
      </c>
      <c r="C34" s="277">
        <v>730.45</v>
      </c>
      <c r="D34" s="279">
        <v>734.05000000000007</v>
      </c>
      <c r="E34" s="279">
        <v>724.50000000000011</v>
      </c>
      <c r="F34" s="279">
        <v>718.55000000000007</v>
      </c>
      <c r="G34" s="279">
        <v>709.00000000000011</v>
      </c>
      <c r="H34" s="279">
        <v>740.00000000000011</v>
      </c>
      <c r="I34" s="279">
        <v>749.55000000000007</v>
      </c>
      <c r="J34" s="279">
        <v>755.50000000000011</v>
      </c>
      <c r="K34" s="277">
        <v>743.6</v>
      </c>
      <c r="L34" s="277">
        <v>728.1</v>
      </c>
      <c r="M34" s="277">
        <v>2.94529</v>
      </c>
    </row>
    <row r="35" spans="1:13">
      <c r="A35" s="301">
        <v>26</v>
      </c>
      <c r="B35" s="277" t="s">
        <v>53</v>
      </c>
      <c r="C35" s="277">
        <v>876.6</v>
      </c>
      <c r="D35" s="279">
        <v>876.19999999999993</v>
      </c>
      <c r="E35" s="279">
        <v>866.39999999999986</v>
      </c>
      <c r="F35" s="279">
        <v>856.19999999999993</v>
      </c>
      <c r="G35" s="279">
        <v>846.39999999999986</v>
      </c>
      <c r="H35" s="279">
        <v>886.39999999999986</v>
      </c>
      <c r="I35" s="279">
        <v>896.19999999999982</v>
      </c>
      <c r="J35" s="279">
        <v>906.39999999999986</v>
      </c>
      <c r="K35" s="277">
        <v>886</v>
      </c>
      <c r="L35" s="277">
        <v>866</v>
      </c>
      <c r="M35" s="277">
        <v>37.676969999999997</v>
      </c>
    </row>
    <row r="36" spans="1:13">
      <c r="A36" s="301">
        <v>27</v>
      </c>
      <c r="B36" s="277" t="s">
        <v>55</v>
      </c>
      <c r="C36" s="277">
        <v>473.05</v>
      </c>
      <c r="D36" s="279">
        <v>470.51666666666665</v>
      </c>
      <c r="E36" s="279">
        <v>466.5333333333333</v>
      </c>
      <c r="F36" s="279">
        <v>460.01666666666665</v>
      </c>
      <c r="G36" s="279">
        <v>456.0333333333333</v>
      </c>
      <c r="H36" s="279">
        <v>477.0333333333333</v>
      </c>
      <c r="I36" s="279">
        <v>481.01666666666665</v>
      </c>
      <c r="J36" s="279">
        <v>487.5333333333333</v>
      </c>
      <c r="K36" s="277">
        <v>474.5</v>
      </c>
      <c r="L36" s="277">
        <v>464</v>
      </c>
      <c r="M36" s="277">
        <v>195.44322</v>
      </c>
    </row>
    <row r="37" spans="1:13">
      <c r="A37" s="301">
        <v>28</v>
      </c>
      <c r="B37" s="277" t="s">
        <v>56</v>
      </c>
      <c r="C37" s="277">
        <v>3043</v>
      </c>
      <c r="D37" s="279">
        <v>3052.3166666666671</v>
      </c>
      <c r="E37" s="279">
        <v>3015.8833333333341</v>
      </c>
      <c r="F37" s="279">
        <v>2988.7666666666669</v>
      </c>
      <c r="G37" s="279">
        <v>2952.3333333333339</v>
      </c>
      <c r="H37" s="279">
        <v>3079.4333333333343</v>
      </c>
      <c r="I37" s="279">
        <v>3115.8666666666677</v>
      </c>
      <c r="J37" s="279">
        <v>3142.9833333333345</v>
      </c>
      <c r="K37" s="277">
        <v>3088.75</v>
      </c>
      <c r="L37" s="277">
        <v>3025.2</v>
      </c>
      <c r="M37" s="277">
        <v>7.1150399999999996</v>
      </c>
    </row>
    <row r="38" spans="1:13">
      <c r="A38" s="301">
        <v>29</v>
      </c>
      <c r="B38" s="277" t="s">
        <v>58</v>
      </c>
      <c r="C38" s="277">
        <v>6530.75</v>
      </c>
      <c r="D38" s="279">
        <v>6541.0666666666666</v>
      </c>
      <c r="E38" s="279">
        <v>6477.1833333333334</v>
      </c>
      <c r="F38" s="279">
        <v>6423.6166666666668</v>
      </c>
      <c r="G38" s="279">
        <v>6359.7333333333336</v>
      </c>
      <c r="H38" s="279">
        <v>6594.6333333333332</v>
      </c>
      <c r="I38" s="279">
        <v>6658.5166666666664</v>
      </c>
      <c r="J38" s="279">
        <v>6712.083333333333</v>
      </c>
      <c r="K38" s="277">
        <v>6604.95</v>
      </c>
      <c r="L38" s="277">
        <v>6487.5</v>
      </c>
      <c r="M38" s="277">
        <v>4.6188200000000004</v>
      </c>
    </row>
    <row r="39" spans="1:13">
      <c r="A39" s="301">
        <v>30</v>
      </c>
      <c r="B39" s="277" t="s">
        <v>232</v>
      </c>
      <c r="C39" s="277">
        <v>2851.65</v>
      </c>
      <c r="D39" s="279">
        <v>2826.5333333333333</v>
      </c>
      <c r="E39" s="279">
        <v>2785.1166666666668</v>
      </c>
      <c r="F39" s="279">
        <v>2718.5833333333335</v>
      </c>
      <c r="G39" s="279">
        <v>2677.166666666667</v>
      </c>
      <c r="H39" s="279">
        <v>2893.0666666666666</v>
      </c>
      <c r="I39" s="279">
        <v>2934.4833333333336</v>
      </c>
      <c r="J39" s="279">
        <v>3001.0166666666664</v>
      </c>
      <c r="K39" s="277">
        <v>2867.95</v>
      </c>
      <c r="L39" s="277">
        <v>2760</v>
      </c>
      <c r="M39" s="277">
        <v>1.2565</v>
      </c>
    </row>
    <row r="40" spans="1:13">
      <c r="A40" s="301">
        <v>31</v>
      </c>
      <c r="B40" s="277" t="s">
        <v>59</v>
      </c>
      <c r="C40" s="277">
        <v>3632.5</v>
      </c>
      <c r="D40" s="279">
        <v>3632.4333333333329</v>
      </c>
      <c r="E40" s="279">
        <v>3596.4666666666658</v>
      </c>
      <c r="F40" s="279">
        <v>3560.4333333333329</v>
      </c>
      <c r="G40" s="279">
        <v>3524.4666666666658</v>
      </c>
      <c r="H40" s="279">
        <v>3668.4666666666658</v>
      </c>
      <c r="I40" s="279">
        <v>3704.4333333333329</v>
      </c>
      <c r="J40" s="279">
        <v>3740.4666666666658</v>
      </c>
      <c r="K40" s="277">
        <v>3668.4</v>
      </c>
      <c r="L40" s="277">
        <v>3596.4</v>
      </c>
      <c r="M40" s="277">
        <v>46.111319999999999</v>
      </c>
    </row>
    <row r="41" spans="1:13">
      <c r="A41" s="301">
        <v>32</v>
      </c>
      <c r="B41" s="277" t="s">
        <v>60</v>
      </c>
      <c r="C41" s="277">
        <v>1378.6</v>
      </c>
      <c r="D41" s="279">
        <v>1386.05</v>
      </c>
      <c r="E41" s="279">
        <v>1364.6</v>
      </c>
      <c r="F41" s="279">
        <v>1350.6</v>
      </c>
      <c r="G41" s="279">
        <v>1329.1499999999999</v>
      </c>
      <c r="H41" s="279">
        <v>1400.05</v>
      </c>
      <c r="I41" s="279">
        <v>1421.5000000000002</v>
      </c>
      <c r="J41" s="279">
        <v>1435.5</v>
      </c>
      <c r="K41" s="277">
        <v>1407.5</v>
      </c>
      <c r="L41" s="277">
        <v>1372.05</v>
      </c>
      <c r="M41" s="277">
        <v>3.9223300000000001</v>
      </c>
    </row>
    <row r="42" spans="1:13">
      <c r="A42" s="301">
        <v>33</v>
      </c>
      <c r="B42" s="277" t="s">
        <v>233</v>
      </c>
      <c r="C42" s="277">
        <v>311.10000000000002</v>
      </c>
      <c r="D42" s="279">
        <v>309.5</v>
      </c>
      <c r="E42" s="279">
        <v>304</v>
      </c>
      <c r="F42" s="279">
        <v>296.89999999999998</v>
      </c>
      <c r="G42" s="279">
        <v>291.39999999999998</v>
      </c>
      <c r="H42" s="279">
        <v>316.60000000000002</v>
      </c>
      <c r="I42" s="279">
        <v>322.10000000000002</v>
      </c>
      <c r="J42" s="279">
        <v>329.20000000000005</v>
      </c>
      <c r="K42" s="277">
        <v>315</v>
      </c>
      <c r="L42" s="277">
        <v>302.39999999999998</v>
      </c>
      <c r="M42" s="277">
        <v>408.80245000000002</v>
      </c>
    </row>
    <row r="43" spans="1:13">
      <c r="A43" s="301">
        <v>34</v>
      </c>
      <c r="B43" s="277" t="s">
        <v>61</v>
      </c>
      <c r="C43" s="277">
        <v>48.7</v>
      </c>
      <c r="D43" s="279">
        <v>48.916666666666664</v>
      </c>
      <c r="E43" s="279">
        <v>48.333333333333329</v>
      </c>
      <c r="F43" s="279">
        <v>47.966666666666661</v>
      </c>
      <c r="G43" s="279">
        <v>47.383333333333326</v>
      </c>
      <c r="H43" s="279">
        <v>49.283333333333331</v>
      </c>
      <c r="I43" s="279">
        <v>49.86666666666666</v>
      </c>
      <c r="J43" s="279">
        <v>50.233333333333334</v>
      </c>
      <c r="K43" s="277">
        <v>49.5</v>
      </c>
      <c r="L43" s="277">
        <v>48.55</v>
      </c>
      <c r="M43" s="277">
        <v>340.37254999999999</v>
      </c>
    </row>
    <row r="44" spans="1:13">
      <c r="A44" s="301">
        <v>35</v>
      </c>
      <c r="B44" s="277" t="s">
        <v>62</v>
      </c>
      <c r="C44" s="277">
        <v>49.9</v>
      </c>
      <c r="D44" s="279">
        <v>49.716666666666669</v>
      </c>
      <c r="E44" s="279">
        <v>48.333333333333336</v>
      </c>
      <c r="F44" s="279">
        <v>46.766666666666666</v>
      </c>
      <c r="G44" s="279">
        <v>45.383333333333333</v>
      </c>
      <c r="H44" s="279">
        <v>51.283333333333339</v>
      </c>
      <c r="I44" s="279">
        <v>52.666666666666664</v>
      </c>
      <c r="J44" s="279">
        <v>54.233333333333341</v>
      </c>
      <c r="K44" s="277">
        <v>51.1</v>
      </c>
      <c r="L44" s="277">
        <v>48.15</v>
      </c>
      <c r="M44" s="277">
        <v>68.994640000000004</v>
      </c>
    </row>
    <row r="45" spans="1:13">
      <c r="A45" s="301">
        <v>36</v>
      </c>
      <c r="B45" s="277" t="s">
        <v>63</v>
      </c>
      <c r="C45" s="277">
        <v>1351.15</v>
      </c>
      <c r="D45" s="279">
        <v>1341.7166666666667</v>
      </c>
      <c r="E45" s="279">
        <v>1324.4333333333334</v>
      </c>
      <c r="F45" s="279">
        <v>1297.7166666666667</v>
      </c>
      <c r="G45" s="279">
        <v>1280.4333333333334</v>
      </c>
      <c r="H45" s="279">
        <v>1368.4333333333334</v>
      </c>
      <c r="I45" s="279">
        <v>1385.7166666666667</v>
      </c>
      <c r="J45" s="279">
        <v>1412.4333333333334</v>
      </c>
      <c r="K45" s="277">
        <v>1359</v>
      </c>
      <c r="L45" s="277">
        <v>1315</v>
      </c>
      <c r="M45" s="277">
        <v>18.69933</v>
      </c>
    </row>
    <row r="46" spans="1:13">
      <c r="A46" s="301">
        <v>37</v>
      </c>
      <c r="B46" s="277" t="s">
        <v>234</v>
      </c>
      <c r="C46" s="277">
        <v>1511.85</v>
      </c>
      <c r="D46" s="279">
        <v>1505.6166666666668</v>
      </c>
      <c r="E46" s="279">
        <v>1466.2333333333336</v>
      </c>
      <c r="F46" s="279">
        <v>1420.6166666666668</v>
      </c>
      <c r="G46" s="279">
        <v>1381.2333333333336</v>
      </c>
      <c r="H46" s="279">
        <v>1551.2333333333336</v>
      </c>
      <c r="I46" s="279">
        <v>1590.6166666666668</v>
      </c>
      <c r="J46" s="279">
        <v>1636.2333333333336</v>
      </c>
      <c r="K46" s="277">
        <v>1545</v>
      </c>
      <c r="L46" s="277">
        <v>1460</v>
      </c>
      <c r="M46" s="277">
        <v>5.2144599999999999</v>
      </c>
    </row>
    <row r="47" spans="1:13">
      <c r="A47" s="301">
        <v>38</v>
      </c>
      <c r="B47" s="277" t="s">
        <v>65</v>
      </c>
      <c r="C47" s="277">
        <v>110.3</v>
      </c>
      <c r="D47" s="279">
        <v>110.91666666666667</v>
      </c>
      <c r="E47" s="279">
        <v>109.18333333333334</v>
      </c>
      <c r="F47" s="279">
        <v>108.06666666666666</v>
      </c>
      <c r="G47" s="279">
        <v>106.33333333333333</v>
      </c>
      <c r="H47" s="279">
        <v>112.03333333333335</v>
      </c>
      <c r="I47" s="279">
        <v>113.76666666666667</v>
      </c>
      <c r="J47" s="279">
        <v>114.88333333333335</v>
      </c>
      <c r="K47" s="277">
        <v>112.65</v>
      </c>
      <c r="L47" s="277">
        <v>109.8</v>
      </c>
      <c r="M47" s="277">
        <v>91.395380000000003</v>
      </c>
    </row>
    <row r="48" spans="1:13">
      <c r="A48" s="301">
        <v>39</v>
      </c>
      <c r="B48" s="277" t="s">
        <v>66</v>
      </c>
      <c r="C48" s="277">
        <v>562.65</v>
      </c>
      <c r="D48" s="279">
        <v>563.95000000000005</v>
      </c>
      <c r="E48" s="279">
        <v>558.15000000000009</v>
      </c>
      <c r="F48" s="279">
        <v>553.65000000000009</v>
      </c>
      <c r="G48" s="279">
        <v>547.85000000000014</v>
      </c>
      <c r="H48" s="279">
        <v>568.45000000000005</v>
      </c>
      <c r="I48" s="279">
        <v>574.25</v>
      </c>
      <c r="J48" s="279">
        <v>578.75</v>
      </c>
      <c r="K48" s="277">
        <v>569.75</v>
      </c>
      <c r="L48" s="277">
        <v>559.45000000000005</v>
      </c>
      <c r="M48" s="277">
        <v>7.8128900000000003</v>
      </c>
    </row>
    <row r="49" spans="1:13">
      <c r="A49" s="301">
        <v>40</v>
      </c>
      <c r="B49" s="277" t="s">
        <v>67</v>
      </c>
      <c r="C49" s="277">
        <v>510.9</v>
      </c>
      <c r="D49" s="279">
        <v>509.48333333333335</v>
      </c>
      <c r="E49" s="279">
        <v>499.7166666666667</v>
      </c>
      <c r="F49" s="279">
        <v>488.53333333333336</v>
      </c>
      <c r="G49" s="279">
        <v>478.76666666666671</v>
      </c>
      <c r="H49" s="279">
        <v>520.66666666666674</v>
      </c>
      <c r="I49" s="279">
        <v>530.43333333333339</v>
      </c>
      <c r="J49" s="279">
        <v>541.61666666666667</v>
      </c>
      <c r="K49" s="277">
        <v>519.25</v>
      </c>
      <c r="L49" s="277">
        <v>498.3</v>
      </c>
      <c r="M49" s="277">
        <v>44.044699999999999</v>
      </c>
    </row>
    <row r="50" spans="1:13">
      <c r="A50" s="301">
        <v>41</v>
      </c>
      <c r="B50" s="277" t="s">
        <v>69</v>
      </c>
      <c r="C50" s="277">
        <v>511.15</v>
      </c>
      <c r="D50" s="279">
        <v>512.55000000000007</v>
      </c>
      <c r="E50" s="279">
        <v>506.60000000000014</v>
      </c>
      <c r="F50" s="279">
        <v>502.05000000000007</v>
      </c>
      <c r="G50" s="279">
        <v>496.10000000000014</v>
      </c>
      <c r="H50" s="279">
        <v>517.10000000000014</v>
      </c>
      <c r="I50" s="279">
        <v>523.05000000000018</v>
      </c>
      <c r="J50" s="279">
        <v>527.60000000000014</v>
      </c>
      <c r="K50" s="277">
        <v>518.5</v>
      </c>
      <c r="L50" s="277">
        <v>508</v>
      </c>
      <c r="M50" s="277">
        <v>218.71778</v>
      </c>
    </row>
    <row r="51" spans="1:13">
      <c r="A51" s="301">
        <v>42</v>
      </c>
      <c r="B51" s="277" t="s">
        <v>70</v>
      </c>
      <c r="C51" s="277">
        <v>39.200000000000003</v>
      </c>
      <c r="D51" s="279">
        <v>39.716666666666661</v>
      </c>
      <c r="E51" s="279">
        <v>38.533333333333324</v>
      </c>
      <c r="F51" s="279">
        <v>37.86666666666666</v>
      </c>
      <c r="G51" s="279">
        <v>36.683333333333323</v>
      </c>
      <c r="H51" s="279">
        <v>40.383333333333326</v>
      </c>
      <c r="I51" s="279">
        <v>41.566666666666663</v>
      </c>
      <c r="J51" s="279">
        <v>42.233333333333327</v>
      </c>
      <c r="K51" s="277">
        <v>40.9</v>
      </c>
      <c r="L51" s="277">
        <v>39.049999999999997</v>
      </c>
      <c r="M51" s="277">
        <v>562.15099999999995</v>
      </c>
    </row>
    <row r="52" spans="1:13">
      <c r="A52" s="301">
        <v>43</v>
      </c>
      <c r="B52" s="277" t="s">
        <v>71</v>
      </c>
      <c r="C52" s="277">
        <v>391.35</v>
      </c>
      <c r="D52" s="279">
        <v>392.98333333333335</v>
      </c>
      <c r="E52" s="279">
        <v>388.9666666666667</v>
      </c>
      <c r="F52" s="279">
        <v>386.58333333333337</v>
      </c>
      <c r="G52" s="279">
        <v>382.56666666666672</v>
      </c>
      <c r="H52" s="279">
        <v>395.36666666666667</v>
      </c>
      <c r="I52" s="279">
        <v>399.38333333333333</v>
      </c>
      <c r="J52" s="279">
        <v>401.76666666666665</v>
      </c>
      <c r="K52" s="277">
        <v>397</v>
      </c>
      <c r="L52" s="277">
        <v>390.6</v>
      </c>
      <c r="M52" s="277">
        <v>35.312980000000003</v>
      </c>
    </row>
    <row r="53" spans="1:13">
      <c r="A53" s="301">
        <v>44</v>
      </c>
      <c r="B53" s="277" t="s">
        <v>72</v>
      </c>
      <c r="C53" s="277">
        <v>14145.75</v>
      </c>
      <c r="D53" s="279">
        <v>14219.833333333334</v>
      </c>
      <c r="E53" s="279">
        <v>14009.666666666668</v>
      </c>
      <c r="F53" s="279">
        <v>13873.583333333334</v>
      </c>
      <c r="G53" s="279">
        <v>13663.416666666668</v>
      </c>
      <c r="H53" s="279">
        <v>14355.916666666668</v>
      </c>
      <c r="I53" s="279">
        <v>14566.083333333336</v>
      </c>
      <c r="J53" s="279">
        <v>14702.166666666668</v>
      </c>
      <c r="K53" s="277">
        <v>14430</v>
      </c>
      <c r="L53" s="277">
        <v>14083.75</v>
      </c>
      <c r="M53" s="277">
        <v>0.30525000000000002</v>
      </c>
    </row>
    <row r="54" spans="1:13">
      <c r="A54" s="301">
        <v>45</v>
      </c>
      <c r="B54" s="277" t="s">
        <v>74</v>
      </c>
      <c r="C54" s="277">
        <v>412.95</v>
      </c>
      <c r="D54" s="279">
        <v>413.63333333333338</v>
      </c>
      <c r="E54" s="279">
        <v>408.81666666666678</v>
      </c>
      <c r="F54" s="279">
        <v>404.68333333333339</v>
      </c>
      <c r="G54" s="279">
        <v>399.86666666666679</v>
      </c>
      <c r="H54" s="279">
        <v>417.76666666666677</v>
      </c>
      <c r="I54" s="279">
        <v>422.58333333333337</v>
      </c>
      <c r="J54" s="279">
        <v>426.71666666666675</v>
      </c>
      <c r="K54" s="277">
        <v>418.45</v>
      </c>
      <c r="L54" s="277">
        <v>409.5</v>
      </c>
      <c r="M54" s="277">
        <v>78.233980000000003</v>
      </c>
    </row>
    <row r="55" spans="1:13">
      <c r="A55" s="301">
        <v>46</v>
      </c>
      <c r="B55" s="277" t="s">
        <v>75</v>
      </c>
      <c r="C55" s="277">
        <v>3816.6</v>
      </c>
      <c r="D55" s="279">
        <v>3826.65</v>
      </c>
      <c r="E55" s="279">
        <v>3799.9500000000003</v>
      </c>
      <c r="F55" s="279">
        <v>3783.3</v>
      </c>
      <c r="G55" s="279">
        <v>3756.6000000000004</v>
      </c>
      <c r="H55" s="279">
        <v>3843.3</v>
      </c>
      <c r="I55" s="279">
        <v>3870</v>
      </c>
      <c r="J55" s="279">
        <v>3886.65</v>
      </c>
      <c r="K55" s="277">
        <v>3853.35</v>
      </c>
      <c r="L55" s="277">
        <v>3810</v>
      </c>
      <c r="M55" s="277">
        <v>3.8594499999999998</v>
      </c>
    </row>
    <row r="56" spans="1:13">
      <c r="A56" s="301">
        <v>47</v>
      </c>
      <c r="B56" s="277" t="s">
        <v>76</v>
      </c>
      <c r="C56" s="277">
        <v>389.1</v>
      </c>
      <c r="D56" s="279">
        <v>391.0333333333333</v>
      </c>
      <c r="E56" s="279">
        <v>386.06666666666661</v>
      </c>
      <c r="F56" s="279">
        <v>383.0333333333333</v>
      </c>
      <c r="G56" s="279">
        <v>378.06666666666661</v>
      </c>
      <c r="H56" s="279">
        <v>394.06666666666661</v>
      </c>
      <c r="I56" s="279">
        <v>399.0333333333333</v>
      </c>
      <c r="J56" s="279">
        <v>402.06666666666661</v>
      </c>
      <c r="K56" s="277">
        <v>396</v>
      </c>
      <c r="L56" s="277">
        <v>388</v>
      </c>
      <c r="M56" s="277">
        <v>26.739719999999998</v>
      </c>
    </row>
    <row r="57" spans="1:13">
      <c r="A57" s="301">
        <v>48</v>
      </c>
      <c r="B57" s="277" t="s">
        <v>77</v>
      </c>
      <c r="C57" s="277">
        <v>105.55</v>
      </c>
      <c r="D57" s="279">
        <v>106.06666666666666</v>
      </c>
      <c r="E57" s="279">
        <v>104.48333333333332</v>
      </c>
      <c r="F57" s="279">
        <v>103.41666666666666</v>
      </c>
      <c r="G57" s="279">
        <v>101.83333333333331</v>
      </c>
      <c r="H57" s="279">
        <v>107.13333333333333</v>
      </c>
      <c r="I57" s="279">
        <v>108.71666666666667</v>
      </c>
      <c r="J57" s="279">
        <v>109.78333333333333</v>
      </c>
      <c r="K57" s="277">
        <v>107.65</v>
      </c>
      <c r="L57" s="277">
        <v>105</v>
      </c>
      <c r="M57" s="277">
        <v>77.321209999999994</v>
      </c>
    </row>
    <row r="58" spans="1:13">
      <c r="A58" s="301">
        <v>49</v>
      </c>
      <c r="B58" s="277" t="s">
        <v>78</v>
      </c>
      <c r="C58" s="277">
        <v>122.6</v>
      </c>
      <c r="D58" s="279">
        <v>122.95</v>
      </c>
      <c r="E58" s="279">
        <v>121.9</v>
      </c>
      <c r="F58" s="279">
        <v>121.2</v>
      </c>
      <c r="G58" s="279">
        <v>120.15</v>
      </c>
      <c r="H58" s="279">
        <v>123.65</v>
      </c>
      <c r="I58" s="279">
        <v>124.69999999999999</v>
      </c>
      <c r="J58" s="279">
        <v>125.4</v>
      </c>
      <c r="K58" s="277">
        <v>124</v>
      </c>
      <c r="L58" s="277">
        <v>122.25</v>
      </c>
      <c r="M58" s="277">
        <v>5.4567699999999997</v>
      </c>
    </row>
    <row r="59" spans="1:13">
      <c r="A59" s="301">
        <v>50</v>
      </c>
      <c r="B59" s="277" t="s">
        <v>81</v>
      </c>
      <c r="C59" s="277">
        <v>636.15</v>
      </c>
      <c r="D59" s="279">
        <v>637.13333333333333</v>
      </c>
      <c r="E59" s="279">
        <v>630.36666666666667</v>
      </c>
      <c r="F59" s="279">
        <v>624.58333333333337</v>
      </c>
      <c r="G59" s="279">
        <v>617.81666666666672</v>
      </c>
      <c r="H59" s="279">
        <v>642.91666666666663</v>
      </c>
      <c r="I59" s="279">
        <v>649.68333333333328</v>
      </c>
      <c r="J59" s="279">
        <v>655.46666666666658</v>
      </c>
      <c r="K59" s="277">
        <v>643.9</v>
      </c>
      <c r="L59" s="277">
        <v>631.35</v>
      </c>
      <c r="M59" s="277">
        <v>1.5536700000000001</v>
      </c>
    </row>
    <row r="60" spans="1:13">
      <c r="A60" s="301">
        <v>51</v>
      </c>
      <c r="B60" s="277" t="s">
        <v>82</v>
      </c>
      <c r="C60" s="277">
        <v>240.9</v>
      </c>
      <c r="D60" s="279">
        <v>242.36666666666667</v>
      </c>
      <c r="E60" s="279">
        <v>237.58333333333334</v>
      </c>
      <c r="F60" s="279">
        <v>234.26666666666668</v>
      </c>
      <c r="G60" s="279">
        <v>229.48333333333335</v>
      </c>
      <c r="H60" s="279">
        <v>245.68333333333334</v>
      </c>
      <c r="I60" s="279">
        <v>250.46666666666664</v>
      </c>
      <c r="J60" s="279">
        <v>253.78333333333333</v>
      </c>
      <c r="K60" s="277">
        <v>247.15</v>
      </c>
      <c r="L60" s="277">
        <v>239.05</v>
      </c>
      <c r="M60" s="277">
        <v>36.954099999999997</v>
      </c>
    </row>
    <row r="61" spans="1:13">
      <c r="A61" s="301">
        <v>52</v>
      </c>
      <c r="B61" s="277" t="s">
        <v>83</v>
      </c>
      <c r="C61" s="277">
        <v>756.2</v>
      </c>
      <c r="D61" s="279">
        <v>756.7166666666667</v>
      </c>
      <c r="E61" s="279">
        <v>749.43333333333339</v>
      </c>
      <c r="F61" s="279">
        <v>742.66666666666674</v>
      </c>
      <c r="G61" s="279">
        <v>735.38333333333344</v>
      </c>
      <c r="H61" s="279">
        <v>763.48333333333335</v>
      </c>
      <c r="I61" s="279">
        <v>770.76666666666665</v>
      </c>
      <c r="J61" s="279">
        <v>777.5333333333333</v>
      </c>
      <c r="K61" s="277">
        <v>764</v>
      </c>
      <c r="L61" s="277">
        <v>749.95</v>
      </c>
      <c r="M61" s="277">
        <v>69.892439999999993</v>
      </c>
    </row>
    <row r="62" spans="1:13">
      <c r="A62" s="301">
        <v>53</v>
      </c>
      <c r="B62" s="277" t="s">
        <v>84</v>
      </c>
      <c r="C62" s="277">
        <v>140.55000000000001</v>
      </c>
      <c r="D62" s="279">
        <v>141.26666666666668</v>
      </c>
      <c r="E62" s="279">
        <v>139.28333333333336</v>
      </c>
      <c r="F62" s="279">
        <v>138.01666666666668</v>
      </c>
      <c r="G62" s="279">
        <v>136.03333333333336</v>
      </c>
      <c r="H62" s="279">
        <v>142.53333333333336</v>
      </c>
      <c r="I62" s="279">
        <v>144.51666666666665</v>
      </c>
      <c r="J62" s="279">
        <v>145.78333333333336</v>
      </c>
      <c r="K62" s="277">
        <v>143.25</v>
      </c>
      <c r="L62" s="277">
        <v>140</v>
      </c>
      <c r="M62" s="277">
        <v>93.566580000000002</v>
      </c>
    </row>
    <row r="63" spans="1:13">
      <c r="A63" s="301">
        <v>54</v>
      </c>
      <c r="B63" s="277" t="s">
        <v>3759</v>
      </c>
      <c r="C63" s="277">
        <v>1940.15</v>
      </c>
      <c r="D63" s="279">
        <v>1949.7166666666665</v>
      </c>
      <c r="E63" s="279">
        <v>1924.4333333333329</v>
      </c>
      <c r="F63" s="279">
        <v>1908.7166666666665</v>
      </c>
      <c r="G63" s="279">
        <v>1883.4333333333329</v>
      </c>
      <c r="H63" s="279">
        <v>1965.4333333333329</v>
      </c>
      <c r="I63" s="279">
        <v>1990.7166666666662</v>
      </c>
      <c r="J63" s="279">
        <v>2006.4333333333329</v>
      </c>
      <c r="K63" s="277">
        <v>1975</v>
      </c>
      <c r="L63" s="277">
        <v>1934</v>
      </c>
      <c r="M63" s="277">
        <v>1.49884</v>
      </c>
    </row>
    <row r="64" spans="1:13">
      <c r="A64" s="301">
        <v>55</v>
      </c>
      <c r="B64" s="277" t="s">
        <v>85</v>
      </c>
      <c r="C64" s="277">
        <v>1404.3</v>
      </c>
      <c r="D64" s="279">
        <v>1408.6333333333332</v>
      </c>
      <c r="E64" s="279">
        <v>1394.6666666666665</v>
      </c>
      <c r="F64" s="279">
        <v>1385.0333333333333</v>
      </c>
      <c r="G64" s="279">
        <v>1371.0666666666666</v>
      </c>
      <c r="H64" s="279">
        <v>1418.2666666666664</v>
      </c>
      <c r="I64" s="279">
        <v>1432.2333333333331</v>
      </c>
      <c r="J64" s="279">
        <v>1441.8666666666663</v>
      </c>
      <c r="K64" s="277">
        <v>1422.6</v>
      </c>
      <c r="L64" s="277">
        <v>1399</v>
      </c>
      <c r="M64" s="277">
        <v>3.7752699999999999</v>
      </c>
    </row>
    <row r="65" spans="1:13">
      <c r="A65" s="301">
        <v>56</v>
      </c>
      <c r="B65" s="277" t="s">
        <v>86</v>
      </c>
      <c r="C65" s="277">
        <v>395.5</v>
      </c>
      <c r="D65" s="279">
        <v>394.86666666666662</v>
      </c>
      <c r="E65" s="279">
        <v>392.33333333333326</v>
      </c>
      <c r="F65" s="279">
        <v>389.16666666666663</v>
      </c>
      <c r="G65" s="279">
        <v>386.63333333333327</v>
      </c>
      <c r="H65" s="279">
        <v>398.03333333333325</v>
      </c>
      <c r="I65" s="279">
        <v>400.56666666666666</v>
      </c>
      <c r="J65" s="279">
        <v>403.73333333333323</v>
      </c>
      <c r="K65" s="277">
        <v>397.4</v>
      </c>
      <c r="L65" s="277">
        <v>391.7</v>
      </c>
      <c r="M65" s="277">
        <v>13.157679999999999</v>
      </c>
    </row>
    <row r="66" spans="1:13">
      <c r="A66" s="301">
        <v>57</v>
      </c>
      <c r="B66" s="277" t="s">
        <v>236</v>
      </c>
      <c r="C66" s="277">
        <v>801.95</v>
      </c>
      <c r="D66" s="279">
        <v>800.6</v>
      </c>
      <c r="E66" s="279">
        <v>791.35</v>
      </c>
      <c r="F66" s="279">
        <v>780.75</v>
      </c>
      <c r="G66" s="279">
        <v>771.5</v>
      </c>
      <c r="H66" s="279">
        <v>811.2</v>
      </c>
      <c r="I66" s="279">
        <v>820.45</v>
      </c>
      <c r="J66" s="279">
        <v>831.05000000000007</v>
      </c>
      <c r="K66" s="277">
        <v>809.85</v>
      </c>
      <c r="L66" s="277">
        <v>790</v>
      </c>
      <c r="M66" s="277">
        <v>2.52807</v>
      </c>
    </row>
    <row r="67" spans="1:13">
      <c r="A67" s="301">
        <v>58</v>
      </c>
      <c r="B67" s="277" t="s">
        <v>237</v>
      </c>
      <c r="C67" s="277">
        <v>266.10000000000002</v>
      </c>
      <c r="D67" s="279">
        <v>266.11666666666667</v>
      </c>
      <c r="E67" s="279">
        <v>262.23333333333335</v>
      </c>
      <c r="F67" s="279">
        <v>258.36666666666667</v>
      </c>
      <c r="G67" s="279">
        <v>254.48333333333335</v>
      </c>
      <c r="H67" s="279">
        <v>269.98333333333335</v>
      </c>
      <c r="I67" s="279">
        <v>273.86666666666667</v>
      </c>
      <c r="J67" s="279">
        <v>277.73333333333335</v>
      </c>
      <c r="K67" s="277">
        <v>270</v>
      </c>
      <c r="L67" s="277">
        <v>262.25</v>
      </c>
      <c r="M67" s="277">
        <v>5.4314799999999996</v>
      </c>
    </row>
    <row r="68" spans="1:13">
      <c r="A68" s="301">
        <v>59</v>
      </c>
      <c r="B68" s="277" t="s">
        <v>235</v>
      </c>
      <c r="C68" s="277">
        <v>138.75</v>
      </c>
      <c r="D68" s="279">
        <v>139.08333333333334</v>
      </c>
      <c r="E68" s="279">
        <v>135.16666666666669</v>
      </c>
      <c r="F68" s="279">
        <v>131.58333333333334</v>
      </c>
      <c r="G68" s="279">
        <v>127.66666666666669</v>
      </c>
      <c r="H68" s="279">
        <v>142.66666666666669</v>
      </c>
      <c r="I68" s="279">
        <v>146.58333333333337</v>
      </c>
      <c r="J68" s="279">
        <v>150.16666666666669</v>
      </c>
      <c r="K68" s="277">
        <v>143</v>
      </c>
      <c r="L68" s="277">
        <v>135.5</v>
      </c>
      <c r="M68" s="277">
        <v>74.277990000000003</v>
      </c>
    </row>
    <row r="69" spans="1:13">
      <c r="A69" s="301">
        <v>60</v>
      </c>
      <c r="B69" s="277" t="s">
        <v>87</v>
      </c>
      <c r="C69" s="277">
        <v>470.45</v>
      </c>
      <c r="D69" s="279">
        <v>472.01666666666665</v>
      </c>
      <c r="E69" s="279">
        <v>466.43333333333328</v>
      </c>
      <c r="F69" s="279">
        <v>462.41666666666663</v>
      </c>
      <c r="G69" s="279">
        <v>456.83333333333326</v>
      </c>
      <c r="H69" s="279">
        <v>476.0333333333333</v>
      </c>
      <c r="I69" s="279">
        <v>481.61666666666667</v>
      </c>
      <c r="J69" s="279">
        <v>485.63333333333333</v>
      </c>
      <c r="K69" s="277">
        <v>477.6</v>
      </c>
      <c r="L69" s="277">
        <v>468</v>
      </c>
      <c r="M69" s="277">
        <v>6.0882399999999999</v>
      </c>
    </row>
    <row r="70" spans="1:13">
      <c r="A70" s="301">
        <v>61</v>
      </c>
      <c r="B70" s="277" t="s">
        <v>88</v>
      </c>
      <c r="C70" s="277">
        <v>493.15</v>
      </c>
      <c r="D70" s="279">
        <v>494.5</v>
      </c>
      <c r="E70" s="279">
        <v>489.65</v>
      </c>
      <c r="F70" s="279">
        <v>486.15</v>
      </c>
      <c r="G70" s="279">
        <v>481.29999999999995</v>
      </c>
      <c r="H70" s="279">
        <v>498</v>
      </c>
      <c r="I70" s="279">
        <v>502.85</v>
      </c>
      <c r="J70" s="279">
        <v>506.35</v>
      </c>
      <c r="K70" s="277">
        <v>499.35</v>
      </c>
      <c r="L70" s="277">
        <v>491</v>
      </c>
      <c r="M70" s="277">
        <v>18.599710000000002</v>
      </c>
    </row>
    <row r="71" spans="1:13">
      <c r="A71" s="301">
        <v>62</v>
      </c>
      <c r="B71" s="277" t="s">
        <v>238</v>
      </c>
      <c r="C71" s="277">
        <v>740.3</v>
      </c>
      <c r="D71" s="279">
        <v>746.1</v>
      </c>
      <c r="E71" s="279">
        <v>732.2</v>
      </c>
      <c r="F71" s="279">
        <v>724.1</v>
      </c>
      <c r="G71" s="279">
        <v>710.2</v>
      </c>
      <c r="H71" s="279">
        <v>754.2</v>
      </c>
      <c r="I71" s="279">
        <v>768.09999999999991</v>
      </c>
      <c r="J71" s="279">
        <v>776.2</v>
      </c>
      <c r="K71" s="277">
        <v>760</v>
      </c>
      <c r="L71" s="277">
        <v>738</v>
      </c>
      <c r="M71" s="277">
        <v>0.92174</v>
      </c>
    </row>
    <row r="72" spans="1:13">
      <c r="A72" s="301">
        <v>63</v>
      </c>
      <c r="B72" s="277" t="s">
        <v>91</v>
      </c>
      <c r="C72" s="277">
        <v>3268.45</v>
      </c>
      <c r="D72" s="279">
        <v>3243.8166666666671</v>
      </c>
      <c r="E72" s="279">
        <v>3209.6333333333341</v>
      </c>
      <c r="F72" s="279">
        <v>3150.8166666666671</v>
      </c>
      <c r="G72" s="279">
        <v>3116.6333333333341</v>
      </c>
      <c r="H72" s="279">
        <v>3302.6333333333341</v>
      </c>
      <c r="I72" s="279">
        <v>3336.8166666666675</v>
      </c>
      <c r="J72" s="279">
        <v>3395.6333333333341</v>
      </c>
      <c r="K72" s="277">
        <v>3278</v>
      </c>
      <c r="L72" s="277">
        <v>3185</v>
      </c>
      <c r="M72" s="277">
        <v>10.135249999999999</v>
      </c>
    </row>
    <row r="73" spans="1:13">
      <c r="A73" s="301">
        <v>64</v>
      </c>
      <c r="B73" s="277" t="s">
        <v>93</v>
      </c>
      <c r="C73" s="277">
        <v>175.9</v>
      </c>
      <c r="D73" s="279">
        <v>172.85</v>
      </c>
      <c r="E73" s="279">
        <v>163.85</v>
      </c>
      <c r="F73" s="279">
        <v>151.80000000000001</v>
      </c>
      <c r="G73" s="279">
        <v>142.80000000000001</v>
      </c>
      <c r="H73" s="279">
        <v>184.89999999999998</v>
      </c>
      <c r="I73" s="279">
        <v>193.89999999999998</v>
      </c>
      <c r="J73" s="279">
        <v>205.94999999999996</v>
      </c>
      <c r="K73" s="277">
        <v>181.85</v>
      </c>
      <c r="L73" s="277">
        <v>160.80000000000001</v>
      </c>
      <c r="M73" s="277">
        <v>764.44740999999999</v>
      </c>
    </row>
    <row r="74" spans="1:13">
      <c r="A74" s="301">
        <v>65</v>
      </c>
      <c r="B74" s="277" t="s">
        <v>231</v>
      </c>
      <c r="C74" s="277">
        <v>2380.85</v>
      </c>
      <c r="D74" s="279">
        <v>2392.3666666666668</v>
      </c>
      <c r="E74" s="279">
        <v>2339.7333333333336</v>
      </c>
      <c r="F74" s="279">
        <v>2298.6166666666668</v>
      </c>
      <c r="G74" s="279">
        <v>2245.9833333333336</v>
      </c>
      <c r="H74" s="279">
        <v>2433.4833333333336</v>
      </c>
      <c r="I74" s="279">
        <v>2486.1166666666668</v>
      </c>
      <c r="J74" s="279">
        <v>2527.2333333333336</v>
      </c>
      <c r="K74" s="277">
        <v>2445</v>
      </c>
      <c r="L74" s="277">
        <v>2351.25</v>
      </c>
      <c r="M74" s="277">
        <v>6.9584099999999998</v>
      </c>
    </row>
    <row r="75" spans="1:13">
      <c r="A75" s="301">
        <v>66</v>
      </c>
      <c r="B75" s="277" t="s">
        <v>94</v>
      </c>
      <c r="C75" s="277">
        <v>4437</v>
      </c>
      <c r="D75" s="279">
        <v>4440.7666666666664</v>
      </c>
      <c r="E75" s="279">
        <v>4413.2333333333327</v>
      </c>
      <c r="F75" s="279">
        <v>4389.4666666666662</v>
      </c>
      <c r="G75" s="279">
        <v>4361.9333333333325</v>
      </c>
      <c r="H75" s="279">
        <v>4464.5333333333328</v>
      </c>
      <c r="I75" s="279">
        <v>4492.0666666666657</v>
      </c>
      <c r="J75" s="279">
        <v>4515.833333333333</v>
      </c>
      <c r="K75" s="277">
        <v>4468.3</v>
      </c>
      <c r="L75" s="277">
        <v>4417</v>
      </c>
      <c r="M75" s="277">
        <v>9.0366400000000002</v>
      </c>
    </row>
    <row r="76" spans="1:13">
      <c r="A76" s="301">
        <v>67</v>
      </c>
      <c r="B76" s="277" t="s">
        <v>239</v>
      </c>
      <c r="C76" s="277">
        <v>83.85</v>
      </c>
      <c r="D76" s="279">
        <v>83.516666666666666</v>
      </c>
      <c r="E76" s="279">
        <v>82.033333333333331</v>
      </c>
      <c r="F76" s="279">
        <v>80.216666666666669</v>
      </c>
      <c r="G76" s="279">
        <v>78.733333333333334</v>
      </c>
      <c r="H76" s="279">
        <v>85.333333333333329</v>
      </c>
      <c r="I76" s="279">
        <v>86.816666666666649</v>
      </c>
      <c r="J76" s="279">
        <v>88.633333333333326</v>
      </c>
      <c r="K76" s="277">
        <v>85</v>
      </c>
      <c r="L76" s="277">
        <v>81.7</v>
      </c>
      <c r="M76" s="277">
        <v>19.906600000000001</v>
      </c>
    </row>
    <row r="77" spans="1:13">
      <c r="A77" s="301">
        <v>68</v>
      </c>
      <c r="B77" s="277" t="s">
        <v>95</v>
      </c>
      <c r="C77" s="277">
        <v>2236.35</v>
      </c>
      <c r="D77" s="279">
        <v>2235.4500000000003</v>
      </c>
      <c r="E77" s="279">
        <v>2215.9000000000005</v>
      </c>
      <c r="F77" s="279">
        <v>2195.4500000000003</v>
      </c>
      <c r="G77" s="279">
        <v>2175.9000000000005</v>
      </c>
      <c r="H77" s="279">
        <v>2255.9000000000005</v>
      </c>
      <c r="I77" s="279">
        <v>2275.4500000000007</v>
      </c>
      <c r="J77" s="279">
        <v>2295.9000000000005</v>
      </c>
      <c r="K77" s="277">
        <v>2255</v>
      </c>
      <c r="L77" s="277">
        <v>2215</v>
      </c>
      <c r="M77" s="277">
        <v>13.7044</v>
      </c>
    </row>
    <row r="78" spans="1:13">
      <c r="A78" s="301">
        <v>69</v>
      </c>
      <c r="B78" s="277" t="s">
        <v>240</v>
      </c>
      <c r="C78" s="277">
        <v>359.65</v>
      </c>
      <c r="D78" s="279">
        <v>356.29999999999995</v>
      </c>
      <c r="E78" s="279">
        <v>352.39999999999992</v>
      </c>
      <c r="F78" s="279">
        <v>345.15</v>
      </c>
      <c r="G78" s="279">
        <v>341.24999999999994</v>
      </c>
      <c r="H78" s="279">
        <v>363.5499999999999</v>
      </c>
      <c r="I78" s="279">
        <v>367.45</v>
      </c>
      <c r="J78" s="279">
        <v>374.69999999999987</v>
      </c>
      <c r="K78" s="277">
        <v>360.2</v>
      </c>
      <c r="L78" s="277">
        <v>349.05</v>
      </c>
      <c r="M78" s="277">
        <v>3.8253400000000002</v>
      </c>
    </row>
    <row r="79" spans="1:13">
      <c r="A79" s="301">
        <v>70</v>
      </c>
      <c r="B79" s="277" t="s">
        <v>241</v>
      </c>
      <c r="C79" s="277">
        <v>1095.8499999999999</v>
      </c>
      <c r="D79" s="279">
        <v>1120.3500000000001</v>
      </c>
      <c r="E79" s="279">
        <v>1060.7000000000003</v>
      </c>
      <c r="F79" s="279">
        <v>1025.5500000000002</v>
      </c>
      <c r="G79" s="279">
        <v>965.90000000000032</v>
      </c>
      <c r="H79" s="279">
        <v>1155.5000000000002</v>
      </c>
      <c r="I79" s="279">
        <v>1215.1500000000003</v>
      </c>
      <c r="J79" s="279">
        <v>1250.3000000000002</v>
      </c>
      <c r="K79" s="277">
        <v>1180</v>
      </c>
      <c r="L79" s="277">
        <v>1085.2</v>
      </c>
      <c r="M79" s="277">
        <v>3.2553800000000002</v>
      </c>
    </row>
    <row r="80" spans="1:13">
      <c r="A80" s="301">
        <v>71</v>
      </c>
      <c r="B80" s="277" t="s">
        <v>97</v>
      </c>
      <c r="C80" s="277">
        <v>1156.1500000000001</v>
      </c>
      <c r="D80" s="279">
        <v>1147.4333333333334</v>
      </c>
      <c r="E80" s="279">
        <v>1130.8666666666668</v>
      </c>
      <c r="F80" s="279">
        <v>1105.5833333333335</v>
      </c>
      <c r="G80" s="279">
        <v>1089.0166666666669</v>
      </c>
      <c r="H80" s="279">
        <v>1172.7166666666667</v>
      </c>
      <c r="I80" s="279">
        <v>1189.2833333333333</v>
      </c>
      <c r="J80" s="279">
        <v>1214.5666666666666</v>
      </c>
      <c r="K80" s="277">
        <v>1164</v>
      </c>
      <c r="L80" s="277">
        <v>1122.1500000000001</v>
      </c>
      <c r="M80" s="277">
        <v>23.32574</v>
      </c>
    </row>
    <row r="81" spans="1:13">
      <c r="A81" s="301">
        <v>72</v>
      </c>
      <c r="B81" s="277" t="s">
        <v>98</v>
      </c>
      <c r="C81" s="277">
        <v>174.35</v>
      </c>
      <c r="D81" s="279">
        <v>173.25</v>
      </c>
      <c r="E81" s="279">
        <v>171.4</v>
      </c>
      <c r="F81" s="279">
        <v>168.45000000000002</v>
      </c>
      <c r="G81" s="279">
        <v>166.60000000000002</v>
      </c>
      <c r="H81" s="279">
        <v>176.2</v>
      </c>
      <c r="I81" s="279">
        <v>178.05</v>
      </c>
      <c r="J81" s="279">
        <v>180.99999999999997</v>
      </c>
      <c r="K81" s="277">
        <v>175.1</v>
      </c>
      <c r="L81" s="277">
        <v>170.3</v>
      </c>
      <c r="M81" s="277">
        <v>46.898820000000001</v>
      </c>
    </row>
    <row r="82" spans="1:13">
      <c r="A82" s="301">
        <v>73</v>
      </c>
      <c r="B82" s="277" t="s">
        <v>99</v>
      </c>
      <c r="C82" s="277">
        <v>56.1</v>
      </c>
      <c r="D82" s="279">
        <v>56.449999999999996</v>
      </c>
      <c r="E82" s="279">
        <v>55.649999999999991</v>
      </c>
      <c r="F82" s="279">
        <v>55.199999999999996</v>
      </c>
      <c r="G82" s="279">
        <v>54.399999999999991</v>
      </c>
      <c r="H82" s="279">
        <v>56.899999999999991</v>
      </c>
      <c r="I82" s="279">
        <v>57.699999999999989</v>
      </c>
      <c r="J82" s="279">
        <v>58.149999999999991</v>
      </c>
      <c r="K82" s="277">
        <v>57.25</v>
      </c>
      <c r="L82" s="277">
        <v>56</v>
      </c>
      <c r="M82" s="277">
        <v>319.11041</v>
      </c>
    </row>
    <row r="83" spans="1:13">
      <c r="A83" s="301">
        <v>74</v>
      </c>
      <c r="B83" s="277" t="s">
        <v>370</v>
      </c>
      <c r="C83" s="277">
        <v>135.6</v>
      </c>
      <c r="D83" s="279">
        <v>136.1</v>
      </c>
      <c r="E83" s="279">
        <v>134.6</v>
      </c>
      <c r="F83" s="279">
        <v>133.6</v>
      </c>
      <c r="G83" s="279">
        <v>132.1</v>
      </c>
      <c r="H83" s="279">
        <v>137.1</v>
      </c>
      <c r="I83" s="279">
        <v>138.6</v>
      </c>
      <c r="J83" s="279">
        <v>139.6</v>
      </c>
      <c r="K83" s="277">
        <v>137.6</v>
      </c>
      <c r="L83" s="277">
        <v>135.1</v>
      </c>
      <c r="M83" s="277">
        <v>13.86115</v>
      </c>
    </row>
    <row r="84" spans="1:13">
      <c r="A84" s="301">
        <v>75</v>
      </c>
      <c r="B84" s="277" t="s">
        <v>244</v>
      </c>
      <c r="C84" s="277">
        <v>130.1</v>
      </c>
      <c r="D84" s="279">
        <v>128.08333333333334</v>
      </c>
      <c r="E84" s="279">
        <v>122.31666666666669</v>
      </c>
      <c r="F84" s="279">
        <v>114.53333333333335</v>
      </c>
      <c r="G84" s="279">
        <v>108.76666666666669</v>
      </c>
      <c r="H84" s="279">
        <v>135.86666666666667</v>
      </c>
      <c r="I84" s="279">
        <v>141.63333333333333</v>
      </c>
      <c r="J84" s="279">
        <v>149.41666666666669</v>
      </c>
      <c r="K84" s="277">
        <v>133.85</v>
      </c>
      <c r="L84" s="277">
        <v>120.3</v>
      </c>
      <c r="M84" s="277">
        <v>282.66946000000002</v>
      </c>
    </row>
    <row r="85" spans="1:13">
      <c r="A85" s="301">
        <v>76</v>
      </c>
      <c r="B85" s="277" t="s">
        <v>100</v>
      </c>
      <c r="C85" s="277">
        <v>99.2</v>
      </c>
      <c r="D85" s="279">
        <v>99.600000000000009</v>
      </c>
      <c r="E85" s="279">
        <v>98.600000000000023</v>
      </c>
      <c r="F85" s="279">
        <v>98.000000000000014</v>
      </c>
      <c r="G85" s="279">
        <v>97.000000000000028</v>
      </c>
      <c r="H85" s="279">
        <v>100.20000000000002</v>
      </c>
      <c r="I85" s="279">
        <v>101.19999999999999</v>
      </c>
      <c r="J85" s="279">
        <v>101.80000000000001</v>
      </c>
      <c r="K85" s="277">
        <v>100.6</v>
      </c>
      <c r="L85" s="277">
        <v>99</v>
      </c>
      <c r="M85" s="277">
        <v>67.197800000000001</v>
      </c>
    </row>
    <row r="86" spans="1:13">
      <c r="A86" s="301">
        <v>77</v>
      </c>
      <c r="B86" s="277" t="s">
        <v>245</v>
      </c>
      <c r="C86" s="277">
        <v>157.19999999999999</v>
      </c>
      <c r="D86" s="279">
        <v>157.28333333333333</v>
      </c>
      <c r="E86" s="279">
        <v>153.61666666666667</v>
      </c>
      <c r="F86" s="279">
        <v>150.03333333333333</v>
      </c>
      <c r="G86" s="279">
        <v>146.36666666666667</v>
      </c>
      <c r="H86" s="279">
        <v>160.86666666666667</v>
      </c>
      <c r="I86" s="279">
        <v>164.53333333333336</v>
      </c>
      <c r="J86" s="279">
        <v>168.11666666666667</v>
      </c>
      <c r="K86" s="277">
        <v>160.94999999999999</v>
      </c>
      <c r="L86" s="277">
        <v>153.69999999999999</v>
      </c>
      <c r="M86" s="277">
        <v>21.009879999999999</v>
      </c>
    </row>
    <row r="87" spans="1:13">
      <c r="A87" s="301">
        <v>78</v>
      </c>
      <c r="B87" s="277" t="s">
        <v>101</v>
      </c>
      <c r="C87" s="277">
        <v>497.75</v>
      </c>
      <c r="D87" s="279">
        <v>497.13333333333338</v>
      </c>
      <c r="E87" s="279">
        <v>487.76666666666677</v>
      </c>
      <c r="F87" s="279">
        <v>477.78333333333336</v>
      </c>
      <c r="G87" s="279">
        <v>468.41666666666674</v>
      </c>
      <c r="H87" s="279">
        <v>507.11666666666679</v>
      </c>
      <c r="I87" s="279">
        <v>516.48333333333346</v>
      </c>
      <c r="J87" s="279">
        <v>526.46666666666681</v>
      </c>
      <c r="K87" s="277">
        <v>506.5</v>
      </c>
      <c r="L87" s="277">
        <v>487.15</v>
      </c>
      <c r="M87" s="277">
        <v>53.50911</v>
      </c>
    </row>
    <row r="88" spans="1:13">
      <c r="A88" s="301">
        <v>79</v>
      </c>
      <c r="B88" s="277" t="s">
        <v>103</v>
      </c>
      <c r="C88" s="277">
        <v>25.7</v>
      </c>
      <c r="D88" s="279">
        <v>25.900000000000002</v>
      </c>
      <c r="E88" s="279">
        <v>25.100000000000005</v>
      </c>
      <c r="F88" s="279">
        <v>24.500000000000004</v>
      </c>
      <c r="G88" s="279">
        <v>23.700000000000006</v>
      </c>
      <c r="H88" s="279">
        <v>26.500000000000004</v>
      </c>
      <c r="I88" s="279">
        <v>27.3</v>
      </c>
      <c r="J88" s="279">
        <v>27.900000000000002</v>
      </c>
      <c r="K88" s="277">
        <v>26.7</v>
      </c>
      <c r="L88" s="277">
        <v>25.3</v>
      </c>
      <c r="M88" s="277">
        <v>640.07683999999995</v>
      </c>
    </row>
    <row r="89" spans="1:13">
      <c r="A89" s="301">
        <v>80</v>
      </c>
      <c r="B89" s="277" t="s">
        <v>246</v>
      </c>
      <c r="C89" s="277">
        <v>489.1</v>
      </c>
      <c r="D89" s="279">
        <v>491.40000000000003</v>
      </c>
      <c r="E89" s="279">
        <v>484.90000000000009</v>
      </c>
      <c r="F89" s="279">
        <v>480.70000000000005</v>
      </c>
      <c r="G89" s="279">
        <v>474.2000000000001</v>
      </c>
      <c r="H89" s="279">
        <v>495.60000000000008</v>
      </c>
      <c r="I89" s="279">
        <v>502.09999999999997</v>
      </c>
      <c r="J89" s="279">
        <v>506.30000000000007</v>
      </c>
      <c r="K89" s="277">
        <v>497.9</v>
      </c>
      <c r="L89" s="277">
        <v>487.2</v>
      </c>
      <c r="M89" s="277">
        <v>2.7259899999999999</v>
      </c>
    </row>
    <row r="90" spans="1:13">
      <c r="A90" s="301">
        <v>81</v>
      </c>
      <c r="B90" s="277" t="s">
        <v>104</v>
      </c>
      <c r="C90" s="277">
        <v>678.75</v>
      </c>
      <c r="D90" s="279">
        <v>681.41666666666663</v>
      </c>
      <c r="E90" s="279">
        <v>674.33333333333326</v>
      </c>
      <c r="F90" s="279">
        <v>669.91666666666663</v>
      </c>
      <c r="G90" s="279">
        <v>662.83333333333326</v>
      </c>
      <c r="H90" s="279">
        <v>685.83333333333326</v>
      </c>
      <c r="I90" s="279">
        <v>692.91666666666652</v>
      </c>
      <c r="J90" s="279">
        <v>697.33333333333326</v>
      </c>
      <c r="K90" s="277">
        <v>688.5</v>
      </c>
      <c r="L90" s="277">
        <v>677</v>
      </c>
      <c r="M90" s="277">
        <v>10.272209999999999</v>
      </c>
    </row>
    <row r="91" spans="1:13">
      <c r="A91" s="301">
        <v>82</v>
      </c>
      <c r="B91" s="277" t="s">
        <v>247</v>
      </c>
      <c r="C91" s="277">
        <v>435.05</v>
      </c>
      <c r="D91" s="279">
        <v>435</v>
      </c>
      <c r="E91" s="279">
        <v>430.05</v>
      </c>
      <c r="F91" s="279">
        <v>425.05</v>
      </c>
      <c r="G91" s="279">
        <v>420.1</v>
      </c>
      <c r="H91" s="279">
        <v>440</v>
      </c>
      <c r="I91" s="279">
        <v>444.95000000000005</v>
      </c>
      <c r="J91" s="279">
        <v>449.95</v>
      </c>
      <c r="K91" s="277">
        <v>439.95</v>
      </c>
      <c r="L91" s="277">
        <v>430</v>
      </c>
      <c r="M91" s="277">
        <v>1.0202899999999999</v>
      </c>
    </row>
    <row r="92" spans="1:13">
      <c r="A92" s="301">
        <v>83</v>
      </c>
      <c r="B92" s="277" t="s">
        <v>248</v>
      </c>
      <c r="C92" s="277">
        <v>910.15</v>
      </c>
      <c r="D92" s="279">
        <v>906.6</v>
      </c>
      <c r="E92" s="279">
        <v>878.55000000000007</v>
      </c>
      <c r="F92" s="279">
        <v>846.95</v>
      </c>
      <c r="G92" s="279">
        <v>818.90000000000009</v>
      </c>
      <c r="H92" s="279">
        <v>938.2</v>
      </c>
      <c r="I92" s="279">
        <v>966.25</v>
      </c>
      <c r="J92" s="279">
        <v>997.85</v>
      </c>
      <c r="K92" s="277">
        <v>934.65</v>
      </c>
      <c r="L92" s="277">
        <v>875</v>
      </c>
      <c r="M92" s="277">
        <v>62.761249999999997</v>
      </c>
    </row>
    <row r="93" spans="1:13">
      <c r="A93" s="301">
        <v>84</v>
      </c>
      <c r="B93" s="277" t="s">
        <v>105</v>
      </c>
      <c r="C93" s="277">
        <v>685.05</v>
      </c>
      <c r="D93" s="279">
        <v>680.01666666666665</v>
      </c>
      <c r="E93" s="279">
        <v>672.0333333333333</v>
      </c>
      <c r="F93" s="279">
        <v>659.01666666666665</v>
      </c>
      <c r="G93" s="279">
        <v>651.0333333333333</v>
      </c>
      <c r="H93" s="279">
        <v>693.0333333333333</v>
      </c>
      <c r="I93" s="279">
        <v>701.01666666666665</v>
      </c>
      <c r="J93" s="279">
        <v>714.0333333333333</v>
      </c>
      <c r="K93" s="277">
        <v>688</v>
      </c>
      <c r="L93" s="277">
        <v>667</v>
      </c>
      <c r="M93" s="277">
        <v>32.593800000000002</v>
      </c>
    </row>
    <row r="94" spans="1:13">
      <c r="A94" s="301">
        <v>85</v>
      </c>
      <c r="B94" s="277" t="s">
        <v>250</v>
      </c>
      <c r="C94" s="277">
        <v>218.4</v>
      </c>
      <c r="D94" s="279">
        <v>219.18333333333331</v>
      </c>
      <c r="E94" s="279">
        <v>214.46666666666661</v>
      </c>
      <c r="F94" s="279">
        <v>210.5333333333333</v>
      </c>
      <c r="G94" s="279">
        <v>205.81666666666661</v>
      </c>
      <c r="H94" s="279">
        <v>223.11666666666662</v>
      </c>
      <c r="I94" s="279">
        <v>227.83333333333331</v>
      </c>
      <c r="J94" s="279">
        <v>231.76666666666662</v>
      </c>
      <c r="K94" s="277">
        <v>223.9</v>
      </c>
      <c r="L94" s="277">
        <v>215.25</v>
      </c>
      <c r="M94" s="277">
        <v>15.541230000000001</v>
      </c>
    </row>
    <row r="95" spans="1:13">
      <c r="A95" s="301">
        <v>86</v>
      </c>
      <c r="B95" s="277" t="s">
        <v>386</v>
      </c>
      <c r="C95" s="277">
        <v>326.5</v>
      </c>
      <c r="D95" s="279">
        <v>325.88333333333338</v>
      </c>
      <c r="E95" s="279">
        <v>323.66666666666674</v>
      </c>
      <c r="F95" s="279">
        <v>320.83333333333337</v>
      </c>
      <c r="G95" s="279">
        <v>318.61666666666673</v>
      </c>
      <c r="H95" s="279">
        <v>328.71666666666675</v>
      </c>
      <c r="I95" s="279">
        <v>330.93333333333334</v>
      </c>
      <c r="J95" s="279">
        <v>333.76666666666677</v>
      </c>
      <c r="K95" s="277">
        <v>328.1</v>
      </c>
      <c r="L95" s="277">
        <v>323.05</v>
      </c>
      <c r="M95" s="277">
        <v>7.0448500000000003</v>
      </c>
    </row>
    <row r="96" spans="1:13">
      <c r="A96" s="301">
        <v>87</v>
      </c>
      <c r="B96" s="277" t="s">
        <v>106</v>
      </c>
      <c r="C96" s="277">
        <v>653.1</v>
      </c>
      <c r="D96" s="279">
        <v>653.03333333333342</v>
      </c>
      <c r="E96" s="279">
        <v>648.26666666666688</v>
      </c>
      <c r="F96" s="279">
        <v>643.43333333333351</v>
      </c>
      <c r="G96" s="279">
        <v>638.66666666666697</v>
      </c>
      <c r="H96" s="279">
        <v>657.86666666666679</v>
      </c>
      <c r="I96" s="279">
        <v>662.63333333333344</v>
      </c>
      <c r="J96" s="279">
        <v>667.4666666666667</v>
      </c>
      <c r="K96" s="277">
        <v>657.8</v>
      </c>
      <c r="L96" s="277">
        <v>648.20000000000005</v>
      </c>
      <c r="M96" s="277">
        <v>9.3279099999999993</v>
      </c>
    </row>
    <row r="97" spans="1:13">
      <c r="A97" s="301">
        <v>88</v>
      </c>
      <c r="B97" s="277" t="s">
        <v>108</v>
      </c>
      <c r="C97" s="277">
        <v>710.15</v>
      </c>
      <c r="D97" s="279">
        <v>712.2166666666667</v>
      </c>
      <c r="E97" s="279">
        <v>704.43333333333339</v>
      </c>
      <c r="F97" s="279">
        <v>698.7166666666667</v>
      </c>
      <c r="G97" s="279">
        <v>690.93333333333339</v>
      </c>
      <c r="H97" s="279">
        <v>717.93333333333339</v>
      </c>
      <c r="I97" s="279">
        <v>725.7166666666667</v>
      </c>
      <c r="J97" s="279">
        <v>731.43333333333339</v>
      </c>
      <c r="K97" s="277">
        <v>720</v>
      </c>
      <c r="L97" s="277">
        <v>706.5</v>
      </c>
      <c r="M97" s="277">
        <v>39.170589999999997</v>
      </c>
    </row>
    <row r="98" spans="1:13">
      <c r="A98" s="301">
        <v>89</v>
      </c>
      <c r="B98" s="277" t="s">
        <v>109</v>
      </c>
      <c r="C98" s="277">
        <v>1864.1</v>
      </c>
      <c r="D98" s="279">
        <v>1859.0333333333335</v>
      </c>
      <c r="E98" s="279">
        <v>1835.0666666666671</v>
      </c>
      <c r="F98" s="279">
        <v>1806.0333333333335</v>
      </c>
      <c r="G98" s="279">
        <v>1782.0666666666671</v>
      </c>
      <c r="H98" s="279">
        <v>1888.0666666666671</v>
      </c>
      <c r="I98" s="279">
        <v>1912.0333333333338</v>
      </c>
      <c r="J98" s="279">
        <v>1941.0666666666671</v>
      </c>
      <c r="K98" s="277">
        <v>1883</v>
      </c>
      <c r="L98" s="277">
        <v>1830</v>
      </c>
      <c r="M98" s="277">
        <v>86.485309999999998</v>
      </c>
    </row>
    <row r="99" spans="1:13">
      <c r="A99" s="301">
        <v>90</v>
      </c>
      <c r="B99" s="277" t="s">
        <v>252</v>
      </c>
      <c r="C99" s="277">
        <v>2499.4499999999998</v>
      </c>
      <c r="D99" s="279">
        <v>2489.5333333333333</v>
      </c>
      <c r="E99" s="279">
        <v>2470.0666666666666</v>
      </c>
      <c r="F99" s="279">
        <v>2440.6833333333334</v>
      </c>
      <c r="G99" s="279">
        <v>2421.2166666666667</v>
      </c>
      <c r="H99" s="279">
        <v>2518.9166666666665</v>
      </c>
      <c r="I99" s="279">
        <v>2538.3833333333328</v>
      </c>
      <c r="J99" s="279">
        <v>2567.7666666666664</v>
      </c>
      <c r="K99" s="277">
        <v>2509</v>
      </c>
      <c r="L99" s="277">
        <v>2460.15</v>
      </c>
      <c r="M99" s="277">
        <v>3.3502900000000002</v>
      </c>
    </row>
    <row r="100" spans="1:13">
      <c r="A100" s="301">
        <v>91</v>
      </c>
      <c r="B100" s="277" t="s">
        <v>110</v>
      </c>
      <c r="C100" s="277">
        <v>1112.0999999999999</v>
      </c>
      <c r="D100" s="279">
        <v>1116.0833333333333</v>
      </c>
      <c r="E100" s="279">
        <v>1102.2666666666664</v>
      </c>
      <c r="F100" s="279">
        <v>1092.4333333333332</v>
      </c>
      <c r="G100" s="279">
        <v>1078.6166666666663</v>
      </c>
      <c r="H100" s="279">
        <v>1125.9166666666665</v>
      </c>
      <c r="I100" s="279">
        <v>1139.7333333333336</v>
      </c>
      <c r="J100" s="279">
        <v>1149.5666666666666</v>
      </c>
      <c r="K100" s="277">
        <v>1129.9000000000001</v>
      </c>
      <c r="L100" s="277">
        <v>1106.25</v>
      </c>
      <c r="M100" s="277">
        <v>103.23014999999999</v>
      </c>
    </row>
    <row r="101" spans="1:13">
      <c r="A101" s="301">
        <v>92</v>
      </c>
      <c r="B101" s="277" t="s">
        <v>253</v>
      </c>
      <c r="C101" s="277">
        <v>596.04999999999995</v>
      </c>
      <c r="D101" s="279">
        <v>595.73333333333323</v>
      </c>
      <c r="E101" s="279">
        <v>591.46666666666647</v>
      </c>
      <c r="F101" s="279">
        <v>586.88333333333321</v>
      </c>
      <c r="G101" s="279">
        <v>582.61666666666645</v>
      </c>
      <c r="H101" s="279">
        <v>600.31666666666649</v>
      </c>
      <c r="I101" s="279">
        <v>604.58333333333314</v>
      </c>
      <c r="J101" s="279">
        <v>609.16666666666652</v>
      </c>
      <c r="K101" s="277">
        <v>600</v>
      </c>
      <c r="L101" s="277">
        <v>591.15</v>
      </c>
      <c r="M101" s="277">
        <v>29.47749</v>
      </c>
    </row>
    <row r="102" spans="1:13">
      <c r="A102" s="301">
        <v>93</v>
      </c>
      <c r="B102" s="277" t="s">
        <v>111</v>
      </c>
      <c r="C102" s="277">
        <v>3141.75</v>
      </c>
      <c r="D102" s="279">
        <v>3139.75</v>
      </c>
      <c r="E102" s="279">
        <v>3109.5</v>
      </c>
      <c r="F102" s="279">
        <v>3077.25</v>
      </c>
      <c r="G102" s="279">
        <v>3047</v>
      </c>
      <c r="H102" s="279">
        <v>3172</v>
      </c>
      <c r="I102" s="279">
        <v>3202.25</v>
      </c>
      <c r="J102" s="279">
        <v>3234.5</v>
      </c>
      <c r="K102" s="277">
        <v>3170</v>
      </c>
      <c r="L102" s="277">
        <v>3107.5</v>
      </c>
      <c r="M102" s="277">
        <v>14.31518</v>
      </c>
    </row>
    <row r="103" spans="1:13">
      <c r="A103" s="301">
        <v>94</v>
      </c>
      <c r="B103" s="277" t="s">
        <v>112</v>
      </c>
      <c r="C103" s="277">
        <v>419.75</v>
      </c>
      <c r="D103" s="279">
        <v>421.58333333333331</v>
      </c>
      <c r="E103" s="279">
        <v>413.16666666666663</v>
      </c>
      <c r="F103" s="279">
        <v>406.58333333333331</v>
      </c>
      <c r="G103" s="279">
        <v>398.16666666666663</v>
      </c>
      <c r="H103" s="279">
        <v>428.16666666666663</v>
      </c>
      <c r="I103" s="279">
        <v>436.58333333333326</v>
      </c>
      <c r="J103" s="279">
        <v>443.16666666666663</v>
      </c>
      <c r="K103" s="277">
        <v>430</v>
      </c>
      <c r="L103" s="277">
        <v>415</v>
      </c>
      <c r="M103" s="277">
        <v>12.40948</v>
      </c>
    </row>
    <row r="104" spans="1:13">
      <c r="A104" s="301">
        <v>95</v>
      </c>
      <c r="B104" s="277" t="s">
        <v>114</v>
      </c>
      <c r="C104" s="277">
        <v>194.9</v>
      </c>
      <c r="D104" s="279">
        <v>194.38333333333333</v>
      </c>
      <c r="E104" s="279">
        <v>193.11666666666665</v>
      </c>
      <c r="F104" s="279">
        <v>191.33333333333331</v>
      </c>
      <c r="G104" s="279">
        <v>190.06666666666663</v>
      </c>
      <c r="H104" s="279">
        <v>196.16666666666666</v>
      </c>
      <c r="I104" s="279">
        <v>197.43333333333331</v>
      </c>
      <c r="J104" s="279">
        <v>199.21666666666667</v>
      </c>
      <c r="K104" s="277">
        <v>195.65</v>
      </c>
      <c r="L104" s="277">
        <v>192.6</v>
      </c>
      <c r="M104" s="277">
        <v>76.598830000000007</v>
      </c>
    </row>
    <row r="105" spans="1:13">
      <c r="A105" s="301">
        <v>96</v>
      </c>
      <c r="B105" s="277" t="s">
        <v>115</v>
      </c>
      <c r="C105" s="277">
        <v>208.4</v>
      </c>
      <c r="D105" s="279">
        <v>208.91666666666666</v>
      </c>
      <c r="E105" s="279">
        <v>206.73333333333332</v>
      </c>
      <c r="F105" s="279">
        <v>205.06666666666666</v>
      </c>
      <c r="G105" s="279">
        <v>202.88333333333333</v>
      </c>
      <c r="H105" s="279">
        <v>210.58333333333331</v>
      </c>
      <c r="I105" s="279">
        <v>212.76666666666665</v>
      </c>
      <c r="J105" s="279">
        <v>214.43333333333331</v>
      </c>
      <c r="K105" s="277">
        <v>211.1</v>
      </c>
      <c r="L105" s="277">
        <v>207.25</v>
      </c>
      <c r="M105" s="277">
        <v>81.000829999999993</v>
      </c>
    </row>
    <row r="106" spans="1:13">
      <c r="A106" s="301">
        <v>97</v>
      </c>
      <c r="B106" s="277" t="s">
        <v>116</v>
      </c>
      <c r="C106" s="277">
        <v>2171.25</v>
      </c>
      <c r="D106" s="279">
        <v>2174.75</v>
      </c>
      <c r="E106" s="279">
        <v>2161.5</v>
      </c>
      <c r="F106" s="279">
        <v>2151.75</v>
      </c>
      <c r="G106" s="279">
        <v>2138.5</v>
      </c>
      <c r="H106" s="279">
        <v>2184.5</v>
      </c>
      <c r="I106" s="279">
        <v>2197.75</v>
      </c>
      <c r="J106" s="279">
        <v>2207.5</v>
      </c>
      <c r="K106" s="277">
        <v>2188</v>
      </c>
      <c r="L106" s="277">
        <v>2165</v>
      </c>
      <c r="M106" s="277">
        <v>21.72278</v>
      </c>
    </row>
    <row r="107" spans="1:13">
      <c r="A107" s="301">
        <v>98</v>
      </c>
      <c r="B107" s="277" t="s">
        <v>254</v>
      </c>
      <c r="C107" s="277">
        <v>237.15</v>
      </c>
      <c r="D107" s="279">
        <v>234.56666666666669</v>
      </c>
      <c r="E107" s="279">
        <v>229.78333333333339</v>
      </c>
      <c r="F107" s="279">
        <v>222.41666666666669</v>
      </c>
      <c r="G107" s="279">
        <v>217.63333333333338</v>
      </c>
      <c r="H107" s="279">
        <v>241.93333333333339</v>
      </c>
      <c r="I107" s="279">
        <v>246.7166666666667</v>
      </c>
      <c r="J107" s="279">
        <v>254.0833333333334</v>
      </c>
      <c r="K107" s="277">
        <v>239.35</v>
      </c>
      <c r="L107" s="277">
        <v>227.2</v>
      </c>
      <c r="M107" s="277">
        <v>22.650729999999999</v>
      </c>
    </row>
    <row r="108" spans="1:13">
      <c r="A108" s="301">
        <v>99</v>
      </c>
      <c r="B108" s="277" t="s">
        <v>255</v>
      </c>
      <c r="C108" s="277">
        <v>37.950000000000003</v>
      </c>
      <c r="D108" s="279">
        <v>38.1</v>
      </c>
      <c r="E108" s="279">
        <v>37.6</v>
      </c>
      <c r="F108" s="279">
        <v>37.25</v>
      </c>
      <c r="G108" s="279">
        <v>36.75</v>
      </c>
      <c r="H108" s="279">
        <v>38.450000000000003</v>
      </c>
      <c r="I108" s="279">
        <v>38.950000000000003</v>
      </c>
      <c r="J108" s="279">
        <v>39.300000000000004</v>
      </c>
      <c r="K108" s="277">
        <v>38.6</v>
      </c>
      <c r="L108" s="277">
        <v>37.75</v>
      </c>
      <c r="M108" s="277">
        <v>17.884039999999999</v>
      </c>
    </row>
    <row r="109" spans="1:13">
      <c r="A109" s="301">
        <v>100</v>
      </c>
      <c r="B109" s="277" t="s">
        <v>117</v>
      </c>
      <c r="C109" s="277">
        <v>219.35</v>
      </c>
      <c r="D109" s="279">
        <v>219.45000000000002</v>
      </c>
      <c r="E109" s="279">
        <v>214.90000000000003</v>
      </c>
      <c r="F109" s="279">
        <v>210.45000000000002</v>
      </c>
      <c r="G109" s="279">
        <v>205.90000000000003</v>
      </c>
      <c r="H109" s="279">
        <v>223.90000000000003</v>
      </c>
      <c r="I109" s="279">
        <v>228.45000000000005</v>
      </c>
      <c r="J109" s="279">
        <v>232.90000000000003</v>
      </c>
      <c r="K109" s="277">
        <v>224</v>
      </c>
      <c r="L109" s="277">
        <v>215</v>
      </c>
      <c r="M109" s="277">
        <v>221.23707999999999</v>
      </c>
    </row>
    <row r="110" spans="1:13">
      <c r="A110" s="301">
        <v>101</v>
      </c>
      <c r="B110" s="277" t="s">
        <v>258</v>
      </c>
      <c r="C110" s="277">
        <v>200</v>
      </c>
      <c r="D110" s="279">
        <v>212.18333333333331</v>
      </c>
      <c r="E110" s="279">
        <v>183.41666666666663</v>
      </c>
      <c r="F110" s="279">
        <v>166.83333333333331</v>
      </c>
      <c r="G110" s="279">
        <v>138.06666666666663</v>
      </c>
      <c r="H110" s="279">
        <v>228.76666666666662</v>
      </c>
      <c r="I110" s="279">
        <v>257.5333333333333</v>
      </c>
      <c r="J110" s="279">
        <v>274.11666666666662</v>
      </c>
      <c r="K110" s="277">
        <v>240.95</v>
      </c>
      <c r="L110" s="277">
        <v>195.6</v>
      </c>
      <c r="M110" s="277">
        <v>35.26726</v>
      </c>
    </row>
    <row r="111" spans="1:13">
      <c r="A111" s="301">
        <v>102</v>
      </c>
      <c r="B111" s="277" t="s">
        <v>118</v>
      </c>
      <c r="C111" s="277">
        <v>392.2</v>
      </c>
      <c r="D111" s="279">
        <v>392.41666666666669</v>
      </c>
      <c r="E111" s="279">
        <v>387.38333333333338</v>
      </c>
      <c r="F111" s="279">
        <v>382.56666666666672</v>
      </c>
      <c r="G111" s="279">
        <v>377.53333333333342</v>
      </c>
      <c r="H111" s="279">
        <v>397.23333333333335</v>
      </c>
      <c r="I111" s="279">
        <v>402.26666666666665</v>
      </c>
      <c r="J111" s="279">
        <v>407.08333333333331</v>
      </c>
      <c r="K111" s="277">
        <v>397.45</v>
      </c>
      <c r="L111" s="277">
        <v>387.6</v>
      </c>
      <c r="M111" s="277">
        <v>369.10773</v>
      </c>
    </row>
    <row r="112" spans="1:13">
      <c r="A112" s="301">
        <v>103</v>
      </c>
      <c r="B112" s="277" t="s">
        <v>256</v>
      </c>
      <c r="C112" s="277">
        <v>1276.6500000000001</v>
      </c>
      <c r="D112" s="279">
        <v>1273.0166666666667</v>
      </c>
      <c r="E112" s="279">
        <v>1266.8333333333333</v>
      </c>
      <c r="F112" s="279">
        <v>1257.0166666666667</v>
      </c>
      <c r="G112" s="279">
        <v>1250.8333333333333</v>
      </c>
      <c r="H112" s="279">
        <v>1282.8333333333333</v>
      </c>
      <c r="I112" s="279">
        <v>1289.0166666666667</v>
      </c>
      <c r="J112" s="279">
        <v>1298.8333333333333</v>
      </c>
      <c r="K112" s="277">
        <v>1279.2</v>
      </c>
      <c r="L112" s="277">
        <v>1263.2</v>
      </c>
      <c r="M112" s="277">
        <v>3.4035000000000002</v>
      </c>
    </row>
    <row r="113" spans="1:13">
      <c r="A113" s="301">
        <v>104</v>
      </c>
      <c r="B113" s="277" t="s">
        <v>119</v>
      </c>
      <c r="C113" s="277">
        <v>449</v>
      </c>
      <c r="D113" s="279">
        <v>449.5333333333333</v>
      </c>
      <c r="E113" s="279">
        <v>446.11666666666662</v>
      </c>
      <c r="F113" s="279">
        <v>443.23333333333329</v>
      </c>
      <c r="G113" s="279">
        <v>439.81666666666661</v>
      </c>
      <c r="H113" s="279">
        <v>452.41666666666663</v>
      </c>
      <c r="I113" s="279">
        <v>455.83333333333337</v>
      </c>
      <c r="J113" s="279">
        <v>458.71666666666664</v>
      </c>
      <c r="K113" s="277">
        <v>452.95</v>
      </c>
      <c r="L113" s="277">
        <v>446.65</v>
      </c>
      <c r="M113" s="277">
        <v>15.251300000000001</v>
      </c>
    </row>
    <row r="114" spans="1:13">
      <c r="A114" s="301">
        <v>105</v>
      </c>
      <c r="B114" s="277" t="s">
        <v>257</v>
      </c>
      <c r="C114" s="277">
        <v>41.15</v>
      </c>
      <c r="D114" s="279">
        <v>41.449999999999996</v>
      </c>
      <c r="E114" s="279">
        <v>40.699999999999989</v>
      </c>
      <c r="F114" s="279">
        <v>40.249999999999993</v>
      </c>
      <c r="G114" s="279">
        <v>39.499999999999986</v>
      </c>
      <c r="H114" s="279">
        <v>41.899999999999991</v>
      </c>
      <c r="I114" s="279">
        <v>42.650000000000006</v>
      </c>
      <c r="J114" s="279">
        <v>43.099999999999994</v>
      </c>
      <c r="K114" s="277">
        <v>42.2</v>
      </c>
      <c r="L114" s="277">
        <v>41</v>
      </c>
      <c r="M114" s="277">
        <v>21.893550000000001</v>
      </c>
    </row>
    <row r="115" spans="1:13">
      <c r="A115" s="301">
        <v>106</v>
      </c>
      <c r="B115" s="277" t="s">
        <v>120</v>
      </c>
      <c r="C115" s="277">
        <v>8.85</v>
      </c>
      <c r="D115" s="279">
        <v>8.85</v>
      </c>
      <c r="E115" s="279">
        <v>8.6999999999999993</v>
      </c>
      <c r="F115" s="279">
        <v>8.5499999999999989</v>
      </c>
      <c r="G115" s="279">
        <v>8.3999999999999986</v>
      </c>
      <c r="H115" s="279">
        <v>9</v>
      </c>
      <c r="I115" s="279">
        <v>9.1500000000000021</v>
      </c>
      <c r="J115" s="279">
        <v>9.3000000000000007</v>
      </c>
      <c r="K115" s="277">
        <v>9</v>
      </c>
      <c r="L115" s="277">
        <v>8.6999999999999993</v>
      </c>
      <c r="M115" s="277">
        <v>2095.7804099999998</v>
      </c>
    </row>
    <row r="116" spans="1:13">
      <c r="A116" s="301">
        <v>107</v>
      </c>
      <c r="B116" s="277" t="s">
        <v>121</v>
      </c>
      <c r="C116" s="277">
        <v>31.9</v>
      </c>
      <c r="D116" s="279">
        <v>32.166666666666664</v>
      </c>
      <c r="E116" s="279">
        <v>31.533333333333331</v>
      </c>
      <c r="F116" s="279">
        <v>31.166666666666668</v>
      </c>
      <c r="G116" s="279">
        <v>30.533333333333335</v>
      </c>
      <c r="H116" s="279">
        <v>32.533333333333331</v>
      </c>
      <c r="I116" s="279">
        <v>33.166666666666671</v>
      </c>
      <c r="J116" s="279">
        <v>33.533333333333324</v>
      </c>
      <c r="K116" s="277">
        <v>32.799999999999997</v>
      </c>
      <c r="L116" s="277">
        <v>31.8</v>
      </c>
      <c r="M116" s="277">
        <v>298.23567000000003</v>
      </c>
    </row>
    <row r="117" spans="1:13">
      <c r="A117" s="301">
        <v>108</v>
      </c>
      <c r="B117" s="277" t="s">
        <v>122</v>
      </c>
      <c r="C117" s="277">
        <v>406.9</v>
      </c>
      <c r="D117" s="279">
        <v>409.2</v>
      </c>
      <c r="E117" s="279">
        <v>400.7</v>
      </c>
      <c r="F117" s="279">
        <v>394.5</v>
      </c>
      <c r="G117" s="279">
        <v>386</v>
      </c>
      <c r="H117" s="279">
        <v>415.4</v>
      </c>
      <c r="I117" s="279">
        <v>423.9</v>
      </c>
      <c r="J117" s="279">
        <v>430.09999999999997</v>
      </c>
      <c r="K117" s="277">
        <v>417.7</v>
      </c>
      <c r="L117" s="277">
        <v>403</v>
      </c>
      <c r="M117" s="277">
        <v>75.746080000000006</v>
      </c>
    </row>
    <row r="118" spans="1:13">
      <c r="A118" s="301">
        <v>109</v>
      </c>
      <c r="B118" s="277" t="s">
        <v>260</v>
      </c>
      <c r="C118" s="277">
        <v>106.75</v>
      </c>
      <c r="D118" s="279">
        <v>107.13333333333333</v>
      </c>
      <c r="E118" s="279">
        <v>103.11666666666665</v>
      </c>
      <c r="F118" s="279">
        <v>99.48333333333332</v>
      </c>
      <c r="G118" s="279">
        <v>95.46666666666664</v>
      </c>
      <c r="H118" s="279">
        <v>110.76666666666665</v>
      </c>
      <c r="I118" s="279">
        <v>114.78333333333333</v>
      </c>
      <c r="J118" s="279">
        <v>118.41666666666666</v>
      </c>
      <c r="K118" s="277">
        <v>111.15</v>
      </c>
      <c r="L118" s="277">
        <v>103.5</v>
      </c>
      <c r="M118" s="277">
        <v>51.67127</v>
      </c>
    </row>
    <row r="119" spans="1:13">
      <c r="A119" s="301">
        <v>110</v>
      </c>
      <c r="B119" s="277" t="s">
        <v>123</v>
      </c>
      <c r="C119" s="277">
        <v>1185.7</v>
      </c>
      <c r="D119" s="279">
        <v>1181.8333333333335</v>
      </c>
      <c r="E119" s="279">
        <v>1173.2666666666669</v>
      </c>
      <c r="F119" s="279">
        <v>1160.8333333333335</v>
      </c>
      <c r="G119" s="279">
        <v>1152.2666666666669</v>
      </c>
      <c r="H119" s="279">
        <v>1194.2666666666669</v>
      </c>
      <c r="I119" s="279">
        <v>1202.8333333333335</v>
      </c>
      <c r="J119" s="279">
        <v>1215.2666666666669</v>
      </c>
      <c r="K119" s="277">
        <v>1190.4000000000001</v>
      </c>
      <c r="L119" s="277">
        <v>1169.4000000000001</v>
      </c>
      <c r="M119" s="277">
        <v>14.06908</v>
      </c>
    </row>
    <row r="120" spans="1:13">
      <c r="A120" s="301">
        <v>111</v>
      </c>
      <c r="B120" s="277" t="s">
        <v>124</v>
      </c>
      <c r="C120" s="277">
        <v>605.85</v>
      </c>
      <c r="D120" s="279">
        <v>599.19999999999993</v>
      </c>
      <c r="E120" s="279">
        <v>578.64999999999986</v>
      </c>
      <c r="F120" s="279">
        <v>551.44999999999993</v>
      </c>
      <c r="G120" s="279">
        <v>530.89999999999986</v>
      </c>
      <c r="H120" s="279">
        <v>626.39999999999986</v>
      </c>
      <c r="I120" s="279">
        <v>646.94999999999982</v>
      </c>
      <c r="J120" s="279">
        <v>674.14999999999986</v>
      </c>
      <c r="K120" s="277">
        <v>619.75</v>
      </c>
      <c r="L120" s="277">
        <v>572</v>
      </c>
      <c r="M120" s="277">
        <v>485.68997999999999</v>
      </c>
    </row>
    <row r="121" spans="1:13">
      <c r="A121" s="301">
        <v>112</v>
      </c>
      <c r="B121" s="277" t="s">
        <v>125</v>
      </c>
      <c r="C121" s="277">
        <v>199.9</v>
      </c>
      <c r="D121" s="279">
        <v>200.25</v>
      </c>
      <c r="E121" s="279">
        <v>197.9</v>
      </c>
      <c r="F121" s="279">
        <v>195.9</v>
      </c>
      <c r="G121" s="279">
        <v>193.55</v>
      </c>
      <c r="H121" s="279">
        <v>202.25</v>
      </c>
      <c r="I121" s="279">
        <v>204.60000000000002</v>
      </c>
      <c r="J121" s="279">
        <v>206.6</v>
      </c>
      <c r="K121" s="277">
        <v>202.6</v>
      </c>
      <c r="L121" s="277">
        <v>198.25</v>
      </c>
      <c r="M121" s="277">
        <v>30.853300000000001</v>
      </c>
    </row>
    <row r="122" spans="1:13">
      <c r="A122" s="301">
        <v>113</v>
      </c>
      <c r="B122" s="277" t="s">
        <v>126</v>
      </c>
      <c r="C122" s="277">
        <v>947.05</v>
      </c>
      <c r="D122" s="279">
        <v>951.06666666666661</v>
      </c>
      <c r="E122" s="279">
        <v>941.18333333333317</v>
      </c>
      <c r="F122" s="279">
        <v>935.31666666666661</v>
      </c>
      <c r="G122" s="279">
        <v>925.43333333333317</v>
      </c>
      <c r="H122" s="279">
        <v>956.93333333333317</v>
      </c>
      <c r="I122" s="279">
        <v>966.81666666666661</v>
      </c>
      <c r="J122" s="279">
        <v>972.68333333333317</v>
      </c>
      <c r="K122" s="277">
        <v>960.95</v>
      </c>
      <c r="L122" s="277">
        <v>945.2</v>
      </c>
      <c r="M122" s="277">
        <v>61.542999999999999</v>
      </c>
    </row>
    <row r="123" spans="1:13">
      <c r="A123" s="301">
        <v>114</v>
      </c>
      <c r="B123" s="277" t="s">
        <v>127</v>
      </c>
      <c r="C123" s="277">
        <v>87.2</v>
      </c>
      <c r="D123" s="279">
        <v>87.550000000000011</v>
      </c>
      <c r="E123" s="279">
        <v>86.700000000000017</v>
      </c>
      <c r="F123" s="279">
        <v>86.2</v>
      </c>
      <c r="G123" s="279">
        <v>85.350000000000009</v>
      </c>
      <c r="H123" s="279">
        <v>88.050000000000026</v>
      </c>
      <c r="I123" s="279">
        <v>88.90000000000002</v>
      </c>
      <c r="J123" s="279">
        <v>89.400000000000034</v>
      </c>
      <c r="K123" s="277">
        <v>88.4</v>
      </c>
      <c r="L123" s="277">
        <v>87.05</v>
      </c>
      <c r="M123" s="277">
        <v>154.45049</v>
      </c>
    </row>
    <row r="124" spans="1:13">
      <c r="A124" s="301">
        <v>115</v>
      </c>
      <c r="B124" s="277" t="s">
        <v>262</v>
      </c>
      <c r="C124" s="277">
        <v>2015.1</v>
      </c>
      <c r="D124" s="279">
        <v>2019.2833333333335</v>
      </c>
      <c r="E124" s="279">
        <v>2003.5666666666671</v>
      </c>
      <c r="F124" s="279">
        <v>1992.0333333333335</v>
      </c>
      <c r="G124" s="279">
        <v>1976.3166666666671</v>
      </c>
      <c r="H124" s="279">
        <v>2030.8166666666671</v>
      </c>
      <c r="I124" s="279">
        <v>2046.5333333333338</v>
      </c>
      <c r="J124" s="279">
        <v>2058.0666666666671</v>
      </c>
      <c r="K124" s="277">
        <v>2035</v>
      </c>
      <c r="L124" s="277">
        <v>2007.75</v>
      </c>
      <c r="M124" s="277">
        <v>1.5789299999999999</v>
      </c>
    </row>
    <row r="125" spans="1:13">
      <c r="A125" s="301">
        <v>116</v>
      </c>
      <c r="B125" s="277" t="s">
        <v>2932</v>
      </c>
      <c r="C125" s="277">
        <v>1367.5</v>
      </c>
      <c r="D125" s="279">
        <v>1372.1666666666667</v>
      </c>
      <c r="E125" s="279">
        <v>1360.3333333333335</v>
      </c>
      <c r="F125" s="279">
        <v>1353.1666666666667</v>
      </c>
      <c r="G125" s="279">
        <v>1341.3333333333335</v>
      </c>
      <c r="H125" s="279">
        <v>1379.3333333333335</v>
      </c>
      <c r="I125" s="279">
        <v>1391.166666666667</v>
      </c>
      <c r="J125" s="279">
        <v>1398.3333333333335</v>
      </c>
      <c r="K125" s="277">
        <v>1384</v>
      </c>
      <c r="L125" s="277">
        <v>1365</v>
      </c>
      <c r="M125" s="277">
        <v>3.3014100000000002</v>
      </c>
    </row>
    <row r="126" spans="1:13">
      <c r="A126" s="301">
        <v>117</v>
      </c>
      <c r="B126" s="277" t="s">
        <v>128</v>
      </c>
      <c r="C126" s="277">
        <v>194.25</v>
      </c>
      <c r="D126" s="279">
        <v>195.68333333333331</v>
      </c>
      <c r="E126" s="279">
        <v>192.46666666666661</v>
      </c>
      <c r="F126" s="279">
        <v>190.68333333333331</v>
      </c>
      <c r="G126" s="279">
        <v>187.46666666666661</v>
      </c>
      <c r="H126" s="279">
        <v>197.46666666666661</v>
      </c>
      <c r="I126" s="279">
        <v>200.68333333333331</v>
      </c>
      <c r="J126" s="279">
        <v>202.46666666666661</v>
      </c>
      <c r="K126" s="277">
        <v>198.9</v>
      </c>
      <c r="L126" s="277">
        <v>193.9</v>
      </c>
      <c r="M126" s="277">
        <v>472.13461999999998</v>
      </c>
    </row>
    <row r="127" spans="1:13">
      <c r="A127" s="301">
        <v>118</v>
      </c>
      <c r="B127" s="277" t="s">
        <v>129</v>
      </c>
      <c r="C127" s="277">
        <v>216.15</v>
      </c>
      <c r="D127" s="279">
        <v>218.05000000000004</v>
      </c>
      <c r="E127" s="279">
        <v>211.65000000000009</v>
      </c>
      <c r="F127" s="279">
        <v>207.15000000000006</v>
      </c>
      <c r="G127" s="279">
        <v>200.75000000000011</v>
      </c>
      <c r="H127" s="279">
        <v>222.55000000000007</v>
      </c>
      <c r="I127" s="279">
        <v>228.95</v>
      </c>
      <c r="J127" s="279">
        <v>233.45000000000005</v>
      </c>
      <c r="K127" s="277">
        <v>224.45</v>
      </c>
      <c r="L127" s="277">
        <v>213.55</v>
      </c>
      <c r="M127" s="277">
        <v>96.985339999999994</v>
      </c>
    </row>
    <row r="128" spans="1:13">
      <c r="A128" s="301">
        <v>119</v>
      </c>
      <c r="B128" s="277" t="s">
        <v>263</v>
      </c>
      <c r="C128" s="277">
        <v>55.75</v>
      </c>
      <c r="D128" s="279">
        <v>55.966666666666669</v>
      </c>
      <c r="E128" s="279">
        <v>54.783333333333339</v>
      </c>
      <c r="F128" s="279">
        <v>53.81666666666667</v>
      </c>
      <c r="G128" s="279">
        <v>52.63333333333334</v>
      </c>
      <c r="H128" s="279">
        <v>56.933333333333337</v>
      </c>
      <c r="I128" s="279">
        <v>58.116666666666674</v>
      </c>
      <c r="J128" s="279">
        <v>59.083333333333336</v>
      </c>
      <c r="K128" s="277">
        <v>57.15</v>
      </c>
      <c r="L128" s="277">
        <v>55</v>
      </c>
      <c r="M128" s="277">
        <v>20.360669999999999</v>
      </c>
    </row>
    <row r="129" spans="1:13">
      <c r="A129" s="301">
        <v>120</v>
      </c>
      <c r="B129" s="277" t="s">
        <v>130</v>
      </c>
      <c r="C129" s="277">
        <v>289.3</v>
      </c>
      <c r="D129" s="279">
        <v>287.95</v>
      </c>
      <c r="E129" s="279">
        <v>285.14999999999998</v>
      </c>
      <c r="F129" s="279">
        <v>281</v>
      </c>
      <c r="G129" s="279">
        <v>278.2</v>
      </c>
      <c r="H129" s="279">
        <v>292.09999999999997</v>
      </c>
      <c r="I129" s="279">
        <v>294.90000000000003</v>
      </c>
      <c r="J129" s="279">
        <v>299.04999999999995</v>
      </c>
      <c r="K129" s="277">
        <v>290.75</v>
      </c>
      <c r="L129" s="277">
        <v>283.8</v>
      </c>
      <c r="M129" s="277">
        <v>59.314480000000003</v>
      </c>
    </row>
    <row r="130" spans="1:13">
      <c r="A130" s="301">
        <v>121</v>
      </c>
      <c r="B130" s="277" t="s">
        <v>264</v>
      </c>
      <c r="C130" s="277">
        <v>833.75</v>
      </c>
      <c r="D130" s="279">
        <v>840.4666666666667</v>
      </c>
      <c r="E130" s="279">
        <v>823.48333333333335</v>
      </c>
      <c r="F130" s="279">
        <v>813.2166666666667</v>
      </c>
      <c r="G130" s="279">
        <v>796.23333333333335</v>
      </c>
      <c r="H130" s="279">
        <v>850.73333333333335</v>
      </c>
      <c r="I130" s="279">
        <v>867.7166666666667</v>
      </c>
      <c r="J130" s="279">
        <v>877.98333333333335</v>
      </c>
      <c r="K130" s="277">
        <v>857.45</v>
      </c>
      <c r="L130" s="277">
        <v>830.2</v>
      </c>
      <c r="M130" s="277">
        <v>3.5385499999999999</v>
      </c>
    </row>
    <row r="131" spans="1:13">
      <c r="A131" s="301">
        <v>122</v>
      </c>
      <c r="B131" s="277" t="s">
        <v>131</v>
      </c>
      <c r="C131" s="277">
        <v>2167.9499999999998</v>
      </c>
      <c r="D131" s="279">
        <v>2152</v>
      </c>
      <c r="E131" s="279">
        <v>2089.0500000000002</v>
      </c>
      <c r="F131" s="279">
        <v>2010.15</v>
      </c>
      <c r="G131" s="279">
        <v>1947.2000000000003</v>
      </c>
      <c r="H131" s="279">
        <v>2230.9</v>
      </c>
      <c r="I131" s="279">
        <v>2293.85</v>
      </c>
      <c r="J131" s="279">
        <v>2372.75</v>
      </c>
      <c r="K131" s="277">
        <v>2214.9499999999998</v>
      </c>
      <c r="L131" s="277">
        <v>2073.1</v>
      </c>
      <c r="M131" s="277">
        <v>19.47551</v>
      </c>
    </row>
    <row r="132" spans="1:13">
      <c r="A132" s="301">
        <v>123</v>
      </c>
      <c r="B132" s="277" t="s">
        <v>133</v>
      </c>
      <c r="C132" s="277">
        <v>1420</v>
      </c>
      <c r="D132" s="279">
        <v>1425.8</v>
      </c>
      <c r="E132" s="279">
        <v>1405.75</v>
      </c>
      <c r="F132" s="279">
        <v>1391.5</v>
      </c>
      <c r="G132" s="279">
        <v>1371.45</v>
      </c>
      <c r="H132" s="279">
        <v>1440.05</v>
      </c>
      <c r="I132" s="279">
        <v>1460.0999999999997</v>
      </c>
      <c r="J132" s="279">
        <v>1474.35</v>
      </c>
      <c r="K132" s="277">
        <v>1445.85</v>
      </c>
      <c r="L132" s="277">
        <v>1411.55</v>
      </c>
      <c r="M132" s="277">
        <v>42.836709999999997</v>
      </c>
    </row>
    <row r="133" spans="1:13">
      <c r="A133" s="301">
        <v>124</v>
      </c>
      <c r="B133" s="277" t="s">
        <v>134</v>
      </c>
      <c r="C133" s="277">
        <v>71.05</v>
      </c>
      <c r="D133" s="279">
        <v>71.683333333333337</v>
      </c>
      <c r="E133" s="279">
        <v>70.116666666666674</v>
      </c>
      <c r="F133" s="279">
        <v>69.183333333333337</v>
      </c>
      <c r="G133" s="279">
        <v>67.616666666666674</v>
      </c>
      <c r="H133" s="279">
        <v>72.616666666666674</v>
      </c>
      <c r="I133" s="279">
        <v>74.183333333333337</v>
      </c>
      <c r="J133" s="279">
        <v>75.116666666666674</v>
      </c>
      <c r="K133" s="277">
        <v>73.25</v>
      </c>
      <c r="L133" s="277">
        <v>70.75</v>
      </c>
      <c r="M133" s="277">
        <v>223.88579999999999</v>
      </c>
    </row>
    <row r="134" spans="1:13">
      <c r="A134" s="301">
        <v>125</v>
      </c>
      <c r="B134" s="277" t="s">
        <v>358</v>
      </c>
      <c r="C134" s="277">
        <v>1855.9</v>
      </c>
      <c r="D134" s="279">
        <v>1853.8833333333332</v>
      </c>
      <c r="E134" s="279">
        <v>1848.0166666666664</v>
      </c>
      <c r="F134" s="279">
        <v>1840.1333333333332</v>
      </c>
      <c r="G134" s="279">
        <v>1834.2666666666664</v>
      </c>
      <c r="H134" s="279">
        <v>1861.7666666666664</v>
      </c>
      <c r="I134" s="279">
        <v>1867.6333333333332</v>
      </c>
      <c r="J134" s="279">
        <v>1875.5166666666664</v>
      </c>
      <c r="K134" s="277">
        <v>1859.75</v>
      </c>
      <c r="L134" s="277">
        <v>1846</v>
      </c>
      <c r="M134" s="277">
        <v>0.52186999999999995</v>
      </c>
    </row>
    <row r="135" spans="1:13">
      <c r="A135" s="301">
        <v>126</v>
      </c>
      <c r="B135" s="277" t="s">
        <v>135</v>
      </c>
      <c r="C135" s="277">
        <v>303.85000000000002</v>
      </c>
      <c r="D135" s="279">
        <v>302.48333333333335</v>
      </c>
      <c r="E135" s="279">
        <v>300.16666666666669</v>
      </c>
      <c r="F135" s="279">
        <v>296.48333333333335</v>
      </c>
      <c r="G135" s="279">
        <v>294.16666666666669</v>
      </c>
      <c r="H135" s="279">
        <v>306.16666666666669</v>
      </c>
      <c r="I135" s="279">
        <v>308.48333333333329</v>
      </c>
      <c r="J135" s="279">
        <v>312.16666666666669</v>
      </c>
      <c r="K135" s="277">
        <v>304.8</v>
      </c>
      <c r="L135" s="277">
        <v>298.8</v>
      </c>
      <c r="M135" s="277">
        <v>63.485759999999999</v>
      </c>
    </row>
    <row r="136" spans="1:13">
      <c r="A136" s="301">
        <v>127</v>
      </c>
      <c r="B136" s="277" t="s">
        <v>136</v>
      </c>
      <c r="C136" s="277">
        <v>975.6</v>
      </c>
      <c r="D136" s="279">
        <v>973.63333333333321</v>
      </c>
      <c r="E136" s="279">
        <v>967.26666666666642</v>
      </c>
      <c r="F136" s="279">
        <v>958.93333333333317</v>
      </c>
      <c r="G136" s="279">
        <v>952.56666666666638</v>
      </c>
      <c r="H136" s="279">
        <v>981.96666666666647</v>
      </c>
      <c r="I136" s="279">
        <v>988.33333333333326</v>
      </c>
      <c r="J136" s="279">
        <v>996.66666666666652</v>
      </c>
      <c r="K136" s="277">
        <v>980</v>
      </c>
      <c r="L136" s="277">
        <v>965.3</v>
      </c>
      <c r="M136" s="277">
        <v>44.666939999999997</v>
      </c>
    </row>
    <row r="137" spans="1:13">
      <c r="A137" s="301">
        <v>128</v>
      </c>
      <c r="B137" s="277" t="s">
        <v>266</v>
      </c>
      <c r="C137" s="277">
        <v>2496.85</v>
      </c>
      <c r="D137" s="279">
        <v>2493.3999999999996</v>
      </c>
      <c r="E137" s="279">
        <v>2459.0999999999995</v>
      </c>
      <c r="F137" s="279">
        <v>2421.35</v>
      </c>
      <c r="G137" s="279">
        <v>2387.0499999999997</v>
      </c>
      <c r="H137" s="279">
        <v>2531.1499999999992</v>
      </c>
      <c r="I137" s="279">
        <v>2565.4499999999994</v>
      </c>
      <c r="J137" s="279">
        <v>2603.1999999999989</v>
      </c>
      <c r="K137" s="277">
        <v>2527.6999999999998</v>
      </c>
      <c r="L137" s="277">
        <v>2455.65</v>
      </c>
      <c r="M137" s="277">
        <v>3.0622799999999999</v>
      </c>
    </row>
    <row r="138" spans="1:13">
      <c r="A138" s="301">
        <v>129</v>
      </c>
      <c r="B138" s="277" t="s">
        <v>265</v>
      </c>
      <c r="C138" s="277">
        <v>1538.05</v>
      </c>
      <c r="D138" s="279">
        <v>1544.1833333333334</v>
      </c>
      <c r="E138" s="279">
        <v>1523.8666666666668</v>
      </c>
      <c r="F138" s="279">
        <v>1509.6833333333334</v>
      </c>
      <c r="G138" s="279">
        <v>1489.3666666666668</v>
      </c>
      <c r="H138" s="279">
        <v>1558.3666666666668</v>
      </c>
      <c r="I138" s="279">
        <v>1578.6833333333334</v>
      </c>
      <c r="J138" s="279">
        <v>1592.8666666666668</v>
      </c>
      <c r="K138" s="277">
        <v>1564.5</v>
      </c>
      <c r="L138" s="277">
        <v>1530</v>
      </c>
      <c r="M138" s="277">
        <v>0.77022000000000002</v>
      </c>
    </row>
    <row r="139" spans="1:13">
      <c r="A139" s="301">
        <v>130</v>
      </c>
      <c r="B139" s="277" t="s">
        <v>137</v>
      </c>
      <c r="C139" s="277">
        <v>983.2</v>
      </c>
      <c r="D139" s="279">
        <v>984.31666666666661</v>
      </c>
      <c r="E139" s="279">
        <v>974.13333333333321</v>
      </c>
      <c r="F139" s="279">
        <v>965.06666666666661</v>
      </c>
      <c r="G139" s="279">
        <v>954.88333333333321</v>
      </c>
      <c r="H139" s="279">
        <v>993.38333333333321</v>
      </c>
      <c r="I139" s="279">
        <v>1003.5666666666666</v>
      </c>
      <c r="J139" s="279">
        <v>1012.6333333333332</v>
      </c>
      <c r="K139" s="277">
        <v>994.5</v>
      </c>
      <c r="L139" s="277">
        <v>975.25</v>
      </c>
      <c r="M139" s="277">
        <v>39.02552</v>
      </c>
    </row>
    <row r="140" spans="1:13">
      <c r="A140" s="301">
        <v>131</v>
      </c>
      <c r="B140" s="277" t="s">
        <v>138</v>
      </c>
      <c r="C140" s="277">
        <v>636.75</v>
      </c>
      <c r="D140" s="279">
        <v>630.55000000000007</v>
      </c>
      <c r="E140" s="279">
        <v>621.80000000000018</v>
      </c>
      <c r="F140" s="279">
        <v>606.85000000000014</v>
      </c>
      <c r="G140" s="279">
        <v>598.10000000000025</v>
      </c>
      <c r="H140" s="279">
        <v>645.50000000000011</v>
      </c>
      <c r="I140" s="279">
        <v>654.24999999999989</v>
      </c>
      <c r="J140" s="279">
        <v>669.2</v>
      </c>
      <c r="K140" s="277">
        <v>639.29999999999995</v>
      </c>
      <c r="L140" s="277">
        <v>615.6</v>
      </c>
      <c r="M140" s="277">
        <v>76.376429999999999</v>
      </c>
    </row>
    <row r="141" spans="1:13">
      <c r="A141" s="301">
        <v>132</v>
      </c>
      <c r="B141" s="277" t="s">
        <v>139</v>
      </c>
      <c r="C141" s="277">
        <v>140.9</v>
      </c>
      <c r="D141" s="279">
        <v>142.25</v>
      </c>
      <c r="E141" s="279">
        <v>139</v>
      </c>
      <c r="F141" s="279">
        <v>137.1</v>
      </c>
      <c r="G141" s="279">
        <v>133.85</v>
      </c>
      <c r="H141" s="279">
        <v>144.15</v>
      </c>
      <c r="I141" s="279">
        <v>147.4</v>
      </c>
      <c r="J141" s="279">
        <v>149.30000000000001</v>
      </c>
      <c r="K141" s="277">
        <v>145.5</v>
      </c>
      <c r="L141" s="277">
        <v>140.35</v>
      </c>
      <c r="M141" s="277">
        <v>88.339489999999998</v>
      </c>
    </row>
    <row r="142" spans="1:13">
      <c r="A142" s="301">
        <v>133</v>
      </c>
      <c r="B142" s="277" t="s">
        <v>140</v>
      </c>
      <c r="C142" s="277">
        <v>155.25</v>
      </c>
      <c r="D142" s="279">
        <v>156.46666666666667</v>
      </c>
      <c r="E142" s="279">
        <v>153.58333333333334</v>
      </c>
      <c r="F142" s="279">
        <v>151.91666666666669</v>
      </c>
      <c r="G142" s="279">
        <v>149.03333333333336</v>
      </c>
      <c r="H142" s="279">
        <v>158.13333333333333</v>
      </c>
      <c r="I142" s="279">
        <v>161.01666666666665</v>
      </c>
      <c r="J142" s="279">
        <v>162.68333333333331</v>
      </c>
      <c r="K142" s="277">
        <v>159.35</v>
      </c>
      <c r="L142" s="277">
        <v>154.80000000000001</v>
      </c>
      <c r="M142" s="277">
        <v>63.407110000000003</v>
      </c>
    </row>
    <row r="143" spans="1:13">
      <c r="A143" s="301">
        <v>134</v>
      </c>
      <c r="B143" s="277" t="s">
        <v>141</v>
      </c>
      <c r="C143" s="277">
        <v>374.65</v>
      </c>
      <c r="D143" s="279">
        <v>373.21666666666664</v>
      </c>
      <c r="E143" s="279">
        <v>370.98333333333329</v>
      </c>
      <c r="F143" s="279">
        <v>367.31666666666666</v>
      </c>
      <c r="G143" s="279">
        <v>365.08333333333331</v>
      </c>
      <c r="H143" s="279">
        <v>376.88333333333327</v>
      </c>
      <c r="I143" s="279">
        <v>379.11666666666662</v>
      </c>
      <c r="J143" s="279">
        <v>382.78333333333325</v>
      </c>
      <c r="K143" s="277">
        <v>375.45</v>
      </c>
      <c r="L143" s="277">
        <v>369.55</v>
      </c>
      <c r="M143" s="277">
        <v>14.546659999999999</v>
      </c>
    </row>
    <row r="144" spans="1:13">
      <c r="A144" s="301">
        <v>135</v>
      </c>
      <c r="B144" s="277" t="s">
        <v>142</v>
      </c>
      <c r="C144" s="277">
        <v>7098</v>
      </c>
      <c r="D144" s="279">
        <v>7062.166666666667</v>
      </c>
      <c r="E144" s="279">
        <v>6996.6333333333341</v>
      </c>
      <c r="F144" s="279">
        <v>6895.2666666666673</v>
      </c>
      <c r="G144" s="279">
        <v>6829.7333333333345</v>
      </c>
      <c r="H144" s="279">
        <v>7163.5333333333338</v>
      </c>
      <c r="I144" s="279">
        <v>7229.0666666666666</v>
      </c>
      <c r="J144" s="279">
        <v>7330.4333333333334</v>
      </c>
      <c r="K144" s="277">
        <v>7127.7</v>
      </c>
      <c r="L144" s="277">
        <v>6960.8</v>
      </c>
      <c r="M144" s="277">
        <v>11.58982</v>
      </c>
    </row>
    <row r="145" spans="1:13">
      <c r="A145" s="301">
        <v>136</v>
      </c>
      <c r="B145" s="277" t="s">
        <v>143</v>
      </c>
      <c r="C145" s="277">
        <v>570.1</v>
      </c>
      <c r="D145" s="279">
        <v>572.51666666666677</v>
      </c>
      <c r="E145" s="279">
        <v>566.58333333333348</v>
      </c>
      <c r="F145" s="279">
        <v>563.06666666666672</v>
      </c>
      <c r="G145" s="279">
        <v>557.13333333333344</v>
      </c>
      <c r="H145" s="279">
        <v>576.03333333333353</v>
      </c>
      <c r="I145" s="279">
        <v>581.9666666666667</v>
      </c>
      <c r="J145" s="279">
        <v>585.48333333333358</v>
      </c>
      <c r="K145" s="277">
        <v>578.45000000000005</v>
      </c>
      <c r="L145" s="277">
        <v>569</v>
      </c>
      <c r="M145" s="277">
        <v>17.106819999999999</v>
      </c>
    </row>
    <row r="146" spans="1:13">
      <c r="A146" s="301">
        <v>137</v>
      </c>
      <c r="B146" s="277" t="s">
        <v>144</v>
      </c>
      <c r="C146" s="277">
        <v>603.4</v>
      </c>
      <c r="D146" s="279">
        <v>614.08333333333337</v>
      </c>
      <c r="E146" s="279">
        <v>586.41666666666674</v>
      </c>
      <c r="F146" s="279">
        <v>569.43333333333339</v>
      </c>
      <c r="G146" s="279">
        <v>541.76666666666677</v>
      </c>
      <c r="H146" s="279">
        <v>631.06666666666672</v>
      </c>
      <c r="I146" s="279">
        <v>658.73333333333346</v>
      </c>
      <c r="J146" s="279">
        <v>675.7166666666667</v>
      </c>
      <c r="K146" s="277">
        <v>641.75</v>
      </c>
      <c r="L146" s="277">
        <v>597.1</v>
      </c>
      <c r="M146" s="277">
        <v>38.124639999999999</v>
      </c>
    </row>
    <row r="147" spans="1:13">
      <c r="A147" s="301">
        <v>138</v>
      </c>
      <c r="B147" s="277" t="s">
        <v>145</v>
      </c>
      <c r="C147" s="277">
        <v>992.8</v>
      </c>
      <c r="D147" s="279">
        <v>1000.9333333333334</v>
      </c>
      <c r="E147" s="279">
        <v>981.86666666666679</v>
      </c>
      <c r="F147" s="279">
        <v>970.93333333333339</v>
      </c>
      <c r="G147" s="279">
        <v>951.86666666666679</v>
      </c>
      <c r="H147" s="279">
        <v>1011.8666666666668</v>
      </c>
      <c r="I147" s="279">
        <v>1030.9333333333334</v>
      </c>
      <c r="J147" s="279">
        <v>1041.8666666666668</v>
      </c>
      <c r="K147" s="277">
        <v>1020</v>
      </c>
      <c r="L147" s="277">
        <v>990</v>
      </c>
      <c r="M147" s="277">
        <v>9.3122000000000007</v>
      </c>
    </row>
    <row r="148" spans="1:13">
      <c r="A148" s="301">
        <v>139</v>
      </c>
      <c r="B148" s="277" t="s">
        <v>146</v>
      </c>
      <c r="C148" s="277">
        <v>1149.3499999999999</v>
      </c>
      <c r="D148" s="279">
        <v>1159.45</v>
      </c>
      <c r="E148" s="279">
        <v>1133.9000000000001</v>
      </c>
      <c r="F148" s="279">
        <v>1118.45</v>
      </c>
      <c r="G148" s="279">
        <v>1092.9000000000001</v>
      </c>
      <c r="H148" s="279">
        <v>1174.9000000000001</v>
      </c>
      <c r="I148" s="279">
        <v>1200.4499999999998</v>
      </c>
      <c r="J148" s="279">
        <v>1215.9000000000001</v>
      </c>
      <c r="K148" s="277">
        <v>1185</v>
      </c>
      <c r="L148" s="277">
        <v>1144</v>
      </c>
      <c r="M148" s="277">
        <v>6.5118099999999997</v>
      </c>
    </row>
    <row r="149" spans="1:13">
      <c r="A149" s="301">
        <v>140</v>
      </c>
      <c r="B149" s="277" t="s">
        <v>147</v>
      </c>
      <c r="C149" s="277">
        <v>116.9</v>
      </c>
      <c r="D149" s="279">
        <v>117.30000000000001</v>
      </c>
      <c r="E149" s="279">
        <v>115.90000000000002</v>
      </c>
      <c r="F149" s="279">
        <v>114.9</v>
      </c>
      <c r="G149" s="279">
        <v>113.50000000000001</v>
      </c>
      <c r="H149" s="279">
        <v>118.30000000000003</v>
      </c>
      <c r="I149" s="279">
        <v>119.7</v>
      </c>
      <c r="J149" s="279">
        <v>120.70000000000003</v>
      </c>
      <c r="K149" s="277">
        <v>118.7</v>
      </c>
      <c r="L149" s="277">
        <v>116.3</v>
      </c>
      <c r="M149" s="277">
        <v>92.043469999999999</v>
      </c>
    </row>
    <row r="150" spans="1:13">
      <c r="A150" s="301">
        <v>141</v>
      </c>
      <c r="B150" s="277" t="s">
        <v>268</v>
      </c>
      <c r="C150" s="277">
        <v>1180.5999999999999</v>
      </c>
      <c r="D150" s="279">
        <v>1185.2333333333333</v>
      </c>
      <c r="E150" s="279">
        <v>1160.5666666666666</v>
      </c>
      <c r="F150" s="279">
        <v>1140.5333333333333</v>
      </c>
      <c r="G150" s="279">
        <v>1115.8666666666666</v>
      </c>
      <c r="H150" s="279">
        <v>1205.2666666666667</v>
      </c>
      <c r="I150" s="279">
        <v>1229.9333333333332</v>
      </c>
      <c r="J150" s="279">
        <v>1249.9666666666667</v>
      </c>
      <c r="K150" s="277">
        <v>1209.9000000000001</v>
      </c>
      <c r="L150" s="277">
        <v>1165.2</v>
      </c>
      <c r="M150" s="277">
        <v>3.8207200000000001</v>
      </c>
    </row>
    <row r="151" spans="1:13">
      <c r="A151" s="301">
        <v>142</v>
      </c>
      <c r="B151" s="277" t="s">
        <v>148</v>
      </c>
      <c r="C151" s="277">
        <v>59316.55</v>
      </c>
      <c r="D151" s="279">
        <v>59405.183333333327</v>
      </c>
      <c r="E151" s="279">
        <v>59011.366666666654</v>
      </c>
      <c r="F151" s="279">
        <v>58706.183333333327</v>
      </c>
      <c r="G151" s="279">
        <v>58312.366666666654</v>
      </c>
      <c r="H151" s="279">
        <v>59710.366666666654</v>
      </c>
      <c r="I151" s="279">
        <v>60104.18333333332</v>
      </c>
      <c r="J151" s="279">
        <v>60409.366666666654</v>
      </c>
      <c r="K151" s="277">
        <v>59799</v>
      </c>
      <c r="L151" s="277">
        <v>59100</v>
      </c>
      <c r="M151" s="277">
        <v>0.12994</v>
      </c>
    </row>
    <row r="152" spans="1:13">
      <c r="A152" s="301">
        <v>143</v>
      </c>
      <c r="B152" s="277" t="s">
        <v>267</v>
      </c>
      <c r="C152" s="277">
        <v>33.9</v>
      </c>
      <c r="D152" s="279">
        <v>33.999999999999993</v>
      </c>
      <c r="E152" s="279">
        <v>33.699999999999989</v>
      </c>
      <c r="F152" s="279">
        <v>33.499999999999993</v>
      </c>
      <c r="G152" s="279">
        <v>33.199999999999989</v>
      </c>
      <c r="H152" s="279">
        <v>34.199999999999989</v>
      </c>
      <c r="I152" s="279">
        <v>34.499999999999986</v>
      </c>
      <c r="J152" s="279">
        <v>34.699999999999989</v>
      </c>
      <c r="K152" s="277">
        <v>34.299999999999997</v>
      </c>
      <c r="L152" s="277">
        <v>33.799999999999997</v>
      </c>
      <c r="M152" s="277">
        <v>7.2630699999999999</v>
      </c>
    </row>
    <row r="153" spans="1:13">
      <c r="A153" s="301">
        <v>144</v>
      </c>
      <c r="B153" s="277" t="s">
        <v>149</v>
      </c>
      <c r="C153" s="277">
        <v>1196.45</v>
      </c>
      <c r="D153" s="279">
        <v>1204.7</v>
      </c>
      <c r="E153" s="279">
        <v>1181.8500000000001</v>
      </c>
      <c r="F153" s="279">
        <v>1167.25</v>
      </c>
      <c r="G153" s="279">
        <v>1144.4000000000001</v>
      </c>
      <c r="H153" s="279">
        <v>1219.3000000000002</v>
      </c>
      <c r="I153" s="279">
        <v>1242.1500000000001</v>
      </c>
      <c r="J153" s="279">
        <v>1256.7500000000002</v>
      </c>
      <c r="K153" s="277">
        <v>1227.55</v>
      </c>
      <c r="L153" s="277">
        <v>1190.0999999999999</v>
      </c>
      <c r="M153" s="277">
        <v>18.997450000000001</v>
      </c>
    </row>
    <row r="154" spans="1:13">
      <c r="A154" s="301">
        <v>145</v>
      </c>
      <c r="B154" s="277" t="s">
        <v>3162</v>
      </c>
      <c r="C154" s="277">
        <v>290.10000000000002</v>
      </c>
      <c r="D154" s="279">
        <v>291.81666666666666</v>
      </c>
      <c r="E154" s="279">
        <v>285.88333333333333</v>
      </c>
      <c r="F154" s="279">
        <v>281.66666666666669</v>
      </c>
      <c r="G154" s="279">
        <v>275.73333333333335</v>
      </c>
      <c r="H154" s="279">
        <v>296.0333333333333</v>
      </c>
      <c r="I154" s="279">
        <v>301.96666666666658</v>
      </c>
      <c r="J154" s="279">
        <v>306.18333333333328</v>
      </c>
      <c r="K154" s="277">
        <v>297.75</v>
      </c>
      <c r="L154" s="277">
        <v>287.60000000000002</v>
      </c>
      <c r="M154" s="277">
        <v>25.438199999999998</v>
      </c>
    </row>
    <row r="155" spans="1:13">
      <c r="A155" s="301">
        <v>146</v>
      </c>
      <c r="B155" s="277" t="s">
        <v>269</v>
      </c>
      <c r="C155" s="277">
        <v>811.95</v>
      </c>
      <c r="D155" s="279">
        <v>818.51666666666677</v>
      </c>
      <c r="E155" s="279">
        <v>800.43333333333351</v>
      </c>
      <c r="F155" s="279">
        <v>788.91666666666674</v>
      </c>
      <c r="G155" s="279">
        <v>770.83333333333348</v>
      </c>
      <c r="H155" s="279">
        <v>830.03333333333353</v>
      </c>
      <c r="I155" s="279">
        <v>848.11666666666679</v>
      </c>
      <c r="J155" s="279">
        <v>859.63333333333355</v>
      </c>
      <c r="K155" s="277">
        <v>836.6</v>
      </c>
      <c r="L155" s="277">
        <v>807</v>
      </c>
      <c r="M155" s="277">
        <v>2.7512500000000002</v>
      </c>
    </row>
    <row r="156" spans="1:13">
      <c r="A156" s="301">
        <v>147</v>
      </c>
      <c r="B156" s="277" t="s">
        <v>150</v>
      </c>
      <c r="C156" s="277">
        <v>37.1</v>
      </c>
      <c r="D156" s="279">
        <v>37.56666666666667</v>
      </c>
      <c r="E156" s="279">
        <v>36.433333333333337</v>
      </c>
      <c r="F156" s="279">
        <v>35.766666666666666</v>
      </c>
      <c r="G156" s="279">
        <v>34.633333333333333</v>
      </c>
      <c r="H156" s="279">
        <v>38.233333333333341</v>
      </c>
      <c r="I156" s="279">
        <v>39.366666666666681</v>
      </c>
      <c r="J156" s="279">
        <v>40.033333333333346</v>
      </c>
      <c r="K156" s="277">
        <v>38.700000000000003</v>
      </c>
      <c r="L156" s="277">
        <v>36.9</v>
      </c>
      <c r="M156" s="277">
        <v>165.387</v>
      </c>
    </row>
    <row r="157" spans="1:13">
      <c r="A157" s="301">
        <v>148</v>
      </c>
      <c r="B157" s="277" t="s">
        <v>261</v>
      </c>
      <c r="C157" s="277">
        <v>3277.35</v>
      </c>
      <c r="D157" s="279">
        <v>3279.4666666666672</v>
      </c>
      <c r="E157" s="279">
        <v>3248.9333333333343</v>
      </c>
      <c r="F157" s="279">
        <v>3220.5166666666673</v>
      </c>
      <c r="G157" s="279">
        <v>3189.9833333333345</v>
      </c>
      <c r="H157" s="279">
        <v>3307.8833333333341</v>
      </c>
      <c r="I157" s="279">
        <v>3338.416666666667</v>
      </c>
      <c r="J157" s="279">
        <v>3366.8333333333339</v>
      </c>
      <c r="K157" s="277">
        <v>3310</v>
      </c>
      <c r="L157" s="277">
        <v>3251.05</v>
      </c>
      <c r="M157" s="277">
        <v>2.1813600000000002</v>
      </c>
    </row>
    <row r="158" spans="1:13">
      <c r="A158" s="301">
        <v>149</v>
      </c>
      <c r="B158" s="277" t="s">
        <v>153</v>
      </c>
      <c r="C158" s="277">
        <v>16113.7</v>
      </c>
      <c r="D158" s="279">
        <v>16146.333333333334</v>
      </c>
      <c r="E158" s="279">
        <v>16052.366666666669</v>
      </c>
      <c r="F158" s="279">
        <v>15991.033333333335</v>
      </c>
      <c r="G158" s="279">
        <v>15897.066666666669</v>
      </c>
      <c r="H158" s="279">
        <v>16207.666666666668</v>
      </c>
      <c r="I158" s="279">
        <v>16301.633333333331</v>
      </c>
      <c r="J158" s="279">
        <v>16362.966666666667</v>
      </c>
      <c r="K158" s="277">
        <v>16240.3</v>
      </c>
      <c r="L158" s="277">
        <v>16085</v>
      </c>
      <c r="M158" s="277">
        <v>1.2765599999999999</v>
      </c>
    </row>
    <row r="159" spans="1:13">
      <c r="A159" s="301">
        <v>150</v>
      </c>
      <c r="B159" s="277" t="s">
        <v>270</v>
      </c>
      <c r="C159" s="277">
        <v>22.45</v>
      </c>
      <c r="D159" s="279">
        <v>22.433333333333334</v>
      </c>
      <c r="E159" s="279">
        <v>22.166666666666668</v>
      </c>
      <c r="F159" s="279">
        <v>21.883333333333333</v>
      </c>
      <c r="G159" s="279">
        <v>21.616666666666667</v>
      </c>
      <c r="H159" s="279">
        <v>22.716666666666669</v>
      </c>
      <c r="I159" s="279">
        <v>22.983333333333334</v>
      </c>
      <c r="J159" s="279">
        <v>23.266666666666669</v>
      </c>
      <c r="K159" s="277">
        <v>22.7</v>
      </c>
      <c r="L159" s="277">
        <v>22.15</v>
      </c>
      <c r="M159" s="277">
        <v>44.642530000000001</v>
      </c>
    </row>
    <row r="160" spans="1:13">
      <c r="A160" s="301">
        <v>151</v>
      </c>
      <c r="B160" s="277" t="s">
        <v>155</v>
      </c>
      <c r="C160" s="277">
        <v>96.1</v>
      </c>
      <c r="D160" s="279">
        <v>96.366666666666674</v>
      </c>
      <c r="E160" s="279">
        <v>95.133333333333354</v>
      </c>
      <c r="F160" s="279">
        <v>94.166666666666686</v>
      </c>
      <c r="G160" s="279">
        <v>92.933333333333366</v>
      </c>
      <c r="H160" s="279">
        <v>97.333333333333343</v>
      </c>
      <c r="I160" s="279">
        <v>98.566666666666663</v>
      </c>
      <c r="J160" s="279">
        <v>99.533333333333331</v>
      </c>
      <c r="K160" s="277">
        <v>97.6</v>
      </c>
      <c r="L160" s="277">
        <v>95.4</v>
      </c>
      <c r="M160" s="277">
        <v>49.528410000000001</v>
      </c>
    </row>
    <row r="161" spans="1:13">
      <c r="A161" s="301">
        <v>152</v>
      </c>
      <c r="B161" s="277" t="s">
        <v>156</v>
      </c>
      <c r="C161" s="277">
        <v>102.6</v>
      </c>
      <c r="D161" s="279">
        <v>102.83333333333333</v>
      </c>
      <c r="E161" s="279">
        <v>101.76666666666665</v>
      </c>
      <c r="F161" s="279">
        <v>100.93333333333332</v>
      </c>
      <c r="G161" s="279">
        <v>99.866666666666646</v>
      </c>
      <c r="H161" s="279">
        <v>103.66666666666666</v>
      </c>
      <c r="I161" s="279">
        <v>104.73333333333335</v>
      </c>
      <c r="J161" s="279">
        <v>105.56666666666666</v>
      </c>
      <c r="K161" s="277">
        <v>103.9</v>
      </c>
      <c r="L161" s="277">
        <v>102</v>
      </c>
      <c r="M161" s="277">
        <v>193.63825</v>
      </c>
    </row>
    <row r="162" spans="1:13">
      <c r="A162" s="301">
        <v>153</v>
      </c>
      <c r="B162" s="277" t="s">
        <v>271</v>
      </c>
      <c r="C162" s="277">
        <v>393.35</v>
      </c>
      <c r="D162" s="279">
        <v>392.08333333333331</v>
      </c>
      <c r="E162" s="279">
        <v>386.26666666666665</v>
      </c>
      <c r="F162" s="279">
        <v>379.18333333333334</v>
      </c>
      <c r="G162" s="279">
        <v>373.36666666666667</v>
      </c>
      <c r="H162" s="279">
        <v>399.16666666666663</v>
      </c>
      <c r="I162" s="279">
        <v>404.98333333333335</v>
      </c>
      <c r="J162" s="279">
        <v>412.06666666666661</v>
      </c>
      <c r="K162" s="277">
        <v>397.9</v>
      </c>
      <c r="L162" s="277">
        <v>385</v>
      </c>
      <c r="M162" s="277">
        <v>21.39245</v>
      </c>
    </row>
    <row r="163" spans="1:13">
      <c r="A163" s="301">
        <v>154</v>
      </c>
      <c r="B163" s="277" t="s">
        <v>272</v>
      </c>
      <c r="C163" s="277">
        <v>3050.25</v>
      </c>
      <c r="D163" s="279">
        <v>3096.75</v>
      </c>
      <c r="E163" s="279">
        <v>2993.5</v>
      </c>
      <c r="F163" s="279">
        <v>2936.75</v>
      </c>
      <c r="G163" s="279">
        <v>2833.5</v>
      </c>
      <c r="H163" s="279">
        <v>3153.5</v>
      </c>
      <c r="I163" s="279">
        <v>3256.75</v>
      </c>
      <c r="J163" s="279">
        <v>3313.5</v>
      </c>
      <c r="K163" s="277">
        <v>3200</v>
      </c>
      <c r="L163" s="277">
        <v>3040</v>
      </c>
      <c r="M163" s="277">
        <v>3.0535800000000002</v>
      </c>
    </row>
    <row r="164" spans="1:13">
      <c r="A164" s="301">
        <v>155</v>
      </c>
      <c r="B164" s="277" t="s">
        <v>157</v>
      </c>
      <c r="C164" s="277">
        <v>97.85</v>
      </c>
      <c r="D164" s="279">
        <v>97.833333333333329</v>
      </c>
      <c r="E164" s="279">
        <v>97.466666666666654</v>
      </c>
      <c r="F164" s="279">
        <v>97.083333333333329</v>
      </c>
      <c r="G164" s="279">
        <v>96.716666666666654</v>
      </c>
      <c r="H164" s="279">
        <v>98.216666666666654</v>
      </c>
      <c r="I164" s="279">
        <v>98.583333333333329</v>
      </c>
      <c r="J164" s="279">
        <v>98.966666666666654</v>
      </c>
      <c r="K164" s="277">
        <v>98.2</v>
      </c>
      <c r="L164" s="277">
        <v>97.45</v>
      </c>
      <c r="M164" s="277">
        <v>4.37744</v>
      </c>
    </row>
    <row r="165" spans="1:13">
      <c r="A165" s="301">
        <v>156</v>
      </c>
      <c r="B165" s="277" t="s">
        <v>158</v>
      </c>
      <c r="C165" s="277">
        <v>80.150000000000006</v>
      </c>
      <c r="D165" s="279">
        <v>80.7</v>
      </c>
      <c r="E165" s="279">
        <v>79.45</v>
      </c>
      <c r="F165" s="279">
        <v>78.75</v>
      </c>
      <c r="G165" s="279">
        <v>77.5</v>
      </c>
      <c r="H165" s="279">
        <v>81.400000000000006</v>
      </c>
      <c r="I165" s="279">
        <v>82.65</v>
      </c>
      <c r="J165" s="279">
        <v>83.350000000000009</v>
      </c>
      <c r="K165" s="277">
        <v>81.95</v>
      </c>
      <c r="L165" s="277">
        <v>80</v>
      </c>
      <c r="M165" s="277">
        <v>163.09200000000001</v>
      </c>
    </row>
    <row r="166" spans="1:13">
      <c r="A166" s="301">
        <v>157</v>
      </c>
      <c r="B166" s="277" t="s">
        <v>159</v>
      </c>
      <c r="C166" s="277">
        <v>20087.5</v>
      </c>
      <c r="D166" s="279">
        <v>20152.166666666668</v>
      </c>
      <c r="E166" s="279">
        <v>19887.333333333336</v>
      </c>
      <c r="F166" s="279">
        <v>19687.166666666668</v>
      </c>
      <c r="G166" s="279">
        <v>19422.333333333336</v>
      </c>
      <c r="H166" s="279">
        <v>20352.333333333336</v>
      </c>
      <c r="I166" s="279">
        <v>20617.166666666672</v>
      </c>
      <c r="J166" s="279">
        <v>20817.333333333336</v>
      </c>
      <c r="K166" s="277">
        <v>20417</v>
      </c>
      <c r="L166" s="277">
        <v>19952</v>
      </c>
      <c r="M166" s="277">
        <v>0.46156000000000003</v>
      </c>
    </row>
    <row r="167" spans="1:13">
      <c r="A167" s="301">
        <v>158</v>
      </c>
      <c r="B167" s="277" t="s">
        <v>160</v>
      </c>
      <c r="C167" s="277">
        <v>1521.6</v>
      </c>
      <c r="D167" s="279">
        <v>1499.0166666666667</v>
      </c>
      <c r="E167" s="279">
        <v>1462.5833333333333</v>
      </c>
      <c r="F167" s="279">
        <v>1403.5666666666666</v>
      </c>
      <c r="G167" s="279">
        <v>1367.1333333333332</v>
      </c>
      <c r="H167" s="279">
        <v>1558.0333333333333</v>
      </c>
      <c r="I167" s="279">
        <v>1594.4666666666667</v>
      </c>
      <c r="J167" s="279">
        <v>1653.4833333333333</v>
      </c>
      <c r="K167" s="277">
        <v>1535.45</v>
      </c>
      <c r="L167" s="277">
        <v>1440</v>
      </c>
      <c r="M167" s="277">
        <v>48.058660000000003</v>
      </c>
    </row>
    <row r="168" spans="1:13">
      <c r="A168" s="301">
        <v>159</v>
      </c>
      <c r="B168" s="277" t="s">
        <v>161</v>
      </c>
      <c r="C168" s="277">
        <v>243.35</v>
      </c>
      <c r="D168" s="279">
        <v>244.83333333333334</v>
      </c>
      <c r="E168" s="279">
        <v>240.56666666666669</v>
      </c>
      <c r="F168" s="279">
        <v>237.78333333333336</v>
      </c>
      <c r="G168" s="279">
        <v>233.51666666666671</v>
      </c>
      <c r="H168" s="279">
        <v>247.61666666666667</v>
      </c>
      <c r="I168" s="279">
        <v>251.88333333333333</v>
      </c>
      <c r="J168" s="279">
        <v>254.66666666666666</v>
      </c>
      <c r="K168" s="277">
        <v>249.1</v>
      </c>
      <c r="L168" s="277">
        <v>242.05</v>
      </c>
      <c r="M168" s="277">
        <v>52.274479999999997</v>
      </c>
    </row>
    <row r="169" spans="1:13">
      <c r="A169" s="301">
        <v>160</v>
      </c>
      <c r="B169" s="277" t="s">
        <v>162</v>
      </c>
      <c r="C169" s="277">
        <v>97.5</v>
      </c>
      <c r="D169" s="279">
        <v>98.149999999999991</v>
      </c>
      <c r="E169" s="279">
        <v>95.899999999999977</v>
      </c>
      <c r="F169" s="279">
        <v>94.299999999999983</v>
      </c>
      <c r="G169" s="279">
        <v>92.049999999999969</v>
      </c>
      <c r="H169" s="279">
        <v>99.749999999999986</v>
      </c>
      <c r="I169" s="279">
        <v>102.00000000000001</v>
      </c>
      <c r="J169" s="279">
        <v>103.6</v>
      </c>
      <c r="K169" s="277">
        <v>100.4</v>
      </c>
      <c r="L169" s="277">
        <v>96.55</v>
      </c>
      <c r="M169" s="277">
        <v>83.117890000000003</v>
      </c>
    </row>
    <row r="170" spans="1:13">
      <c r="A170" s="301">
        <v>161</v>
      </c>
      <c r="B170" s="277" t="s">
        <v>275</v>
      </c>
      <c r="C170" s="277">
        <v>4828.75</v>
      </c>
      <c r="D170" s="279">
        <v>4856.4666666666662</v>
      </c>
      <c r="E170" s="279">
        <v>4782.9333333333325</v>
      </c>
      <c r="F170" s="279">
        <v>4737.1166666666659</v>
      </c>
      <c r="G170" s="279">
        <v>4663.5833333333321</v>
      </c>
      <c r="H170" s="279">
        <v>4902.2833333333328</v>
      </c>
      <c r="I170" s="279">
        <v>4975.8166666666675</v>
      </c>
      <c r="J170" s="279">
        <v>5021.6333333333332</v>
      </c>
      <c r="K170" s="277">
        <v>4930</v>
      </c>
      <c r="L170" s="277">
        <v>4810.6499999999996</v>
      </c>
      <c r="M170" s="277">
        <v>0.59977000000000003</v>
      </c>
    </row>
    <row r="171" spans="1:13">
      <c r="A171" s="301">
        <v>162</v>
      </c>
      <c r="B171" s="277" t="s">
        <v>277</v>
      </c>
      <c r="C171" s="277">
        <v>10124.85</v>
      </c>
      <c r="D171" s="279">
        <v>10204.450000000001</v>
      </c>
      <c r="E171" s="279">
        <v>10016.950000000001</v>
      </c>
      <c r="F171" s="279">
        <v>9909.0499999999993</v>
      </c>
      <c r="G171" s="279">
        <v>9721.5499999999993</v>
      </c>
      <c r="H171" s="279">
        <v>10312.350000000002</v>
      </c>
      <c r="I171" s="279">
        <v>10499.850000000002</v>
      </c>
      <c r="J171" s="279">
        <v>10607.750000000004</v>
      </c>
      <c r="K171" s="277">
        <v>10391.950000000001</v>
      </c>
      <c r="L171" s="277">
        <v>10096.549999999999</v>
      </c>
      <c r="M171" s="277">
        <v>0.20726</v>
      </c>
    </row>
    <row r="172" spans="1:13">
      <c r="A172" s="301">
        <v>163</v>
      </c>
      <c r="B172" s="277" t="s">
        <v>163</v>
      </c>
      <c r="C172" s="277">
        <v>1470.95</v>
      </c>
      <c r="D172" s="279">
        <v>1479.1833333333334</v>
      </c>
      <c r="E172" s="279">
        <v>1454.0666666666668</v>
      </c>
      <c r="F172" s="279">
        <v>1437.1833333333334</v>
      </c>
      <c r="G172" s="279">
        <v>1412.0666666666668</v>
      </c>
      <c r="H172" s="279">
        <v>1496.0666666666668</v>
      </c>
      <c r="I172" s="279">
        <v>1521.1833333333336</v>
      </c>
      <c r="J172" s="279">
        <v>1538.0666666666668</v>
      </c>
      <c r="K172" s="277">
        <v>1504.3</v>
      </c>
      <c r="L172" s="277">
        <v>1462.3</v>
      </c>
      <c r="M172" s="277">
        <v>14.93305</v>
      </c>
    </row>
    <row r="173" spans="1:13">
      <c r="A173" s="301">
        <v>164</v>
      </c>
      <c r="B173" s="277" t="s">
        <v>273</v>
      </c>
      <c r="C173" s="277">
        <v>1991.05</v>
      </c>
      <c r="D173" s="279">
        <v>1997.5</v>
      </c>
      <c r="E173" s="279">
        <v>1968.85</v>
      </c>
      <c r="F173" s="279">
        <v>1946.6499999999999</v>
      </c>
      <c r="G173" s="279">
        <v>1917.9999999999998</v>
      </c>
      <c r="H173" s="279">
        <v>2019.7</v>
      </c>
      <c r="I173" s="279">
        <v>2048.3500000000004</v>
      </c>
      <c r="J173" s="279">
        <v>2070.5500000000002</v>
      </c>
      <c r="K173" s="277">
        <v>2026.15</v>
      </c>
      <c r="L173" s="277">
        <v>1975.3</v>
      </c>
      <c r="M173" s="277">
        <v>1.6285499999999999</v>
      </c>
    </row>
    <row r="174" spans="1:13">
      <c r="A174" s="301">
        <v>165</v>
      </c>
      <c r="B174" s="277" t="s">
        <v>164</v>
      </c>
      <c r="C174" s="277">
        <v>35.299999999999997</v>
      </c>
      <c r="D174" s="279">
        <v>35.633333333333333</v>
      </c>
      <c r="E174" s="279">
        <v>34.816666666666663</v>
      </c>
      <c r="F174" s="279">
        <v>34.333333333333329</v>
      </c>
      <c r="G174" s="279">
        <v>33.516666666666659</v>
      </c>
      <c r="H174" s="279">
        <v>36.116666666666667</v>
      </c>
      <c r="I174" s="279">
        <v>36.933333333333344</v>
      </c>
      <c r="J174" s="279">
        <v>37.416666666666671</v>
      </c>
      <c r="K174" s="277">
        <v>36.450000000000003</v>
      </c>
      <c r="L174" s="277">
        <v>35.15</v>
      </c>
      <c r="M174" s="277">
        <v>447.60327999999998</v>
      </c>
    </row>
    <row r="175" spans="1:13">
      <c r="A175" s="301">
        <v>166</v>
      </c>
      <c r="B175" s="277" t="s">
        <v>274</v>
      </c>
      <c r="C175" s="277">
        <v>298.3</v>
      </c>
      <c r="D175" s="279">
        <v>297.06666666666666</v>
      </c>
      <c r="E175" s="279">
        <v>285.23333333333335</v>
      </c>
      <c r="F175" s="279">
        <v>272.16666666666669</v>
      </c>
      <c r="G175" s="279">
        <v>260.33333333333337</v>
      </c>
      <c r="H175" s="279">
        <v>310.13333333333333</v>
      </c>
      <c r="I175" s="279">
        <v>321.9666666666667</v>
      </c>
      <c r="J175" s="279">
        <v>335.0333333333333</v>
      </c>
      <c r="K175" s="277">
        <v>308.89999999999998</v>
      </c>
      <c r="L175" s="277">
        <v>284</v>
      </c>
      <c r="M175" s="277">
        <v>49.257820000000002</v>
      </c>
    </row>
    <row r="176" spans="1:13">
      <c r="A176" s="301">
        <v>167</v>
      </c>
      <c r="B176" s="277" t="s">
        <v>491</v>
      </c>
      <c r="C176" s="277">
        <v>913.3</v>
      </c>
      <c r="D176" s="279">
        <v>920.76666666666677</v>
      </c>
      <c r="E176" s="279">
        <v>902.53333333333353</v>
      </c>
      <c r="F176" s="279">
        <v>891.76666666666677</v>
      </c>
      <c r="G176" s="279">
        <v>873.53333333333353</v>
      </c>
      <c r="H176" s="279">
        <v>931.53333333333353</v>
      </c>
      <c r="I176" s="279">
        <v>949.76666666666688</v>
      </c>
      <c r="J176" s="279">
        <v>960.53333333333353</v>
      </c>
      <c r="K176" s="277">
        <v>939</v>
      </c>
      <c r="L176" s="277">
        <v>910</v>
      </c>
      <c r="M176" s="277">
        <v>5.74498</v>
      </c>
    </row>
    <row r="177" spans="1:13">
      <c r="A177" s="301">
        <v>168</v>
      </c>
      <c r="B177" s="277" t="s">
        <v>165</v>
      </c>
      <c r="C177" s="277">
        <v>185.2</v>
      </c>
      <c r="D177" s="279">
        <v>185.85</v>
      </c>
      <c r="E177" s="279">
        <v>184.04999999999998</v>
      </c>
      <c r="F177" s="279">
        <v>182.89999999999998</v>
      </c>
      <c r="G177" s="279">
        <v>181.09999999999997</v>
      </c>
      <c r="H177" s="279">
        <v>187</v>
      </c>
      <c r="I177" s="279">
        <v>188.8</v>
      </c>
      <c r="J177" s="279">
        <v>189.95000000000002</v>
      </c>
      <c r="K177" s="277">
        <v>187.65</v>
      </c>
      <c r="L177" s="277">
        <v>184.7</v>
      </c>
      <c r="M177" s="277">
        <v>58.29571</v>
      </c>
    </row>
    <row r="178" spans="1:13">
      <c r="A178" s="301">
        <v>169</v>
      </c>
      <c r="B178" s="277" t="s">
        <v>276</v>
      </c>
      <c r="C178" s="277">
        <v>259.85000000000002</v>
      </c>
      <c r="D178" s="279">
        <v>255.55000000000004</v>
      </c>
      <c r="E178" s="279">
        <v>246.55000000000007</v>
      </c>
      <c r="F178" s="279">
        <v>233.25000000000003</v>
      </c>
      <c r="G178" s="279">
        <v>224.25000000000006</v>
      </c>
      <c r="H178" s="279">
        <v>268.85000000000008</v>
      </c>
      <c r="I178" s="279">
        <v>277.85000000000002</v>
      </c>
      <c r="J178" s="279">
        <v>291.15000000000009</v>
      </c>
      <c r="K178" s="277">
        <v>264.55</v>
      </c>
      <c r="L178" s="277">
        <v>242.25</v>
      </c>
      <c r="M178" s="277">
        <v>26.690339999999999</v>
      </c>
    </row>
    <row r="179" spans="1:13">
      <c r="A179" s="301">
        <v>170</v>
      </c>
      <c r="B179" s="277" t="s">
        <v>278</v>
      </c>
      <c r="C179" s="277">
        <v>387.9</v>
      </c>
      <c r="D179" s="279">
        <v>387.13333333333338</v>
      </c>
      <c r="E179" s="279">
        <v>379.96666666666675</v>
      </c>
      <c r="F179" s="279">
        <v>372.03333333333336</v>
      </c>
      <c r="G179" s="279">
        <v>364.86666666666673</v>
      </c>
      <c r="H179" s="279">
        <v>395.06666666666678</v>
      </c>
      <c r="I179" s="279">
        <v>402.23333333333341</v>
      </c>
      <c r="J179" s="279">
        <v>410.1666666666668</v>
      </c>
      <c r="K179" s="277">
        <v>394.3</v>
      </c>
      <c r="L179" s="277">
        <v>379.2</v>
      </c>
      <c r="M179" s="277">
        <v>3.7989700000000002</v>
      </c>
    </row>
    <row r="180" spans="1:13">
      <c r="A180" s="301">
        <v>171</v>
      </c>
      <c r="B180" s="277" t="s">
        <v>279</v>
      </c>
      <c r="C180" s="277">
        <v>473.85</v>
      </c>
      <c r="D180" s="279">
        <v>474.95</v>
      </c>
      <c r="E180" s="279">
        <v>470.9</v>
      </c>
      <c r="F180" s="279">
        <v>467.95</v>
      </c>
      <c r="G180" s="279">
        <v>463.9</v>
      </c>
      <c r="H180" s="279">
        <v>477.9</v>
      </c>
      <c r="I180" s="279">
        <v>481.95000000000005</v>
      </c>
      <c r="J180" s="279">
        <v>484.9</v>
      </c>
      <c r="K180" s="277">
        <v>479</v>
      </c>
      <c r="L180" s="277">
        <v>472</v>
      </c>
      <c r="M180" s="277">
        <v>0.78552999999999995</v>
      </c>
    </row>
    <row r="181" spans="1:13">
      <c r="A181" s="301">
        <v>172</v>
      </c>
      <c r="B181" s="277" t="s">
        <v>167</v>
      </c>
      <c r="C181" s="277">
        <v>713.65</v>
      </c>
      <c r="D181" s="279">
        <v>717.7833333333333</v>
      </c>
      <c r="E181" s="279">
        <v>700.91666666666663</v>
      </c>
      <c r="F181" s="279">
        <v>688.18333333333328</v>
      </c>
      <c r="G181" s="279">
        <v>671.31666666666661</v>
      </c>
      <c r="H181" s="279">
        <v>730.51666666666665</v>
      </c>
      <c r="I181" s="279">
        <v>747.38333333333344</v>
      </c>
      <c r="J181" s="279">
        <v>760.11666666666667</v>
      </c>
      <c r="K181" s="277">
        <v>734.65</v>
      </c>
      <c r="L181" s="277">
        <v>705.05</v>
      </c>
      <c r="M181" s="277">
        <v>5.29955</v>
      </c>
    </row>
    <row r="182" spans="1:13">
      <c r="A182" s="301">
        <v>173</v>
      </c>
      <c r="B182" s="277" t="s">
        <v>168</v>
      </c>
      <c r="C182" s="277">
        <v>202.8</v>
      </c>
      <c r="D182" s="279">
        <v>202.86666666666667</v>
      </c>
      <c r="E182" s="279">
        <v>197.73333333333335</v>
      </c>
      <c r="F182" s="279">
        <v>192.66666666666669</v>
      </c>
      <c r="G182" s="279">
        <v>187.53333333333336</v>
      </c>
      <c r="H182" s="279">
        <v>207.93333333333334</v>
      </c>
      <c r="I182" s="279">
        <v>213.06666666666666</v>
      </c>
      <c r="J182" s="279">
        <v>218.13333333333333</v>
      </c>
      <c r="K182" s="277">
        <v>208</v>
      </c>
      <c r="L182" s="277">
        <v>197.8</v>
      </c>
      <c r="M182" s="277">
        <v>488.84028000000001</v>
      </c>
    </row>
    <row r="183" spans="1:13">
      <c r="A183" s="301">
        <v>174</v>
      </c>
      <c r="B183" s="277" t="s">
        <v>169</v>
      </c>
      <c r="C183" s="277">
        <v>110.75</v>
      </c>
      <c r="D183" s="279">
        <v>111.51666666666667</v>
      </c>
      <c r="E183" s="279">
        <v>109.73333333333333</v>
      </c>
      <c r="F183" s="279">
        <v>108.71666666666667</v>
      </c>
      <c r="G183" s="279">
        <v>106.93333333333334</v>
      </c>
      <c r="H183" s="279">
        <v>112.53333333333333</v>
      </c>
      <c r="I183" s="279">
        <v>114.31666666666666</v>
      </c>
      <c r="J183" s="279">
        <v>115.33333333333333</v>
      </c>
      <c r="K183" s="277">
        <v>113.3</v>
      </c>
      <c r="L183" s="277">
        <v>110.5</v>
      </c>
      <c r="M183" s="277">
        <v>49.295209999999997</v>
      </c>
    </row>
    <row r="184" spans="1:13">
      <c r="A184" s="301">
        <v>175</v>
      </c>
      <c r="B184" s="277" t="s">
        <v>170</v>
      </c>
      <c r="C184" s="277">
        <v>2110.6</v>
      </c>
      <c r="D184" s="279">
        <v>2121.2833333333333</v>
      </c>
      <c r="E184" s="279">
        <v>2092.5666666666666</v>
      </c>
      <c r="F184" s="279">
        <v>2074.5333333333333</v>
      </c>
      <c r="G184" s="279">
        <v>2045.8166666666666</v>
      </c>
      <c r="H184" s="279">
        <v>2139.3166666666666</v>
      </c>
      <c r="I184" s="279">
        <v>2168.0333333333328</v>
      </c>
      <c r="J184" s="279">
        <v>2186.0666666666666</v>
      </c>
      <c r="K184" s="277">
        <v>2150</v>
      </c>
      <c r="L184" s="277">
        <v>2103.25</v>
      </c>
      <c r="M184" s="277">
        <v>129.62138999999999</v>
      </c>
    </row>
    <row r="185" spans="1:13">
      <c r="A185" s="301">
        <v>176</v>
      </c>
      <c r="B185" s="277" t="s">
        <v>171</v>
      </c>
      <c r="C185" s="277">
        <v>40.700000000000003</v>
      </c>
      <c r="D185" s="279">
        <v>40.883333333333333</v>
      </c>
      <c r="E185" s="279">
        <v>40.016666666666666</v>
      </c>
      <c r="F185" s="279">
        <v>39.333333333333336</v>
      </c>
      <c r="G185" s="279">
        <v>38.466666666666669</v>
      </c>
      <c r="H185" s="279">
        <v>41.566666666666663</v>
      </c>
      <c r="I185" s="279">
        <v>42.433333333333323</v>
      </c>
      <c r="J185" s="279">
        <v>43.11666666666666</v>
      </c>
      <c r="K185" s="277">
        <v>41.75</v>
      </c>
      <c r="L185" s="277">
        <v>40.200000000000003</v>
      </c>
      <c r="M185" s="277">
        <v>761.06145000000004</v>
      </c>
    </row>
    <row r="186" spans="1:13">
      <c r="A186" s="301">
        <v>177</v>
      </c>
      <c r="B186" s="277" t="s">
        <v>3524</v>
      </c>
      <c r="C186" s="277">
        <v>819.7</v>
      </c>
      <c r="D186" s="279">
        <v>820.86666666666667</v>
      </c>
      <c r="E186" s="279">
        <v>809.93333333333339</v>
      </c>
      <c r="F186" s="279">
        <v>800.16666666666674</v>
      </c>
      <c r="G186" s="279">
        <v>789.23333333333346</v>
      </c>
      <c r="H186" s="279">
        <v>830.63333333333333</v>
      </c>
      <c r="I186" s="279">
        <v>841.56666666666649</v>
      </c>
      <c r="J186" s="279">
        <v>851.33333333333326</v>
      </c>
      <c r="K186" s="277">
        <v>831.8</v>
      </c>
      <c r="L186" s="277">
        <v>811.1</v>
      </c>
      <c r="M186" s="277">
        <v>14.11422</v>
      </c>
    </row>
    <row r="187" spans="1:13">
      <c r="A187" s="301">
        <v>178</v>
      </c>
      <c r="B187" s="277" t="s">
        <v>280</v>
      </c>
      <c r="C187" s="277">
        <v>841.25</v>
      </c>
      <c r="D187" s="279">
        <v>840.7166666666667</v>
      </c>
      <c r="E187" s="279">
        <v>835.63333333333344</v>
      </c>
      <c r="F187" s="279">
        <v>830.01666666666677</v>
      </c>
      <c r="G187" s="279">
        <v>824.93333333333351</v>
      </c>
      <c r="H187" s="279">
        <v>846.33333333333337</v>
      </c>
      <c r="I187" s="279">
        <v>851.41666666666663</v>
      </c>
      <c r="J187" s="279">
        <v>857.0333333333333</v>
      </c>
      <c r="K187" s="277">
        <v>845.8</v>
      </c>
      <c r="L187" s="277">
        <v>835.1</v>
      </c>
      <c r="M187" s="277">
        <v>9.4512400000000003</v>
      </c>
    </row>
    <row r="188" spans="1:13">
      <c r="A188" s="301">
        <v>179</v>
      </c>
      <c r="B188" s="277" t="s">
        <v>172</v>
      </c>
      <c r="C188" s="277">
        <v>215.65</v>
      </c>
      <c r="D188" s="279">
        <v>214.21666666666667</v>
      </c>
      <c r="E188" s="279">
        <v>211.93333333333334</v>
      </c>
      <c r="F188" s="279">
        <v>208.21666666666667</v>
      </c>
      <c r="G188" s="279">
        <v>205.93333333333334</v>
      </c>
      <c r="H188" s="279">
        <v>217.93333333333334</v>
      </c>
      <c r="I188" s="279">
        <v>220.2166666666667</v>
      </c>
      <c r="J188" s="279">
        <v>223.93333333333334</v>
      </c>
      <c r="K188" s="277">
        <v>216.5</v>
      </c>
      <c r="L188" s="277">
        <v>210.5</v>
      </c>
      <c r="M188" s="277">
        <v>809.99489000000005</v>
      </c>
    </row>
    <row r="189" spans="1:13">
      <c r="A189" s="301">
        <v>180</v>
      </c>
      <c r="B189" s="277" t="s">
        <v>173</v>
      </c>
      <c r="C189" s="277">
        <v>21528</v>
      </c>
      <c r="D189" s="279">
        <v>21580.433333333334</v>
      </c>
      <c r="E189" s="279">
        <v>21407.566666666669</v>
      </c>
      <c r="F189" s="279">
        <v>21287.133333333335</v>
      </c>
      <c r="G189" s="279">
        <v>21114.26666666667</v>
      </c>
      <c r="H189" s="279">
        <v>21700.866666666669</v>
      </c>
      <c r="I189" s="279">
        <v>21873.733333333337</v>
      </c>
      <c r="J189" s="279">
        <v>21994.166666666668</v>
      </c>
      <c r="K189" s="277">
        <v>21753.3</v>
      </c>
      <c r="L189" s="277">
        <v>21460</v>
      </c>
      <c r="M189" s="277">
        <v>0.40826000000000001</v>
      </c>
    </row>
    <row r="190" spans="1:13">
      <c r="A190" s="301">
        <v>181</v>
      </c>
      <c r="B190" s="277" t="s">
        <v>174</v>
      </c>
      <c r="C190" s="277">
        <v>1215</v>
      </c>
      <c r="D190" s="279">
        <v>1224.0833333333333</v>
      </c>
      <c r="E190" s="279">
        <v>1203.1666666666665</v>
      </c>
      <c r="F190" s="279">
        <v>1191.3333333333333</v>
      </c>
      <c r="G190" s="279">
        <v>1170.4166666666665</v>
      </c>
      <c r="H190" s="279">
        <v>1235.9166666666665</v>
      </c>
      <c r="I190" s="279">
        <v>1256.833333333333</v>
      </c>
      <c r="J190" s="279">
        <v>1268.6666666666665</v>
      </c>
      <c r="K190" s="277">
        <v>1245</v>
      </c>
      <c r="L190" s="277">
        <v>1212.25</v>
      </c>
      <c r="M190" s="277">
        <v>5.8400699999999999</v>
      </c>
    </row>
    <row r="191" spans="1:13">
      <c r="A191" s="301">
        <v>182</v>
      </c>
      <c r="B191" s="277" t="s">
        <v>175</v>
      </c>
      <c r="C191" s="277">
        <v>4238.3</v>
      </c>
      <c r="D191" s="279">
        <v>4263.1000000000004</v>
      </c>
      <c r="E191" s="279">
        <v>4202.3000000000011</v>
      </c>
      <c r="F191" s="279">
        <v>4166.3000000000011</v>
      </c>
      <c r="G191" s="279">
        <v>4105.5000000000018</v>
      </c>
      <c r="H191" s="279">
        <v>4299.1000000000004</v>
      </c>
      <c r="I191" s="279">
        <v>4359.8999999999996</v>
      </c>
      <c r="J191" s="279">
        <v>4395.8999999999996</v>
      </c>
      <c r="K191" s="277">
        <v>4323.8999999999996</v>
      </c>
      <c r="L191" s="277">
        <v>4227.1000000000004</v>
      </c>
      <c r="M191" s="277">
        <v>2.0925199999999999</v>
      </c>
    </row>
    <row r="192" spans="1:13">
      <c r="A192" s="301">
        <v>183</v>
      </c>
      <c r="B192" s="277" t="s">
        <v>176</v>
      </c>
      <c r="C192" s="277">
        <v>720.4</v>
      </c>
      <c r="D192" s="279">
        <v>728.5</v>
      </c>
      <c r="E192" s="279">
        <v>709</v>
      </c>
      <c r="F192" s="279">
        <v>697.6</v>
      </c>
      <c r="G192" s="279">
        <v>678.1</v>
      </c>
      <c r="H192" s="279">
        <v>739.9</v>
      </c>
      <c r="I192" s="279">
        <v>759.4</v>
      </c>
      <c r="J192" s="279">
        <v>770.8</v>
      </c>
      <c r="K192" s="277">
        <v>748</v>
      </c>
      <c r="L192" s="277">
        <v>717.1</v>
      </c>
      <c r="M192" s="277">
        <v>68.885050000000007</v>
      </c>
    </row>
    <row r="193" spans="1:13">
      <c r="A193" s="301">
        <v>184</v>
      </c>
      <c r="B193" s="277" t="s">
        <v>178</v>
      </c>
      <c r="C193" s="277">
        <v>532.25</v>
      </c>
      <c r="D193" s="279">
        <v>531.2166666666667</v>
      </c>
      <c r="E193" s="279">
        <v>525.43333333333339</v>
      </c>
      <c r="F193" s="279">
        <v>518.61666666666667</v>
      </c>
      <c r="G193" s="279">
        <v>512.83333333333337</v>
      </c>
      <c r="H193" s="279">
        <v>538.03333333333342</v>
      </c>
      <c r="I193" s="279">
        <v>543.81666666666672</v>
      </c>
      <c r="J193" s="279">
        <v>550.63333333333344</v>
      </c>
      <c r="K193" s="277">
        <v>537</v>
      </c>
      <c r="L193" s="277">
        <v>524.4</v>
      </c>
      <c r="M193" s="277">
        <v>85.64631</v>
      </c>
    </row>
    <row r="194" spans="1:13">
      <c r="A194" s="301">
        <v>185</v>
      </c>
      <c r="B194" s="277" t="s">
        <v>179</v>
      </c>
      <c r="C194" s="277">
        <v>481.7</v>
      </c>
      <c r="D194" s="279">
        <v>485.41666666666669</v>
      </c>
      <c r="E194" s="279">
        <v>476.33333333333337</v>
      </c>
      <c r="F194" s="279">
        <v>470.9666666666667</v>
      </c>
      <c r="G194" s="279">
        <v>461.88333333333338</v>
      </c>
      <c r="H194" s="279">
        <v>490.78333333333336</v>
      </c>
      <c r="I194" s="279">
        <v>499.86666666666673</v>
      </c>
      <c r="J194" s="279">
        <v>505.23333333333335</v>
      </c>
      <c r="K194" s="277">
        <v>494.5</v>
      </c>
      <c r="L194" s="277">
        <v>480.05</v>
      </c>
      <c r="M194" s="277">
        <v>21.26371</v>
      </c>
    </row>
    <row r="195" spans="1:13">
      <c r="A195" s="301">
        <v>186</v>
      </c>
      <c r="B195" s="277" t="s">
        <v>282</v>
      </c>
      <c r="C195" s="277">
        <v>489.35</v>
      </c>
      <c r="D195" s="279">
        <v>489.66666666666669</v>
      </c>
      <c r="E195" s="279">
        <v>482.68333333333339</v>
      </c>
      <c r="F195" s="279">
        <v>476.01666666666671</v>
      </c>
      <c r="G195" s="279">
        <v>469.03333333333342</v>
      </c>
      <c r="H195" s="279">
        <v>496.33333333333337</v>
      </c>
      <c r="I195" s="279">
        <v>503.31666666666661</v>
      </c>
      <c r="J195" s="279">
        <v>509.98333333333335</v>
      </c>
      <c r="K195" s="277">
        <v>496.65</v>
      </c>
      <c r="L195" s="277">
        <v>483</v>
      </c>
      <c r="M195" s="277">
        <v>13.798209999999999</v>
      </c>
    </row>
    <row r="196" spans="1:13">
      <c r="A196" s="301">
        <v>187</v>
      </c>
      <c r="B196" s="277" t="s">
        <v>3465</v>
      </c>
      <c r="C196" s="277">
        <v>544.65</v>
      </c>
      <c r="D196" s="279">
        <v>547.33333333333337</v>
      </c>
      <c r="E196" s="279">
        <v>540.81666666666672</v>
      </c>
      <c r="F196" s="279">
        <v>536.98333333333335</v>
      </c>
      <c r="G196" s="279">
        <v>530.4666666666667</v>
      </c>
      <c r="H196" s="279">
        <v>551.16666666666674</v>
      </c>
      <c r="I196" s="279">
        <v>557.68333333333339</v>
      </c>
      <c r="J196" s="279">
        <v>561.51666666666677</v>
      </c>
      <c r="K196" s="277">
        <v>553.85</v>
      </c>
      <c r="L196" s="277">
        <v>543.5</v>
      </c>
      <c r="M196" s="277">
        <v>25.721979999999999</v>
      </c>
    </row>
    <row r="197" spans="1:13">
      <c r="A197" s="301">
        <v>188</v>
      </c>
      <c r="B197" s="268" t="s">
        <v>183</v>
      </c>
      <c r="C197" s="268">
        <v>144.25</v>
      </c>
      <c r="D197" s="308">
        <v>143.46666666666667</v>
      </c>
      <c r="E197" s="308">
        <v>140.08333333333334</v>
      </c>
      <c r="F197" s="308">
        <v>135.91666666666669</v>
      </c>
      <c r="G197" s="308">
        <v>132.53333333333336</v>
      </c>
      <c r="H197" s="308">
        <v>147.63333333333333</v>
      </c>
      <c r="I197" s="308">
        <v>151.01666666666665</v>
      </c>
      <c r="J197" s="308">
        <v>155.18333333333331</v>
      </c>
      <c r="K197" s="268">
        <v>146.85</v>
      </c>
      <c r="L197" s="268">
        <v>139.30000000000001</v>
      </c>
      <c r="M197" s="268">
        <v>1813.8253</v>
      </c>
    </row>
    <row r="198" spans="1:13">
      <c r="A198" s="301">
        <v>189</v>
      </c>
      <c r="B198" s="268" t="s">
        <v>185</v>
      </c>
      <c r="C198" s="268">
        <v>61.6</v>
      </c>
      <c r="D198" s="308">
        <v>62.066666666666663</v>
      </c>
      <c r="E198" s="308">
        <v>60.883333333333326</v>
      </c>
      <c r="F198" s="308">
        <v>60.166666666666664</v>
      </c>
      <c r="G198" s="308">
        <v>58.983333333333327</v>
      </c>
      <c r="H198" s="308">
        <v>62.783333333333324</v>
      </c>
      <c r="I198" s="308">
        <v>63.966666666666661</v>
      </c>
      <c r="J198" s="308">
        <v>64.683333333333323</v>
      </c>
      <c r="K198" s="268">
        <v>63.25</v>
      </c>
      <c r="L198" s="268">
        <v>61.35</v>
      </c>
      <c r="M198" s="268">
        <v>286.22827999999998</v>
      </c>
    </row>
    <row r="199" spans="1:13">
      <c r="A199" s="301">
        <v>190</v>
      </c>
      <c r="B199" s="268" t="s">
        <v>186</v>
      </c>
      <c r="C199" s="268">
        <v>426.85</v>
      </c>
      <c r="D199" s="308">
        <v>426.68333333333334</v>
      </c>
      <c r="E199" s="308">
        <v>423.16666666666669</v>
      </c>
      <c r="F199" s="308">
        <v>419.48333333333335</v>
      </c>
      <c r="G199" s="308">
        <v>415.9666666666667</v>
      </c>
      <c r="H199" s="308">
        <v>430.36666666666667</v>
      </c>
      <c r="I199" s="308">
        <v>433.88333333333333</v>
      </c>
      <c r="J199" s="308">
        <v>437.56666666666666</v>
      </c>
      <c r="K199" s="268">
        <v>430.2</v>
      </c>
      <c r="L199" s="268">
        <v>423</v>
      </c>
      <c r="M199" s="268">
        <v>95.497159999999994</v>
      </c>
    </row>
    <row r="200" spans="1:13">
      <c r="A200" s="301">
        <v>191</v>
      </c>
      <c r="B200" s="268" t="s">
        <v>187</v>
      </c>
      <c r="C200" s="268">
        <v>2248.4</v>
      </c>
      <c r="D200" s="308">
        <v>2259.1666666666665</v>
      </c>
      <c r="E200" s="308">
        <v>2230.9833333333331</v>
      </c>
      <c r="F200" s="308">
        <v>2213.5666666666666</v>
      </c>
      <c r="G200" s="308">
        <v>2185.3833333333332</v>
      </c>
      <c r="H200" s="308">
        <v>2276.583333333333</v>
      </c>
      <c r="I200" s="308">
        <v>2304.7666666666664</v>
      </c>
      <c r="J200" s="308">
        <v>2322.1833333333329</v>
      </c>
      <c r="K200" s="268">
        <v>2287.35</v>
      </c>
      <c r="L200" s="268">
        <v>2241.75</v>
      </c>
      <c r="M200" s="268">
        <v>35.793970000000002</v>
      </c>
    </row>
    <row r="201" spans="1:13">
      <c r="A201" s="301">
        <v>192</v>
      </c>
      <c r="B201" s="268" t="s">
        <v>188</v>
      </c>
      <c r="C201" s="268">
        <v>735.6</v>
      </c>
      <c r="D201" s="308">
        <v>738.13333333333333</v>
      </c>
      <c r="E201" s="308">
        <v>729.91666666666663</v>
      </c>
      <c r="F201" s="308">
        <v>724.23333333333335</v>
      </c>
      <c r="G201" s="308">
        <v>716.01666666666665</v>
      </c>
      <c r="H201" s="308">
        <v>743.81666666666661</v>
      </c>
      <c r="I201" s="308">
        <v>752.0333333333333</v>
      </c>
      <c r="J201" s="308">
        <v>757.71666666666658</v>
      </c>
      <c r="K201" s="268">
        <v>746.35</v>
      </c>
      <c r="L201" s="268">
        <v>732.45</v>
      </c>
      <c r="M201" s="268">
        <v>32.071280000000002</v>
      </c>
    </row>
    <row r="202" spans="1:13">
      <c r="A202" s="301">
        <v>193</v>
      </c>
      <c r="B202" s="268" t="s">
        <v>189</v>
      </c>
      <c r="C202" s="268">
        <v>1137.6500000000001</v>
      </c>
      <c r="D202" s="308">
        <v>1137.7166666666667</v>
      </c>
      <c r="E202" s="308">
        <v>1126.9333333333334</v>
      </c>
      <c r="F202" s="308">
        <v>1116.2166666666667</v>
      </c>
      <c r="G202" s="308">
        <v>1105.4333333333334</v>
      </c>
      <c r="H202" s="308">
        <v>1148.4333333333334</v>
      </c>
      <c r="I202" s="308">
        <v>1159.2166666666667</v>
      </c>
      <c r="J202" s="308">
        <v>1169.9333333333334</v>
      </c>
      <c r="K202" s="268">
        <v>1148.5</v>
      </c>
      <c r="L202" s="268">
        <v>1127</v>
      </c>
      <c r="M202" s="268">
        <v>14.591609999999999</v>
      </c>
    </row>
    <row r="203" spans="1:13">
      <c r="A203" s="301">
        <v>194</v>
      </c>
      <c r="B203" s="268" t="s">
        <v>190</v>
      </c>
      <c r="C203" s="268">
        <v>2747.05</v>
      </c>
      <c r="D203" s="308">
        <v>2751.7833333333333</v>
      </c>
      <c r="E203" s="308">
        <v>2723.7666666666664</v>
      </c>
      <c r="F203" s="308">
        <v>2700.4833333333331</v>
      </c>
      <c r="G203" s="308">
        <v>2672.4666666666662</v>
      </c>
      <c r="H203" s="308">
        <v>2775.0666666666666</v>
      </c>
      <c r="I203" s="308">
        <v>2803.0833333333339</v>
      </c>
      <c r="J203" s="308">
        <v>2826.3666666666668</v>
      </c>
      <c r="K203" s="268">
        <v>2779.8</v>
      </c>
      <c r="L203" s="268">
        <v>2728.5</v>
      </c>
      <c r="M203" s="268">
        <v>6.1315200000000001</v>
      </c>
    </row>
    <row r="204" spans="1:13">
      <c r="A204" s="301">
        <v>195</v>
      </c>
      <c r="B204" s="268" t="s">
        <v>191</v>
      </c>
      <c r="C204" s="268">
        <v>344.1</v>
      </c>
      <c r="D204" s="308">
        <v>346.61666666666662</v>
      </c>
      <c r="E204" s="308">
        <v>339.73333333333323</v>
      </c>
      <c r="F204" s="308">
        <v>335.36666666666662</v>
      </c>
      <c r="G204" s="308">
        <v>328.48333333333323</v>
      </c>
      <c r="H204" s="308">
        <v>350.98333333333323</v>
      </c>
      <c r="I204" s="308">
        <v>357.86666666666656</v>
      </c>
      <c r="J204" s="308">
        <v>362.23333333333323</v>
      </c>
      <c r="K204" s="268">
        <v>353.5</v>
      </c>
      <c r="L204" s="268">
        <v>342.25</v>
      </c>
      <c r="M204" s="268">
        <v>8.8106899999999992</v>
      </c>
    </row>
    <row r="205" spans="1:13">
      <c r="A205" s="301">
        <v>196</v>
      </c>
      <c r="B205" s="268" t="s">
        <v>550</v>
      </c>
      <c r="C205" s="268">
        <v>648.79999999999995</v>
      </c>
      <c r="D205" s="308">
        <v>656.21666666666658</v>
      </c>
      <c r="E205" s="308">
        <v>639.63333333333321</v>
      </c>
      <c r="F205" s="308">
        <v>630.46666666666658</v>
      </c>
      <c r="G205" s="308">
        <v>613.88333333333321</v>
      </c>
      <c r="H205" s="308">
        <v>665.38333333333321</v>
      </c>
      <c r="I205" s="308">
        <v>681.96666666666647</v>
      </c>
      <c r="J205" s="308">
        <v>691.13333333333321</v>
      </c>
      <c r="K205" s="268">
        <v>672.8</v>
      </c>
      <c r="L205" s="268">
        <v>647.04999999999995</v>
      </c>
      <c r="M205" s="268">
        <v>10.262460000000001</v>
      </c>
    </row>
    <row r="206" spans="1:13">
      <c r="A206" s="301">
        <v>197</v>
      </c>
      <c r="B206" s="268" t="s">
        <v>192</v>
      </c>
      <c r="C206" s="268">
        <v>459.15</v>
      </c>
      <c r="D206" s="308">
        <v>460.7</v>
      </c>
      <c r="E206" s="308">
        <v>453.45</v>
      </c>
      <c r="F206" s="308">
        <v>447.75</v>
      </c>
      <c r="G206" s="308">
        <v>440.5</v>
      </c>
      <c r="H206" s="308">
        <v>466.4</v>
      </c>
      <c r="I206" s="308">
        <v>473.65</v>
      </c>
      <c r="J206" s="308">
        <v>479.34999999999997</v>
      </c>
      <c r="K206" s="268">
        <v>467.95</v>
      </c>
      <c r="L206" s="268">
        <v>455</v>
      </c>
      <c r="M206" s="268">
        <v>42.600290000000001</v>
      </c>
    </row>
    <row r="207" spans="1:13">
      <c r="A207" s="301">
        <v>198</v>
      </c>
      <c r="B207" s="268" t="s">
        <v>193</v>
      </c>
      <c r="C207" s="268">
        <v>1045.1500000000001</v>
      </c>
      <c r="D207" s="308">
        <v>1050.6666666666667</v>
      </c>
      <c r="E207" s="308">
        <v>1035.6833333333334</v>
      </c>
      <c r="F207" s="308">
        <v>1026.2166666666667</v>
      </c>
      <c r="G207" s="308">
        <v>1011.2333333333333</v>
      </c>
      <c r="H207" s="308">
        <v>1060.1333333333334</v>
      </c>
      <c r="I207" s="308">
        <v>1075.1166666666666</v>
      </c>
      <c r="J207" s="308">
        <v>1084.5833333333335</v>
      </c>
      <c r="K207" s="268">
        <v>1065.6500000000001</v>
      </c>
      <c r="L207" s="268">
        <v>1041.2</v>
      </c>
      <c r="M207" s="268">
        <v>3.5575100000000002</v>
      </c>
    </row>
    <row r="208" spans="1:13">
      <c r="A208" s="301">
        <v>199</v>
      </c>
      <c r="B208" s="268" t="s">
        <v>195</v>
      </c>
      <c r="C208" s="268">
        <v>4047.15</v>
      </c>
      <c r="D208" s="308">
        <v>4063.1666666666665</v>
      </c>
      <c r="E208" s="308">
        <v>4009.7833333333328</v>
      </c>
      <c r="F208" s="308">
        <v>3972.4166666666665</v>
      </c>
      <c r="G208" s="308">
        <v>3919.0333333333328</v>
      </c>
      <c r="H208" s="308">
        <v>4100.5333333333328</v>
      </c>
      <c r="I208" s="308">
        <v>4153.916666666667</v>
      </c>
      <c r="J208" s="308">
        <v>4191.2833333333328</v>
      </c>
      <c r="K208" s="268">
        <v>4116.55</v>
      </c>
      <c r="L208" s="268">
        <v>4025.8</v>
      </c>
      <c r="M208" s="268">
        <v>4.5804200000000002</v>
      </c>
    </row>
    <row r="209" spans="1:13">
      <c r="A209" s="301">
        <v>200</v>
      </c>
      <c r="B209" s="268" t="s">
        <v>196</v>
      </c>
      <c r="C209" s="268">
        <v>30.55</v>
      </c>
      <c r="D209" s="308">
        <v>30.666666666666668</v>
      </c>
      <c r="E209" s="308">
        <v>30.383333333333336</v>
      </c>
      <c r="F209" s="308">
        <v>30.216666666666669</v>
      </c>
      <c r="G209" s="308">
        <v>29.933333333333337</v>
      </c>
      <c r="H209" s="308">
        <v>30.833333333333336</v>
      </c>
      <c r="I209" s="308">
        <v>31.116666666666667</v>
      </c>
      <c r="J209" s="308">
        <v>31.283333333333335</v>
      </c>
      <c r="K209" s="268">
        <v>30.95</v>
      </c>
      <c r="L209" s="268">
        <v>30.5</v>
      </c>
      <c r="M209" s="268">
        <v>38.695900000000002</v>
      </c>
    </row>
    <row r="210" spans="1:13">
      <c r="A210" s="301">
        <v>201</v>
      </c>
      <c r="B210" s="268" t="s">
        <v>197</v>
      </c>
      <c r="C210" s="268">
        <v>496.75</v>
      </c>
      <c r="D210" s="308">
        <v>496.41666666666669</v>
      </c>
      <c r="E210" s="308">
        <v>492.83333333333337</v>
      </c>
      <c r="F210" s="308">
        <v>488.91666666666669</v>
      </c>
      <c r="G210" s="308">
        <v>485.33333333333337</v>
      </c>
      <c r="H210" s="308">
        <v>500.33333333333337</v>
      </c>
      <c r="I210" s="308">
        <v>503.91666666666674</v>
      </c>
      <c r="J210" s="308">
        <v>507.83333333333337</v>
      </c>
      <c r="K210" s="268">
        <v>500</v>
      </c>
      <c r="L210" s="268">
        <v>492.5</v>
      </c>
      <c r="M210" s="268">
        <v>24.264130000000002</v>
      </c>
    </row>
    <row r="211" spans="1:13">
      <c r="A211" s="301">
        <v>202</v>
      </c>
      <c r="B211" s="268" t="s">
        <v>563</v>
      </c>
      <c r="C211" s="268">
        <v>760.45</v>
      </c>
      <c r="D211" s="308">
        <v>763.0333333333333</v>
      </c>
      <c r="E211" s="308">
        <v>752.41666666666663</v>
      </c>
      <c r="F211" s="308">
        <v>744.38333333333333</v>
      </c>
      <c r="G211" s="308">
        <v>733.76666666666665</v>
      </c>
      <c r="H211" s="308">
        <v>771.06666666666661</v>
      </c>
      <c r="I211" s="308">
        <v>781.68333333333339</v>
      </c>
      <c r="J211" s="308">
        <v>789.71666666666658</v>
      </c>
      <c r="K211" s="268">
        <v>773.65</v>
      </c>
      <c r="L211" s="268">
        <v>755</v>
      </c>
      <c r="M211" s="268">
        <v>1.20061</v>
      </c>
    </row>
    <row r="212" spans="1:13">
      <c r="A212" s="301">
        <v>203</v>
      </c>
      <c r="B212" s="268" t="s">
        <v>284</v>
      </c>
      <c r="C212" s="268">
        <v>176.55</v>
      </c>
      <c r="D212" s="308">
        <v>178.38333333333333</v>
      </c>
      <c r="E212" s="308">
        <v>174.16666666666666</v>
      </c>
      <c r="F212" s="308">
        <v>171.78333333333333</v>
      </c>
      <c r="G212" s="308">
        <v>167.56666666666666</v>
      </c>
      <c r="H212" s="308">
        <v>180.76666666666665</v>
      </c>
      <c r="I212" s="308">
        <v>184.98333333333335</v>
      </c>
      <c r="J212" s="308">
        <v>187.36666666666665</v>
      </c>
      <c r="K212" s="268">
        <v>182.6</v>
      </c>
      <c r="L212" s="268">
        <v>176</v>
      </c>
      <c r="M212" s="268">
        <v>24.816880000000001</v>
      </c>
    </row>
    <row r="213" spans="1:13">
      <c r="A213" s="301">
        <v>204</v>
      </c>
      <c r="B213" s="268" t="s">
        <v>199</v>
      </c>
      <c r="C213" s="268">
        <v>662.9</v>
      </c>
      <c r="D213" s="308">
        <v>660.73333333333323</v>
      </c>
      <c r="E213" s="308">
        <v>652.56666666666649</v>
      </c>
      <c r="F213" s="308">
        <v>642.23333333333323</v>
      </c>
      <c r="G213" s="308">
        <v>634.06666666666649</v>
      </c>
      <c r="H213" s="308">
        <v>671.06666666666649</v>
      </c>
      <c r="I213" s="308">
        <v>679.23333333333323</v>
      </c>
      <c r="J213" s="308">
        <v>689.56666666666649</v>
      </c>
      <c r="K213" s="268">
        <v>668.9</v>
      </c>
      <c r="L213" s="268">
        <v>650.4</v>
      </c>
      <c r="M213" s="268">
        <v>27.610289999999999</v>
      </c>
    </row>
    <row r="214" spans="1:13">
      <c r="A214" s="301">
        <v>205</v>
      </c>
      <c r="B214" s="268" t="s">
        <v>569</v>
      </c>
      <c r="C214" s="268">
        <v>2203.6999999999998</v>
      </c>
      <c r="D214" s="308">
        <v>2223.2000000000003</v>
      </c>
      <c r="E214" s="308">
        <v>2171.8500000000004</v>
      </c>
      <c r="F214" s="308">
        <v>2140</v>
      </c>
      <c r="G214" s="308">
        <v>2088.65</v>
      </c>
      <c r="H214" s="308">
        <v>2255.0500000000006</v>
      </c>
      <c r="I214" s="308">
        <v>2306.4</v>
      </c>
      <c r="J214" s="308">
        <v>2338.2500000000009</v>
      </c>
      <c r="K214" s="268">
        <v>2274.5500000000002</v>
      </c>
      <c r="L214" s="268">
        <v>2191.35</v>
      </c>
      <c r="M214" s="268">
        <v>0.43003000000000002</v>
      </c>
    </row>
    <row r="215" spans="1:13">
      <c r="A215" s="301">
        <v>206</v>
      </c>
      <c r="B215" s="268" t="s">
        <v>200</v>
      </c>
      <c r="C215" s="308">
        <v>272.35000000000002</v>
      </c>
      <c r="D215" s="308">
        <v>273.01666666666665</v>
      </c>
      <c r="E215" s="308">
        <v>270.83333333333331</v>
      </c>
      <c r="F215" s="308">
        <v>269.31666666666666</v>
      </c>
      <c r="G215" s="308">
        <v>267.13333333333333</v>
      </c>
      <c r="H215" s="308">
        <v>274.5333333333333</v>
      </c>
      <c r="I215" s="308">
        <v>276.7166666666667</v>
      </c>
      <c r="J215" s="308">
        <v>278.23333333333329</v>
      </c>
      <c r="K215" s="308">
        <v>275.2</v>
      </c>
      <c r="L215" s="308">
        <v>271.5</v>
      </c>
      <c r="M215" s="308">
        <v>61.902180000000001</v>
      </c>
    </row>
    <row r="216" spans="1:13">
      <c r="A216" s="301">
        <v>207</v>
      </c>
      <c r="B216" s="268" t="s">
        <v>202</v>
      </c>
      <c r="C216" s="308">
        <v>209.55</v>
      </c>
      <c r="D216" s="308">
        <v>210.38333333333333</v>
      </c>
      <c r="E216" s="308">
        <v>204.26666666666665</v>
      </c>
      <c r="F216" s="308">
        <v>198.98333333333332</v>
      </c>
      <c r="G216" s="308">
        <v>192.86666666666665</v>
      </c>
      <c r="H216" s="308">
        <v>215.66666666666666</v>
      </c>
      <c r="I216" s="308">
        <v>221.78333333333333</v>
      </c>
      <c r="J216" s="308">
        <v>227.06666666666666</v>
      </c>
      <c r="K216" s="308">
        <v>216.5</v>
      </c>
      <c r="L216" s="308">
        <v>205.1</v>
      </c>
      <c r="M216" s="308">
        <v>592.48072999999999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9" sqref="N1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1"/>
      <c r="B1" s="571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44071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8" t="s">
        <v>16</v>
      </c>
      <c r="B9" s="569" t="s">
        <v>18</v>
      </c>
      <c r="C9" s="567" t="s">
        <v>19</v>
      </c>
      <c r="D9" s="567" t="s">
        <v>20</v>
      </c>
      <c r="E9" s="567" t="s">
        <v>21</v>
      </c>
      <c r="F9" s="567"/>
      <c r="G9" s="567"/>
      <c r="H9" s="567" t="s">
        <v>22</v>
      </c>
      <c r="I9" s="567"/>
      <c r="J9" s="567"/>
      <c r="K9" s="274"/>
      <c r="L9" s="281"/>
      <c r="M9" s="282"/>
    </row>
    <row r="10" spans="1:15" ht="42.75" customHeight="1">
      <c r="A10" s="563"/>
      <c r="B10" s="565"/>
      <c r="C10" s="570" t="s">
        <v>23</v>
      </c>
      <c r="D10" s="570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20999.8</v>
      </c>
      <c r="D11" s="279">
        <v>21125.333333333332</v>
      </c>
      <c r="E11" s="279">
        <v>20740.616666666665</v>
      </c>
      <c r="F11" s="279">
        <v>20481.433333333334</v>
      </c>
      <c r="G11" s="279">
        <v>20096.716666666667</v>
      </c>
      <c r="H11" s="279">
        <v>21384.516666666663</v>
      </c>
      <c r="I11" s="279">
        <v>21769.23333333333</v>
      </c>
      <c r="J11" s="279">
        <v>22028.416666666661</v>
      </c>
      <c r="K11" s="277">
        <v>21510.05</v>
      </c>
      <c r="L11" s="277">
        <v>20866.150000000001</v>
      </c>
      <c r="M11" s="277">
        <v>6.2619999999999995E-2</v>
      </c>
    </row>
    <row r="12" spans="1:15" ht="12" customHeight="1">
      <c r="A12" s="268">
        <v>2</v>
      </c>
      <c r="B12" s="277" t="s">
        <v>803</v>
      </c>
      <c r="C12" s="278">
        <v>1124.3499999999999</v>
      </c>
      <c r="D12" s="279">
        <v>1118.7833333333333</v>
      </c>
      <c r="E12" s="279">
        <v>1108.5666666666666</v>
      </c>
      <c r="F12" s="279">
        <v>1092.7833333333333</v>
      </c>
      <c r="G12" s="279">
        <v>1082.5666666666666</v>
      </c>
      <c r="H12" s="279">
        <v>1134.5666666666666</v>
      </c>
      <c r="I12" s="279">
        <v>1144.7833333333333</v>
      </c>
      <c r="J12" s="279">
        <v>1160.5666666666666</v>
      </c>
      <c r="K12" s="277">
        <v>1129</v>
      </c>
      <c r="L12" s="277">
        <v>1103</v>
      </c>
      <c r="M12" s="277">
        <v>3.5738500000000002</v>
      </c>
    </row>
    <row r="13" spans="1:15" ht="12" customHeight="1">
      <c r="A13" s="268">
        <v>3</v>
      </c>
      <c r="B13" s="277" t="s">
        <v>294</v>
      </c>
      <c r="C13" s="278">
        <v>1518.55</v>
      </c>
      <c r="D13" s="279">
        <v>1529.5333333333335</v>
      </c>
      <c r="E13" s="279">
        <v>1494.0666666666671</v>
      </c>
      <c r="F13" s="279">
        <v>1469.5833333333335</v>
      </c>
      <c r="G13" s="279">
        <v>1434.116666666667</v>
      </c>
      <c r="H13" s="279">
        <v>1554.0166666666671</v>
      </c>
      <c r="I13" s="279">
        <v>1589.4833333333338</v>
      </c>
      <c r="J13" s="279">
        <v>1613.9666666666672</v>
      </c>
      <c r="K13" s="277">
        <v>1565</v>
      </c>
      <c r="L13" s="277">
        <v>1505.05</v>
      </c>
      <c r="M13" s="277">
        <v>0.31508999999999998</v>
      </c>
    </row>
    <row r="14" spans="1:15" ht="12" customHeight="1">
      <c r="A14" s="268">
        <v>4</v>
      </c>
      <c r="B14" s="277" t="s">
        <v>3120</v>
      </c>
      <c r="C14" s="278">
        <v>970.9</v>
      </c>
      <c r="D14" s="279">
        <v>972.6</v>
      </c>
      <c r="E14" s="279">
        <v>960.2</v>
      </c>
      <c r="F14" s="279">
        <v>949.5</v>
      </c>
      <c r="G14" s="279">
        <v>937.1</v>
      </c>
      <c r="H14" s="279">
        <v>983.30000000000007</v>
      </c>
      <c r="I14" s="279">
        <v>995.69999999999993</v>
      </c>
      <c r="J14" s="279">
        <v>1006.4000000000001</v>
      </c>
      <c r="K14" s="277">
        <v>985</v>
      </c>
      <c r="L14" s="277">
        <v>961.9</v>
      </c>
      <c r="M14" s="277">
        <v>5.1563499999999998</v>
      </c>
    </row>
    <row r="15" spans="1:15" ht="12" customHeight="1">
      <c r="A15" s="268">
        <v>5</v>
      </c>
      <c r="B15" s="277" t="s">
        <v>295</v>
      </c>
      <c r="C15" s="278">
        <v>17065.099999999999</v>
      </c>
      <c r="D15" s="279">
        <v>17134.366666666665</v>
      </c>
      <c r="E15" s="279">
        <v>16936.73333333333</v>
      </c>
      <c r="F15" s="279">
        <v>16808.366666666665</v>
      </c>
      <c r="G15" s="279">
        <v>16610.73333333333</v>
      </c>
      <c r="H15" s="279">
        <v>17262.73333333333</v>
      </c>
      <c r="I15" s="279">
        <v>17460.366666666669</v>
      </c>
      <c r="J15" s="279">
        <v>17588.73333333333</v>
      </c>
      <c r="K15" s="277">
        <v>17332</v>
      </c>
      <c r="L15" s="277">
        <v>17006</v>
      </c>
      <c r="M15" s="277">
        <v>0.18991</v>
      </c>
    </row>
    <row r="16" spans="1:15" ht="12" customHeight="1">
      <c r="A16" s="268">
        <v>6</v>
      </c>
      <c r="B16" s="277" t="s">
        <v>227</v>
      </c>
      <c r="C16" s="278">
        <v>64.349999999999994</v>
      </c>
      <c r="D16" s="279">
        <v>64.95</v>
      </c>
      <c r="E16" s="279">
        <v>63.5</v>
      </c>
      <c r="F16" s="279">
        <v>62.649999999999991</v>
      </c>
      <c r="G16" s="279">
        <v>61.199999999999989</v>
      </c>
      <c r="H16" s="279">
        <v>65.800000000000011</v>
      </c>
      <c r="I16" s="279">
        <v>67.250000000000028</v>
      </c>
      <c r="J16" s="279">
        <v>68.100000000000023</v>
      </c>
      <c r="K16" s="277">
        <v>66.400000000000006</v>
      </c>
      <c r="L16" s="277">
        <v>64.099999999999994</v>
      </c>
      <c r="M16" s="277">
        <v>36.295879999999997</v>
      </c>
    </row>
    <row r="17" spans="1:13" ht="12" customHeight="1">
      <c r="A17" s="268">
        <v>7</v>
      </c>
      <c r="B17" s="277" t="s">
        <v>228</v>
      </c>
      <c r="C17" s="278">
        <v>146.25</v>
      </c>
      <c r="D17" s="279">
        <v>147.93333333333331</v>
      </c>
      <c r="E17" s="279">
        <v>143.71666666666661</v>
      </c>
      <c r="F17" s="279">
        <v>141.18333333333331</v>
      </c>
      <c r="G17" s="279">
        <v>136.96666666666661</v>
      </c>
      <c r="H17" s="279">
        <v>150.46666666666661</v>
      </c>
      <c r="I17" s="279">
        <v>154.68333333333331</v>
      </c>
      <c r="J17" s="279">
        <v>157.21666666666661</v>
      </c>
      <c r="K17" s="277">
        <v>152.15</v>
      </c>
      <c r="L17" s="277">
        <v>145.4</v>
      </c>
      <c r="M17" s="277">
        <v>27.143219999999999</v>
      </c>
    </row>
    <row r="18" spans="1:13" ht="12" customHeight="1">
      <c r="A18" s="268">
        <v>8</v>
      </c>
      <c r="B18" s="277" t="s">
        <v>38</v>
      </c>
      <c r="C18" s="278">
        <v>1400.05</v>
      </c>
      <c r="D18" s="279">
        <v>1403.1666666666667</v>
      </c>
      <c r="E18" s="279">
        <v>1390.6333333333334</v>
      </c>
      <c r="F18" s="279">
        <v>1381.2166666666667</v>
      </c>
      <c r="G18" s="279">
        <v>1368.6833333333334</v>
      </c>
      <c r="H18" s="279">
        <v>1412.5833333333335</v>
      </c>
      <c r="I18" s="279">
        <v>1425.1166666666668</v>
      </c>
      <c r="J18" s="279">
        <v>1434.5333333333335</v>
      </c>
      <c r="K18" s="277">
        <v>1415.7</v>
      </c>
      <c r="L18" s="277">
        <v>1393.75</v>
      </c>
      <c r="M18" s="277">
        <v>5.3845200000000002</v>
      </c>
    </row>
    <row r="19" spans="1:13" ht="12" customHeight="1">
      <c r="A19" s="268">
        <v>9</v>
      </c>
      <c r="B19" s="277" t="s">
        <v>296</v>
      </c>
      <c r="C19" s="278">
        <v>184.85</v>
      </c>
      <c r="D19" s="279">
        <v>186.16666666666666</v>
      </c>
      <c r="E19" s="279">
        <v>181.7833333333333</v>
      </c>
      <c r="F19" s="279">
        <v>178.71666666666664</v>
      </c>
      <c r="G19" s="279">
        <v>174.33333333333329</v>
      </c>
      <c r="H19" s="279">
        <v>189.23333333333332</v>
      </c>
      <c r="I19" s="279">
        <v>193.6166666666667</v>
      </c>
      <c r="J19" s="279">
        <v>196.68333333333334</v>
      </c>
      <c r="K19" s="277">
        <v>190.55</v>
      </c>
      <c r="L19" s="277">
        <v>183.1</v>
      </c>
      <c r="M19" s="277">
        <v>19.114350000000002</v>
      </c>
    </row>
    <row r="20" spans="1:13" ht="12" customHeight="1">
      <c r="A20" s="268">
        <v>10</v>
      </c>
      <c r="B20" s="277" t="s">
        <v>297</v>
      </c>
      <c r="C20" s="278">
        <v>432.75</v>
      </c>
      <c r="D20" s="279">
        <v>433.34999999999997</v>
      </c>
      <c r="E20" s="279">
        <v>423.94999999999993</v>
      </c>
      <c r="F20" s="279">
        <v>415.15</v>
      </c>
      <c r="G20" s="279">
        <v>405.74999999999994</v>
      </c>
      <c r="H20" s="279">
        <v>442.14999999999992</v>
      </c>
      <c r="I20" s="279">
        <v>451.5499999999999</v>
      </c>
      <c r="J20" s="279">
        <v>460.34999999999991</v>
      </c>
      <c r="K20" s="277">
        <v>442.75</v>
      </c>
      <c r="L20" s="277">
        <v>424.55</v>
      </c>
      <c r="M20" s="277">
        <v>12.262280000000001</v>
      </c>
    </row>
    <row r="21" spans="1:13" ht="12" customHeight="1">
      <c r="A21" s="268">
        <v>11</v>
      </c>
      <c r="B21" s="277" t="s">
        <v>41</v>
      </c>
      <c r="C21" s="278">
        <v>350.55</v>
      </c>
      <c r="D21" s="279">
        <v>352.51666666666665</v>
      </c>
      <c r="E21" s="279">
        <v>347.58333333333331</v>
      </c>
      <c r="F21" s="279">
        <v>344.61666666666667</v>
      </c>
      <c r="G21" s="279">
        <v>339.68333333333334</v>
      </c>
      <c r="H21" s="279">
        <v>355.48333333333329</v>
      </c>
      <c r="I21" s="279">
        <v>360.41666666666669</v>
      </c>
      <c r="J21" s="279">
        <v>363.38333333333327</v>
      </c>
      <c r="K21" s="277">
        <v>357.45</v>
      </c>
      <c r="L21" s="277">
        <v>349.55</v>
      </c>
      <c r="M21" s="277">
        <v>29.96658</v>
      </c>
    </row>
    <row r="22" spans="1:13" ht="12" customHeight="1">
      <c r="A22" s="268">
        <v>12</v>
      </c>
      <c r="B22" s="277" t="s">
        <v>43</v>
      </c>
      <c r="C22" s="278">
        <v>39.450000000000003</v>
      </c>
      <c r="D22" s="279">
        <v>39.733333333333341</v>
      </c>
      <c r="E22" s="279">
        <v>38.866666666666681</v>
      </c>
      <c r="F22" s="279">
        <v>38.283333333333339</v>
      </c>
      <c r="G22" s="279">
        <v>37.416666666666679</v>
      </c>
      <c r="H22" s="279">
        <v>40.316666666666684</v>
      </c>
      <c r="I22" s="279">
        <v>41.183333333333344</v>
      </c>
      <c r="J22" s="279">
        <v>41.766666666666687</v>
      </c>
      <c r="K22" s="277">
        <v>40.6</v>
      </c>
      <c r="L22" s="277">
        <v>39.15</v>
      </c>
      <c r="M22" s="277">
        <v>49.071269999999998</v>
      </c>
    </row>
    <row r="23" spans="1:13">
      <c r="A23" s="268">
        <v>13</v>
      </c>
      <c r="B23" s="277" t="s">
        <v>298</v>
      </c>
      <c r="C23" s="278">
        <v>278.05</v>
      </c>
      <c r="D23" s="279">
        <v>280.15000000000003</v>
      </c>
      <c r="E23" s="279">
        <v>273.90000000000009</v>
      </c>
      <c r="F23" s="279">
        <v>269.75000000000006</v>
      </c>
      <c r="G23" s="279">
        <v>263.50000000000011</v>
      </c>
      <c r="H23" s="279">
        <v>284.30000000000007</v>
      </c>
      <c r="I23" s="279">
        <v>290.54999999999995</v>
      </c>
      <c r="J23" s="279">
        <v>294.70000000000005</v>
      </c>
      <c r="K23" s="277">
        <v>286.39999999999998</v>
      </c>
      <c r="L23" s="277">
        <v>276</v>
      </c>
      <c r="M23" s="277">
        <v>6.4918899999999997</v>
      </c>
    </row>
    <row r="24" spans="1:13">
      <c r="A24" s="268">
        <v>14</v>
      </c>
      <c r="B24" s="277" t="s">
        <v>299</v>
      </c>
      <c r="C24" s="278">
        <v>224.3</v>
      </c>
      <c r="D24" s="279">
        <v>227.53333333333333</v>
      </c>
      <c r="E24" s="279">
        <v>220.06666666666666</v>
      </c>
      <c r="F24" s="279">
        <v>215.83333333333334</v>
      </c>
      <c r="G24" s="279">
        <v>208.36666666666667</v>
      </c>
      <c r="H24" s="279">
        <v>231.76666666666665</v>
      </c>
      <c r="I24" s="279">
        <v>239.23333333333329</v>
      </c>
      <c r="J24" s="279">
        <v>243.46666666666664</v>
      </c>
      <c r="K24" s="277">
        <v>235</v>
      </c>
      <c r="L24" s="277">
        <v>223.3</v>
      </c>
      <c r="M24" s="277">
        <v>6.4711499999999997</v>
      </c>
    </row>
    <row r="25" spans="1:13">
      <c r="A25" s="268">
        <v>15</v>
      </c>
      <c r="B25" s="277" t="s">
        <v>300</v>
      </c>
      <c r="C25" s="278">
        <v>215.85</v>
      </c>
      <c r="D25" s="279">
        <v>213.31666666666669</v>
      </c>
      <c r="E25" s="279">
        <v>208.63333333333338</v>
      </c>
      <c r="F25" s="279">
        <v>201.41666666666669</v>
      </c>
      <c r="G25" s="279">
        <v>196.73333333333338</v>
      </c>
      <c r="H25" s="279">
        <v>220.53333333333339</v>
      </c>
      <c r="I25" s="279">
        <v>225.21666666666673</v>
      </c>
      <c r="J25" s="279">
        <v>232.43333333333339</v>
      </c>
      <c r="K25" s="277">
        <v>218</v>
      </c>
      <c r="L25" s="277">
        <v>206.1</v>
      </c>
      <c r="M25" s="277">
        <v>12.33802</v>
      </c>
    </row>
    <row r="26" spans="1:13">
      <c r="A26" s="268">
        <v>16</v>
      </c>
      <c r="B26" s="277" t="s">
        <v>833</v>
      </c>
      <c r="C26" s="278">
        <v>2794.35</v>
      </c>
      <c r="D26" s="279">
        <v>2889.2333333333336</v>
      </c>
      <c r="E26" s="279">
        <v>2699.4666666666672</v>
      </c>
      <c r="F26" s="279">
        <v>2604.5833333333335</v>
      </c>
      <c r="G26" s="279">
        <v>2414.8166666666671</v>
      </c>
      <c r="H26" s="279">
        <v>2984.1166666666672</v>
      </c>
      <c r="I26" s="279">
        <v>3173.8833333333337</v>
      </c>
      <c r="J26" s="279">
        <v>3268.7666666666673</v>
      </c>
      <c r="K26" s="277">
        <v>3079</v>
      </c>
      <c r="L26" s="277">
        <v>2794.35</v>
      </c>
      <c r="M26" s="277">
        <v>2.2703199999999999</v>
      </c>
    </row>
    <row r="27" spans="1:13">
      <c r="A27" s="268">
        <v>17</v>
      </c>
      <c r="B27" s="277" t="s">
        <v>292</v>
      </c>
      <c r="C27" s="278">
        <v>1840.4</v>
      </c>
      <c r="D27" s="279">
        <v>1848.45</v>
      </c>
      <c r="E27" s="279">
        <v>1806.95</v>
      </c>
      <c r="F27" s="279">
        <v>1773.5</v>
      </c>
      <c r="G27" s="279">
        <v>1732</v>
      </c>
      <c r="H27" s="279">
        <v>1881.9</v>
      </c>
      <c r="I27" s="279">
        <v>1923.4</v>
      </c>
      <c r="J27" s="279">
        <v>1956.8500000000001</v>
      </c>
      <c r="K27" s="277">
        <v>1889.95</v>
      </c>
      <c r="L27" s="277">
        <v>1815</v>
      </c>
      <c r="M27" s="277">
        <v>0.29654999999999998</v>
      </c>
    </row>
    <row r="28" spans="1:13">
      <c r="A28" s="268">
        <v>18</v>
      </c>
      <c r="B28" s="277" t="s">
        <v>229</v>
      </c>
      <c r="C28" s="278">
        <v>1584.15</v>
      </c>
      <c r="D28" s="279">
        <v>1593.8333333333333</v>
      </c>
      <c r="E28" s="279">
        <v>1570.4166666666665</v>
      </c>
      <c r="F28" s="279">
        <v>1556.6833333333332</v>
      </c>
      <c r="G28" s="279">
        <v>1533.2666666666664</v>
      </c>
      <c r="H28" s="279">
        <v>1607.5666666666666</v>
      </c>
      <c r="I28" s="279">
        <v>1630.9833333333331</v>
      </c>
      <c r="J28" s="279">
        <v>1644.7166666666667</v>
      </c>
      <c r="K28" s="277">
        <v>1617.25</v>
      </c>
      <c r="L28" s="277">
        <v>1580.1</v>
      </c>
      <c r="M28" s="277">
        <v>1.22218</v>
      </c>
    </row>
    <row r="29" spans="1:13">
      <c r="A29" s="268">
        <v>19</v>
      </c>
      <c r="B29" s="277" t="s">
        <v>301</v>
      </c>
      <c r="C29" s="278">
        <v>2159.1</v>
      </c>
      <c r="D29" s="279">
        <v>2151.3666666666668</v>
      </c>
      <c r="E29" s="279">
        <v>2107.7333333333336</v>
      </c>
      <c r="F29" s="279">
        <v>2056.3666666666668</v>
      </c>
      <c r="G29" s="279">
        <v>2012.7333333333336</v>
      </c>
      <c r="H29" s="279">
        <v>2202.7333333333336</v>
      </c>
      <c r="I29" s="279">
        <v>2246.3666666666668</v>
      </c>
      <c r="J29" s="279">
        <v>2297.7333333333336</v>
      </c>
      <c r="K29" s="277">
        <v>2195</v>
      </c>
      <c r="L29" s="277">
        <v>2100</v>
      </c>
      <c r="M29" s="277">
        <v>0.11026</v>
      </c>
    </row>
    <row r="30" spans="1:13">
      <c r="A30" s="268">
        <v>20</v>
      </c>
      <c r="B30" s="277" t="s">
        <v>230</v>
      </c>
      <c r="C30" s="278">
        <v>2873.45</v>
      </c>
      <c r="D30" s="279">
        <v>2862.85</v>
      </c>
      <c r="E30" s="279">
        <v>2831.7</v>
      </c>
      <c r="F30" s="279">
        <v>2789.95</v>
      </c>
      <c r="G30" s="279">
        <v>2758.7999999999997</v>
      </c>
      <c r="H30" s="279">
        <v>2904.6</v>
      </c>
      <c r="I30" s="279">
        <v>2935.7500000000005</v>
      </c>
      <c r="J30" s="279">
        <v>2977.5</v>
      </c>
      <c r="K30" s="277">
        <v>2894</v>
      </c>
      <c r="L30" s="277">
        <v>2821.1</v>
      </c>
      <c r="M30" s="277">
        <v>2.3371900000000001</v>
      </c>
    </row>
    <row r="31" spans="1:13">
      <c r="A31" s="268">
        <v>21</v>
      </c>
      <c r="B31" s="277" t="s">
        <v>871</v>
      </c>
      <c r="C31" s="278">
        <v>3438.8</v>
      </c>
      <c r="D31" s="279">
        <v>3445.0333333333333</v>
      </c>
      <c r="E31" s="279">
        <v>3346.4166666666665</v>
      </c>
      <c r="F31" s="279">
        <v>3254.0333333333333</v>
      </c>
      <c r="G31" s="279">
        <v>3155.4166666666665</v>
      </c>
      <c r="H31" s="279">
        <v>3537.4166666666665</v>
      </c>
      <c r="I31" s="279">
        <v>3636.0333333333333</v>
      </c>
      <c r="J31" s="279">
        <v>3728.4166666666665</v>
      </c>
      <c r="K31" s="277">
        <v>3543.65</v>
      </c>
      <c r="L31" s="277">
        <v>3352.65</v>
      </c>
      <c r="M31" s="277">
        <v>0.75468999999999997</v>
      </c>
    </row>
    <row r="32" spans="1:13">
      <c r="A32" s="268">
        <v>22</v>
      </c>
      <c r="B32" s="277" t="s">
        <v>303</v>
      </c>
      <c r="C32" s="278">
        <v>123.55</v>
      </c>
      <c r="D32" s="279">
        <v>125.76666666666665</v>
      </c>
      <c r="E32" s="279">
        <v>120.1333333333333</v>
      </c>
      <c r="F32" s="279">
        <v>116.71666666666664</v>
      </c>
      <c r="G32" s="279">
        <v>111.08333333333329</v>
      </c>
      <c r="H32" s="279">
        <v>129.18333333333331</v>
      </c>
      <c r="I32" s="279">
        <v>134.81666666666663</v>
      </c>
      <c r="J32" s="279">
        <v>138.23333333333332</v>
      </c>
      <c r="K32" s="277">
        <v>131.4</v>
      </c>
      <c r="L32" s="277">
        <v>122.35</v>
      </c>
      <c r="M32" s="277">
        <v>14.89556</v>
      </c>
    </row>
    <row r="33" spans="1:13">
      <c r="A33" s="268">
        <v>23</v>
      </c>
      <c r="B33" s="277" t="s">
        <v>45</v>
      </c>
      <c r="C33" s="278">
        <v>741.8</v>
      </c>
      <c r="D33" s="279">
        <v>742.35</v>
      </c>
      <c r="E33" s="279">
        <v>736.7</v>
      </c>
      <c r="F33" s="279">
        <v>731.6</v>
      </c>
      <c r="G33" s="279">
        <v>725.95</v>
      </c>
      <c r="H33" s="279">
        <v>747.45</v>
      </c>
      <c r="I33" s="279">
        <v>753.09999999999991</v>
      </c>
      <c r="J33" s="279">
        <v>758.2</v>
      </c>
      <c r="K33" s="277">
        <v>748</v>
      </c>
      <c r="L33" s="277">
        <v>737.25</v>
      </c>
      <c r="M33" s="277">
        <v>3.8957299999999999</v>
      </c>
    </row>
    <row r="34" spans="1:13">
      <c r="A34" s="268">
        <v>24</v>
      </c>
      <c r="B34" s="277" t="s">
        <v>304</v>
      </c>
      <c r="C34" s="278">
        <v>1801.2</v>
      </c>
      <c r="D34" s="279">
        <v>1809.0666666666666</v>
      </c>
      <c r="E34" s="279">
        <v>1778.1833333333332</v>
      </c>
      <c r="F34" s="279">
        <v>1755.1666666666665</v>
      </c>
      <c r="G34" s="279">
        <v>1724.2833333333331</v>
      </c>
      <c r="H34" s="279">
        <v>1832.0833333333333</v>
      </c>
      <c r="I34" s="279">
        <v>1862.9666666666665</v>
      </c>
      <c r="J34" s="279">
        <v>1885.9833333333333</v>
      </c>
      <c r="K34" s="277">
        <v>1839.95</v>
      </c>
      <c r="L34" s="277">
        <v>1786.05</v>
      </c>
      <c r="M34" s="277">
        <v>1.1859</v>
      </c>
    </row>
    <row r="35" spans="1:13">
      <c r="A35" s="268">
        <v>25</v>
      </c>
      <c r="B35" s="277" t="s">
        <v>46</v>
      </c>
      <c r="C35" s="278">
        <v>221.35</v>
      </c>
      <c r="D35" s="279">
        <v>221.75</v>
      </c>
      <c r="E35" s="279">
        <v>219.8</v>
      </c>
      <c r="F35" s="279">
        <v>218.25</v>
      </c>
      <c r="G35" s="279">
        <v>216.3</v>
      </c>
      <c r="H35" s="279">
        <v>223.3</v>
      </c>
      <c r="I35" s="279">
        <v>225.25</v>
      </c>
      <c r="J35" s="279">
        <v>226.8</v>
      </c>
      <c r="K35" s="277">
        <v>223.7</v>
      </c>
      <c r="L35" s="277">
        <v>220.2</v>
      </c>
      <c r="M35" s="277">
        <v>20.46039</v>
      </c>
    </row>
    <row r="36" spans="1:13">
      <c r="A36" s="268">
        <v>26</v>
      </c>
      <c r="B36" s="277" t="s">
        <v>293</v>
      </c>
      <c r="C36" s="278">
        <v>2449</v>
      </c>
      <c r="D36" s="279">
        <v>2458.0333333333333</v>
      </c>
      <c r="E36" s="279">
        <v>2416.0666666666666</v>
      </c>
      <c r="F36" s="279">
        <v>2383.1333333333332</v>
      </c>
      <c r="G36" s="279">
        <v>2341.1666666666665</v>
      </c>
      <c r="H36" s="279">
        <v>2490.9666666666667</v>
      </c>
      <c r="I36" s="279">
        <v>2532.9333333333329</v>
      </c>
      <c r="J36" s="279">
        <v>2565.8666666666668</v>
      </c>
      <c r="K36" s="277">
        <v>2500</v>
      </c>
      <c r="L36" s="277">
        <v>2425.1</v>
      </c>
      <c r="M36" s="277">
        <v>0.71309999999999996</v>
      </c>
    </row>
    <row r="37" spans="1:13">
      <c r="A37" s="268">
        <v>27</v>
      </c>
      <c r="B37" s="277" t="s">
        <v>302</v>
      </c>
      <c r="C37" s="278">
        <v>999.1</v>
      </c>
      <c r="D37" s="279">
        <v>1005.6999999999999</v>
      </c>
      <c r="E37" s="279">
        <v>986.39999999999986</v>
      </c>
      <c r="F37" s="279">
        <v>973.69999999999993</v>
      </c>
      <c r="G37" s="279">
        <v>954.39999999999986</v>
      </c>
      <c r="H37" s="279">
        <v>1018.3999999999999</v>
      </c>
      <c r="I37" s="279">
        <v>1037.6999999999998</v>
      </c>
      <c r="J37" s="279">
        <v>1050.3999999999999</v>
      </c>
      <c r="K37" s="277">
        <v>1025</v>
      </c>
      <c r="L37" s="277">
        <v>993</v>
      </c>
      <c r="M37" s="277">
        <v>4.9657400000000003</v>
      </c>
    </row>
    <row r="38" spans="1:13">
      <c r="A38" s="268">
        <v>28</v>
      </c>
      <c r="B38" s="277" t="s">
        <v>47</v>
      </c>
      <c r="C38" s="278">
        <v>1650</v>
      </c>
      <c r="D38" s="279">
        <v>1656.05</v>
      </c>
      <c r="E38" s="279">
        <v>1632.1499999999999</v>
      </c>
      <c r="F38" s="279">
        <v>1614.3</v>
      </c>
      <c r="G38" s="279">
        <v>1590.3999999999999</v>
      </c>
      <c r="H38" s="279">
        <v>1673.8999999999999</v>
      </c>
      <c r="I38" s="279">
        <v>1697.8</v>
      </c>
      <c r="J38" s="279">
        <v>1715.6499999999999</v>
      </c>
      <c r="K38" s="277">
        <v>1679.95</v>
      </c>
      <c r="L38" s="277">
        <v>1638.2</v>
      </c>
      <c r="M38" s="277">
        <v>4.76295</v>
      </c>
    </row>
    <row r="39" spans="1:13">
      <c r="A39" s="268">
        <v>29</v>
      </c>
      <c r="B39" s="277" t="s">
        <v>48</v>
      </c>
      <c r="C39" s="278">
        <v>135.5</v>
      </c>
      <c r="D39" s="279">
        <v>135.76666666666668</v>
      </c>
      <c r="E39" s="279">
        <v>132.53333333333336</v>
      </c>
      <c r="F39" s="279">
        <v>129.56666666666669</v>
      </c>
      <c r="G39" s="279">
        <v>126.33333333333337</v>
      </c>
      <c r="H39" s="279">
        <v>138.73333333333335</v>
      </c>
      <c r="I39" s="279">
        <v>141.96666666666664</v>
      </c>
      <c r="J39" s="279">
        <v>144.93333333333334</v>
      </c>
      <c r="K39" s="277">
        <v>139</v>
      </c>
      <c r="L39" s="277">
        <v>132.80000000000001</v>
      </c>
      <c r="M39" s="277">
        <v>228.33180999999999</v>
      </c>
    </row>
    <row r="40" spans="1:13">
      <c r="A40" s="268">
        <v>30</v>
      </c>
      <c r="B40" s="277" t="s">
        <v>305</v>
      </c>
      <c r="C40" s="278">
        <v>156.85</v>
      </c>
      <c r="D40" s="279">
        <v>158.95000000000002</v>
      </c>
      <c r="E40" s="279">
        <v>154.00000000000003</v>
      </c>
      <c r="F40" s="279">
        <v>151.15</v>
      </c>
      <c r="G40" s="279">
        <v>146.20000000000002</v>
      </c>
      <c r="H40" s="279">
        <v>161.80000000000004</v>
      </c>
      <c r="I40" s="279">
        <v>166.75000000000003</v>
      </c>
      <c r="J40" s="279">
        <v>169.60000000000005</v>
      </c>
      <c r="K40" s="277">
        <v>163.9</v>
      </c>
      <c r="L40" s="277">
        <v>156.1</v>
      </c>
      <c r="M40" s="277">
        <v>4.6296499999999998</v>
      </c>
    </row>
    <row r="41" spans="1:13">
      <c r="A41" s="268">
        <v>31</v>
      </c>
      <c r="B41" s="277" t="s">
        <v>938</v>
      </c>
      <c r="C41" s="278">
        <v>223.15</v>
      </c>
      <c r="D41" s="279">
        <v>225.71666666666667</v>
      </c>
      <c r="E41" s="279">
        <v>217.43333333333334</v>
      </c>
      <c r="F41" s="279">
        <v>211.71666666666667</v>
      </c>
      <c r="G41" s="279">
        <v>203.43333333333334</v>
      </c>
      <c r="H41" s="279">
        <v>231.43333333333334</v>
      </c>
      <c r="I41" s="279">
        <v>239.7166666666667</v>
      </c>
      <c r="J41" s="279">
        <v>245.43333333333334</v>
      </c>
      <c r="K41" s="277">
        <v>234</v>
      </c>
      <c r="L41" s="277">
        <v>220</v>
      </c>
      <c r="M41" s="277">
        <v>0.69123999999999997</v>
      </c>
    </row>
    <row r="42" spans="1:13">
      <c r="A42" s="268">
        <v>32</v>
      </c>
      <c r="B42" s="277" t="s">
        <v>306</v>
      </c>
      <c r="C42" s="278">
        <v>75.400000000000006</v>
      </c>
      <c r="D42" s="279">
        <v>76.100000000000009</v>
      </c>
      <c r="E42" s="279">
        <v>74.500000000000014</v>
      </c>
      <c r="F42" s="279">
        <v>73.600000000000009</v>
      </c>
      <c r="G42" s="279">
        <v>72.000000000000014</v>
      </c>
      <c r="H42" s="279">
        <v>77.000000000000014</v>
      </c>
      <c r="I42" s="279">
        <v>78.600000000000009</v>
      </c>
      <c r="J42" s="279">
        <v>79.500000000000014</v>
      </c>
      <c r="K42" s="277">
        <v>77.7</v>
      </c>
      <c r="L42" s="277">
        <v>75.2</v>
      </c>
      <c r="M42" s="277">
        <v>17.334620000000001</v>
      </c>
    </row>
    <row r="43" spans="1:13">
      <c r="A43" s="268">
        <v>33</v>
      </c>
      <c r="B43" s="277" t="s">
        <v>49</v>
      </c>
      <c r="C43" s="278">
        <v>72.5</v>
      </c>
      <c r="D43" s="279">
        <v>72.433333333333337</v>
      </c>
      <c r="E43" s="279">
        <v>71.26666666666668</v>
      </c>
      <c r="F43" s="279">
        <v>70.033333333333346</v>
      </c>
      <c r="G43" s="279">
        <v>68.866666666666688</v>
      </c>
      <c r="H43" s="279">
        <v>73.666666666666671</v>
      </c>
      <c r="I43" s="279">
        <v>74.833333333333329</v>
      </c>
      <c r="J43" s="279">
        <v>76.066666666666663</v>
      </c>
      <c r="K43" s="277">
        <v>73.599999999999994</v>
      </c>
      <c r="L43" s="277">
        <v>71.2</v>
      </c>
      <c r="M43" s="277">
        <v>432.23466999999999</v>
      </c>
    </row>
    <row r="44" spans="1:13">
      <c r="A44" s="268">
        <v>34</v>
      </c>
      <c r="B44" s="277" t="s">
        <v>51</v>
      </c>
      <c r="C44" s="278">
        <v>1982.5</v>
      </c>
      <c r="D44" s="279">
        <v>1987.1833333333334</v>
      </c>
      <c r="E44" s="279">
        <v>1965.3666666666668</v>
      </c>
      <c r="F44" s="279">
        <v>1948.2333333333333</v>
      </c>
      <c r="G44" s="279">
        <v>1926.4166666666667</v>
      </c>
      <c r="H44" s="279">
        <v>2004.3166666666668</v>
      </c>
      <c r="I44" s="279">
        <v>2026.1333333333334</v>
      </c>
      <c r="J44" s="279">
        <v>2043.2666666666669</v>
      </c>
      <c r="K44" s="277">
        <v>2009</v>
      </c>
      <c r="L44" s="277">
        <v>1970.05</v>
      </c>
      <c r="M44" s="277">
        <v>31.163070000000001</v>
      </c>
    </row>
    <row r="45" spans="1:13">
      <c r="A45" s="268">
        <v>35</v>
      </c>
      <c r="B45" s="277" t="s">
        <v>307</v>
      </c>
      <c r="C45" s="278">
        <v>143.4</v>
      </c>
      <c r="D45" s="279">
        <v>144.45000000000002</v>
      </c>
      <c r="E45" s="279">
        <v>141.45000000000005</v>
      </c>
      <c r="F45" s="279">
        <v>139.50000000000003</v>
      </c>
      <c r="G45" s="279">
        <v>136.50000000000006</v>
      </c>
      <c r="H45" s="279">
        <v>146.40000000000003</v>
      </c>
      <c r="I45" s="279">
        <v>149.39999999999998</v>
      </c>
      <c r="J45" s="279">
        <v>151.35000000000002</v>
      </c>
      <c r="K45" s="277">
        <v>147.44999999999999</v>
      </c>
      <c r="L45" s="277">
        <v>142.5</v>
      </c>
      <c r="M45" s="277">
        <v>1.8416699999999999</v>
      </c>
    </row>
    <row r="46" spans="1:13">
      <c r="A46" s="268">
        <v>36</v>
      </c>
      <c r="B46" s="277" t="s">
        <v>309</v>
      </c>
      <c r="C46" s="278">
        <v>1157</v>
      </c>
      <c r="D46" s="279">
        <v>1168.5</v>
      </c>
      <c r="E46" s="279">
        <v>1139.05</v>
      </c>
      <c r="F46" s="279">
        <v>1121.0999999999999</v>
      </c>
      <c r="G46" s="279">
        <v>1091.6499999999999</v>
      </c>
      <c r="H46" s="279">
        <v>1186.45</v>
      </c>
      <c r="I46" s="279">
        <v>1215.8999999999999</v>
      </c>
      <c r="J46" s="279">
        <v>1233.8500000000001</v>
      </c>
      <c r="K46" s="277">
        <v>1197.95</v>
      </c>
      <c r="L46" s="277">
        <v>1150.55</v>
      </c>
      <c r="M46" s="277">
        <v>0.63532999999999995</v>
      </c>
    </row>
    <row r="47" spans="1:13">
      <c r="A47" s="268">
        <v>37</v>
      </c>
      <c r="B47" s="277" t="s">
        <v>308</v>
      </c>
      <c r="C47" s="278">
        <v>3533.3</v>
      </c>
      <c r="D47" s="279">
        <v>3545.2833333333333</v>
      </c>
      <c r="E47" s="279">
        <v>3503.0666666666666</v>
      </c>
      <c r="F47" s="279">
        <v>3472.8333333333335</v>
      </c>
      <c r="G47" s="279">
        <v>3430.6166666666668</v>
      </c>
      <c r="H47" s="279">
        <v>3575.5166666666664</v>
      </c>
      <c r="I47" s="279">
        <v>3617.7333333333327</v>
      </c>
      <c r="J47" s="279">
        <v>3647.9666666666662</v>
      </c>
      <c r="K47" s="277">
        <v>3587.5</v>
      </c>
      <c r="L47" s="277">
        <v>3515.05</v>
      </c>
      <c r="M47" s="277">
        <v>0.61287000000000003</v>
      </c>
    </row>
    <row r="48" spans="1:13">
      <c r="A48" s="268">
        <v>38</v>
      </c>
      <c r="B48" s="277" t="s">
        <v>310</v>
      </c>
      <c r="C48" s="278">
        <v>6261.15</v>
      </c>
      <c r="D48" s="279">
        <v>6172.05</v>
      </c>
      <c r="E48" s="279">
        <v>5984.1</v>
      </c>
      <c r="F48" s="279">
        <v>5707.05</v>
      </c>
      <c r="G48" s="279">
        <v>5519.1</v>
      </c>
      <c r="H48" s="279">
        <v>6449.1</v>
      </c>
      <c r="I48" s="279">
        <v>6637.0499999999993</v>
      </c>
      <c r="J48" s="279">
        <v>6914.1</v>
      </c>
      <c r="K48" s="277">
        <v>6360</v>
      </c>
      <c r="L48" s="277">
        <v>5895</v>
      </c>
      <c r="M48" s="277">
        <v>0.98226999999999998</v>
      </c>
    </row>
    <row r="49" spans="1:13">
      <c r="A49" s="268">
        <v>39</v>
      </c>
      <c r="B49" s="277" t="s">
        <v>226</v>
      </c>
      <c r="C49" s="278">
        <v>730.45</v>
      </c>
      <c r="D49" s="279">
        <v>734.05000000000007</v>
      </c>
      <c r="E49" s="279">
        <v>724.50000000000011</v>
      </c>
      <c r="F49" s="279">
        <v>718.55000000000007</v>
      </c>
      <c r="G49" s="279">
        <v>709.00000000000011</v>
      </c>
      <c r="H49" s="279">
        <v>740.00000000000011</v>
      </c>
      <c r="I49" s="279">
        <v>749.55000000000007</v>
      </c>
      <c r="J49" s="279">
        <v>755.50000000000011</v>
      </c>
      <c r="K49" s="277">
        <v>743.6</v>
      </c>
      <c r="L49" s="277">
        <v>728.1</v>
      </c>
      <c r="M49" s="277">
        <v>2.94529</v>
      </c>
    </row>
    <row r="50" spans="1:13">
      <c r="A50" s="268">
        <v>40</v>
      </c>
      <c r="B50" s="277" t="s">
        <v>53</v>
      </c>
      <c r="C50" s="278">
        <v>876.6</v>
      </c>
      <c r="D50" s="279">
        <v>876.19999999999993</v>
      </c>
      <c r="E50" s="279">
        <v>866.39999999999986</v>
      </c>
      <c r="F50" s="279">
        <v>856.19999999999993</v>
      </c>
      <c r="G50" s="279">
        <v>846.39999999999986</v>
      </c>
      <c r="H50" s="279">
        <v>886.39999999999986</v>
      </c>
      <c r="I50" s="279">
        <v>896.19999999999982</v>
      </c>
      <c r="J50" s="279">
        <v>906.39999999999986</v>
      </c>
      <c r="K50" s="277">
        <v>886</v>
      </c>
      <c r="L50" s="277">
        <v>866</v>
      </c>
      <c r="M50" s="277">
        <v>37.676969999999997</v>
      </c>
    </row>
    <row r="51" spans="1:13">
      <c r="A51" s="268">
        <v>41</v>
      </c>
      <c r="B51" s="277" t="s">
        <v>311</v>
      </c>
      <c r="C51" s="278">
        <v>555.15</v>
      </c>
      <c r="D51" s="279">
        <v>561.61666666666667</v>
      </c>
      <c r="E51" s="279">
        <v>536.23333333333335</v>
      </c>
      <c r="F51" s="279">
        <v>517.31666666666672</v>
      </c>
      <c r="G51" s="279">
        <v>491.93333333333339</v>
      </c>
      <c r="H51" s="279">
        <v>580.5333333333333</v>
      </c>
      <c r="I51" s="279">
        <v>605.91666666666674</v>
      </c>
      <c r="J51" s="279">
        <v>624.83333333333326</v>
      </c>
      <c r="K51" s="277">
        <v>587</v>
      </c>
      <c r="L51" s="277">
        <v>542.70000000000005</v>
      </c>
      <c r="M51" s="277">
        <v>39.829360000000001</v>
      </c>
    </row>
    <row r="52" spans="1:13">
      <c r="A52" s="268">
        <v>42</v>
      </c>
      <c r="B52" s="277" t="s">
        <v>55</v>
      </c>
      <c r="C52" s="278">
        <v>473.05</v>
      </c>
      <c r="D52" s="279">
        <v>470.51666666666665</v>
      </c>
      <c r="E52" s="279">
        <v>466.5333333333333</v>
      </c>
      <c r="F52" s="279">
        <v>460.01666666666665</v>
      </c>
      <c r="G52" s="279">
        <v>456.0333333333333</v>
      </c>
      <c r="H52" s="279">
        <v>477.0333333333333</v>
      </c>
      <c r="I52" s="279">
        <v>481.01666666666665</v>
      </c>
      <c r="J52" s="279">
        <v>487.5333333333333</v>
      </c>
      <c r="K52" s="277">
        <v>474.5</v>
      </c>
      <c r="L52" s="277">
        <v>464</v>
      </c>
      <c r="M52" s="277">
        <v>195.44322</v>
      </c>
    </row>
    <row r="53" spans="1:13">
      <c r="A53" s="268">
        <v>43</v>
      </c>
      <c r="B53" s="277" t="s">
        <v>56</v>
      </c>
      <c r="C53" s="278">
        <v>3043</v>
      </c>
      <c r="D53" s="279">
        <v>3052.3166666666671</v>
      </c>
      <c r="E53" s="279">
        <v>3015.8833333333341</v>
      </c>
      <c r="F53" s="279">
        <v>2988.7666666666669</v>
      </c>
      <c r="G53" s="279">
        <v>2952.3333333333339</v>
      </c>
      <c r="H53" s="279">
        <v>3079.4333333333343</v>
      </c>
      <c r="I53" s="279">
        <v>3115.8666666666677</v>
      </c>
      <c r="J53" s="279">
        <v>3142.9833333333345</v>
      </c>
      <c r="K53" s="277">
        <v>3088.75</v>
      </c>
      <c r="L53" s="277">
        <v>3025.2</v>
      </c>
      <c r="M53" s="277">
        <v>7.1150399999999996</v>
      </c>
    </row>
    <row r="54" spans="1:13">
      <c r="A54" s="268">
        <v>44</v>
      </c>
      <c r="B54" s="277" t="s">
        <v>315</v>
      </c>
      <c r="C54" s="278">
        <v>178.8</v>
      </c>
      <c r="D54" s="279">
        <v>179.80000000000004</v>
      </c>
      <c r="E54" s="279">
        <v>177.45000000000007</v>
      </c>
      <c r="F54" s="279">
        <v>176.10000000000002</v>
      </c>
      <c r="G54" s="279">
        <v>173.75000000000006</v>
      </c>
      <c r="H54" s="279">
        <v>181.15000000000009</v>
      </c>
      <c r="I54" s="279">
        <v>183.50000000000006</v>
      </c>
      <c r="J54" s="279">
        <v>184.85000000000011</v>
      </c>
      <c r="K54" s="277">
        <v>182.15</v>
      </c>
      <c r="L54" s="277">
        <v>178.45</v>
      </c>
      <c r="M54" s="277">
        <v>5.9008200000000004</v>
      </c>
    </row>
    <row r="55" spans="1:13">
      <c r="A55" s="268">
        <v>45</v>
      </c>
      <c r="B55" s="277" t="s">
        <v>316</v>
      </c>
      <c r="C55" s="278">
        <v>525.70000000000005</v>
      </c>
      <c r="D55" s="279">
        <v>529.56666666666672</v>
      </c>
      <c r="E55" s="279">
        <v>517.13333333333344</v>
      </c>
      <c r="F55" s="279">
        <v>508.56666666666672</v>
      </c>
      <c r="G55" s="279">
        <v>496.13333333333344</v>
      </c>
      <c r="H55" s="279">
        <v>538.13333333333344</v>
      </c>
      <c r="I55" s="279">
        <v>550.56666666666661</v>
      </c>
      <c r="J55" s="279">
        <v>559.13333333333344</v>
      </c>
      <c r="K55" s="277">
        <v>542</v>
      </c>
      <c r="L55" s="277">
        <v>521</v>
      </c>
      <c r="M55" s="277">
        <v>9.6411899999999999</v>
      </c>
    </row>
    <row r="56" spans="1:13">
      <c r="A56" s="268">
        <v>46</v>
      </c>
      <c r="B56" s="277" t="s">
        <v>58</v>
      </c>
      <c r="C56" s="278">
        <v>6530.75</v>
      </c>
      <c r="D56" s="279">
        <v>6541.0666666666666</v>
      </c>
      <c r="E56" s="279">
        <v>6477.1833333333334</v>
      </c>
      <c r="F56" s="279">
        <v>6423.6166666666668</v>
      </c>
      <c r="G56" s="279">
        <v>6359.7333333333336</v>
      </c>
      <c r="H56" s="279">
        <v>6594.6333333333332</v>
      </c>
      <c r="I56" s="279">
        <v>6658.5166666666664</v>
      </c>
      <c r="J56" s="279">
        <v>6712.083333333333</v>
      </c>
      <c r="K56" s="277">
        <v>6604.95</v>
      </c>
      <c r="L56" s="277">
        <v>6487.5</v>
      </c>
      <c r="M56" s="277">
        <v>4.6188200000000004</v>
      </c>
    </row>
    <row r="57" spans="1:13">
      <c r="A57" s="268">
        <v>47</v>
      </c>
      <c r="B57" s="277" t="s">
        <v>232</v>
      </c>
      <c r="C57" s="278">
        <v>2851.65</v>
      </c>
      <c r="D57" s="279">
        <v>2826.5333333333333</v>
      </c>
      <c r="E57" s="279">
        <v>2785.1166666666668</v>
      </c>
      <c r="F57" s="279">
        <v>2718.5833333333335</v>
      </c>
      <c r="G57" s="279">
        <v>2677.166666666667</v>
      </c>
      <c r="H57" s="279">
        <v>2893.0666666666666</v>
      </c>
      <c r="I57" s="279">
        <v>2934.4833333333336</v>
      </c>
      <c r="J57" s="279">
        <v>3001.0166666666664</v>
      </c>
      <c r="K57" s="277">
        <v>2867.95</v>
      </c>
      <c r="L57" s="277">
        <v>2760</v>
      </c>
      <c r="M57" s="277">
        <v>1.2565</v>
      </c>
    </row>
    <row r="58" spans="1:13">
      <c r="A58" s="268">
        <v>48</v>
      </c>
      <c r="B58" s="277" t="s">
        <v>59</v>
      </c>
      <c r="C58" s="278">
        <v>3632.5</v>
      </c>
      <c r="D58" s="279">
        <v>3632.4333333333329</v>
      </c>
      <c r="E58" s="279">
        <v>3596.4666666666658</v>
      </c>
      <c r="F58" s="279">
        <v>3560.4333333333329</v>
      </c>
      <c r="G58" s="279">
        <v>3524.4666666666658</v>
      </c>
      <c r="H58" s="279">
        <v>3668.4666666666658</v>
      </c>
      <c r="I58" s="279">
        <v>3704.4333333333329</v>
      </c>
      <c r="J58" s="279">
        <v>3740.4666666666658</v>
      </c>
      <c r="K58" s="277">
        <v>3668.4</v>
      </c>
      <c r="L58" s="277">
        <v>3596.4</v>
      </c>
      <c r="M58" s="277">
        <v>46.111319999999999</v>
      </c>
    </row>
    <row r="59" spans="1:13">
      <c r="A59" s="268">
        <v>49</v>
      </c>
      <c r="B59" s="277" t="s">
        <v>60</v>
      </c>
      <c r="C59" s="278">
        <v>1378.6</v>
      </c>
      <c r="D59" s="279">
        <v>1386.05</v>
      </c>
      <c r="E59" s="279">
        <v>1364.6</v>
      </c>
      <c r="F59" s="279">
        <v>1350.6</v>
      </c>
      <c r="G59" s="279">
        <v>1329.1499999999999</v>
      </c>
      <c r="H59" s="279">
        <v>1400.05</v>
      </c>
      <c r="I59" s="279">
        <v>1421.5000000000002</v>
      </c>
      <c r="J59" s="279">
        <v>1435.5</v>
      </c>
      <c r="K59" s="277">
        <v>1407.5</v>
      </c>
      <c r="L59" s="277">
        <v>1372.05</v>
      </c>
      <c r="M59" s="277">
        <v>3.9223300000000001</v>
      </c>
    </row>
    <row r="60" spans="1:13" ht="12" customHeight="1">
      <c r="A60" s="268">
        <v>50</v>
      </c>
      <c r="B60" s="277" t="s">
        <v>317</v>
      </c>
      <c r="C60" s="278">
        <v>119.05</v>
      </c>
      <c r="D60" s="279">
        <v>119.60000000000001</v>
      </c>
      <c r="E60" s="279">
        <v>117.75000000000001</v>
      </c>
      <c r="F60" s="279">
        <v>116.45</v>
      </c>
      <c r="G60" s="279">
        <v>114.60000000000001</v>
      </c>
      <c r="H60" s="279">
        <v>120.90000000000002</v>
      </c>
      <c r="I60" s="279">
        <v>122.75000000000001</v>
      </c>
      <c r="J60" s="279">
        <v>124.05000000000003</v>
      </c>
      <c r="K60" s="277">
        <v>121.45</v>
      </c>
      <c r="L60" s="277">
        <v>118.3</v>
      </c>
      <c r="M60" s="277">
        <v>2.79583</v>
      </c>
    </row>
    <row r="61" spans="1:13">
      <c r="A61" s="268">
        <v>51</v>
      </c>
      <c r="B61" s="277" t="s">
        <v>318</v>
      </c>
      <c r="C61" s="278">
        <v>158.80000000000001</v>
      </c>
      <c r="D61" s="279">
        <v>158.21666666666667</v>
      </c>
      <c r="E61" s="279">
        <v>155.13333333333333</v>
      </c>
      <c r="F61" s="279">
        <v>151.46666666666667</v>
      </c>
      <c r="G61" s="279">
        <v>148.38333333333333</v>
      </c>
      <c r="H61" s="279">
        <v>161.88333333333333</v>
      </c>
      <c r="I61" s="279">
        <v>164.96666666666664</v>
      </c>
      <c r="J61" s="279">
        <v>168.63333333333333</v>
      </c>
      <c r="K61" s="277">
        <v>161.30000000000001</v>
      </c>
      <c r="L61" s="277">
        <v>154.55000000000001</v>
      </c>
      <c r="M61" s="277">
        <v>19.00788</v>
      </c>
    </row>
    <row r="62" spans="1:13">
      <c r="A62" s="268">
        <v>52</v>
      </c>
      <c r="B62" s="277" t="s">
        <v>233</v>
      </c>
      <c r="C62" s="278">
        <v>311.10000000000002</v>
      </c>
      <c r="D62" s="279">
        <v>309.5</v>
      </c>
      <c r="E62" s="279">
        <v>304</v>
      </c>
      <c r="F62" s="279">
        <v>296.89999999999998</v>
      </c>
      <c r="G62" s="279">
        <v>291.39999999999998</v>
      </c>
      <c r="H62" s="279">
        <v>316.60000000000002</v>
      </c>
      <c r="I62" s="279">
        <v>322.10000000000002</v>
      </c>
      <c r="J62" s="279">
        <v>329.20000000000005</v>
      </c>
      <c r="K62" s="277">
        <v>315</v>
      </c>
      <c r="L62" s="277">
        <v>302.39999999999998</v>
      </c>
      <c r="M62" s="277">
        <v>408.80245000000002</v>
      </c>
    </row>
    <row r="63" spans="1:13">
      <c r="A63" s="268">
        <v>53</v>
      </c>
      <c r="B63" s="277" t="s">
        <v>61</v>
      </c>
      <c r="C63" s="278">
        <v>48.7</v>
      </c>
      <c r="D63" s="279">
        <v>48.916666666666664</v>
      </c>
      <c r="E63" s="279">
        <v>48.333333333333329</v>
      </c>
      <c r="F63" s="279">
        <v>47.966666666666661</v>
      </c>
      <c r="G63" s="279">
        <v>47.383333333333326</v>
      </c>
      <c r="H63" s="279">
        <v>49.283333333333331</v>
      </c>
      <c r="I63" s="279">
        <v>49.86666666666666</v>
      </c>
      <c r="J63" s="279">
        <v>50.233333333333334</v>
      </c>
      <c r="K63" s="277">
        <v>49.5</v>
      </c>
      <c r="L63" s="277">
        <v>48.55</v>
      </c>
      <c r="M63" s="277">
        <v>340.37254999999999</v>
      </c>
    </row>
    <row r="64" spans="1:13">
      <c r="A64" s="268">
        <v>54</v>
      </c>
      <c r="B64" s="277" t="s">
        <v>62</v>
      </c>
      <c r="C64" s="278">
        <v>49.9</v>
      </c>
      <c r="D64" s="279">
        <v>49.716666666666669</v>
      </c>
      <c r="E64" s="279">
        <v>48.333333333333336</v>
      </c>
      <c r="F64" s="279">
        <v>46.766666666666666</v>
      </c>
      <c r="G64" s="279">
        <v>45.383333333333333</v>
      </c>
      <c r="H64" s="279">
        <v>51.283333333333339</v>
      </c>
      <c r="I64" s="279">
        <v>52.666666666666664</v>
      </c>
      <c r="J64" s="279">
        <v>54.233333333333341</v>
      </c>
      <c r="K64" s="277">
        <v>51.1</v>
      </c>
      <c r="L64" s="277">
        <v>48.15</v>
      </c>
      <c r="M64" s="277">
        <v>68.994640000000004</v>
      </c>
    </row>
    <row r="65" spans="1:13">
      <c r="A65" s="268">
        <v>55</v>
      </c>
      <c r="B65" s="277" t="s">
        <v>312</v>
      </c>
      <c r="C65" s="278">
        <v>1599.2</v>
      </c>
      <c r="D65" s="279">
        <v>1610.1166666666668</v>
      </c>
      <c r="E65" s="279">
        <v>1580.0833333333335</v>
      </c>
      <c r="F65" s="279">
        <v>1560.9666666666667</v>
      </c>
      <c r="G65" s="279">
        <v>1530.9333333333334</v>
      </c>
      <c r="H65" s="279">
        <v>1629.2333333333336</v>
      </c>
      <c r="I65" s="279">
        <v>1659.2666666666669</v>
      </c>
      <c r="J65" s="279">
        <v>1678.3833333333337</v>
      </c>
      <c r="K65" s="277">
        <v>1640.15</v>
      </c>
      <c r="L65" s="277">
        <v>1591</v>
      </c>
      <c r="M65" s="277">
        <v>0.57086000000000003</v>
      </c>
    </row>
    <row r="66" spans="1:13">
      <c r="A66" s="268">
        <v>56</v>
      </c>
      <c r="B66" s="277" t="s">
        <v>63</v>
      </c>
      <c r="C66" s="278">
        <v>1351.15</v>
      </c>
      <c r="D66" s="279">
        <v>1341.7166666666667</v>
      </c>
      <c r="E66" s="279">
        <v>1324.4333333333334</v>
      </c>
      <c r="F66" s="279">
        <v>1297.7166666666667</v>
      </c>
      <c r="G66" s="279">
        <v>1280.4333333333334</v>
      </c>
      <c r="H66" s="279">
        <v>1368.4333333333334</v>
      </c>
      <c r="I66" s="279">
        <v>1385.7166666666667</v>
      </c>
      <c r="J66" s="279">
        <v>1412.4333333333334</v>
      </c>
      <c r="K66" s="277">
        <v>1359</v>
      </c>
      <c r="L66" s="277">
        <v>1315</v>
      </c>
      <c r="M66" s="277">
        <v>18.69933</v>
      </c>
    </row>
    <row r="67" spans="1:13">
      <c r="A67" s="268">
        <v>57</v>
      </c>
      <c r="B67" s="277" t="s">
        <v>320</v>
      </c>
      <c r="C67" s="278">
        <v>6093.35</v>
      </c>
      <c r="D67" s="279">
        <v>6122.9833333333336</v>
      </c>
      <c r="E67" s="279">
        <v>6025.9666666666672</v>
      </c>
      <c r="F67" s="279">
        <v>5958.5833333333339</v>
      </c>
      <c r="G67" s="279">
        <v>5861.5666666666675</v>
      </c>
      <c r="H67" s="279">
        <v>6190.3666666666668</v>
      </c>
      <c r="I67" s="279">
        <v>6287.3833333333332</v>
      </c>
      <c r="J67" s="279">
        <v>6354.7666666666664</v>
      </c>
      <c r="K67" s="277">
        <v>6220</v>
      </c>
      <c r="L67" s="277">
        <v>6055.6</v>
      </c>
      <c r="M67" s="277">
        <v>0.21090999999999999</v>
      </c>
    </row>
    <row r="68" spans="1:13">
      <c r="A68" s="268">
        <v>58</v>
      </c>
      <c r="B68" s="277" t="s">
        <v>234</v>
      </c>
      <c r="C68" s="278">
        <v>1511.85</v>
      </c>
      <c r="D68" s="279">
        <v>1505.6166666666668</v>
      </c>
      <c r="E68" s="279">
        <v>1466.2333333333336</v>
      </c>
      <c r="F68" s="279">
        <v>1420.6166666666668</v>
      </c>
      <c r="G68" s="279">
        <v>1381.2333333333336</v>
      </c>
      <c r="H68" s="279">
        <v>1551.2333333333336</v>
      </c>
      <c r="I68" s="279">
        <v>1590.6166666666668</v>
      </c>
      <c r="J68" s="279">
        <v>1636.2333333333336</v>
      </c>
      <c r="K68" s="277">
        <v>1545</v>
      </c>
      <c r="L68" s="277">
        <v>1460</v>
      </c>
      <c r="M68" s="277">
        <v>5.2144599999999999</v>
      </c>
    </row>
    <row r="69" spans="1:13">
      <c r="A69" s="268">
        <v>59</v>
      </c>
      <c r="B69" s="277" t="s">
        <v>321</v>
      </c>
      <c r="C69" s="278">
        <v>412.9</v>
      </c>
      <c r="D69" s="279">
        <v>417.3</v>
      </c>
      <c r="E69" s="279">
        <v>405.6</v>
      </c>
      <c r="F69" s="279">
        <v>398.3</v>
      </c>
      <c r="G69" s="279">
        <v>386.6</v>
      </c>
      <c r="H69" s="279">
        <v>424.6</v>
      </c>
      <c r="I69" s="279">
        <v>436.29999999999995</v>
      </c>
      <c r="J69" s="279">
        <v>443.6</v>
      </c>
      <c r="K69" s="277">
        <v>429</v>
      </c>
      <c r="L69" s="277">
        <v>410</v>
      </c>
      <c r="M69" s="277">
        <v>8.8224599999999995</v>
      </c>
    </row>
    <row r="70" spans="1:13">
      <c r="A70" s="268">
        <v>60</v>
      </c>
      <c r="B70" s="277" t="s">
        <v>65</v>
      </c>
      <c r="C70" s="278">
        <v>110.3</v>
      </c>
      <c r="D70" s="279">
        <v>110.91666666666667</v>
      </c>
      <c r="E70" s="279">
        <v>109.18333333333334</v>
      </c>
      <c r="F70" s="279">
        <v>108.06666666666666</v>
      </c>
      <c r="G70" s="279">
        <v>106.33333333333333</v>
      </c>
      <c r="H70" s="279">
        <v>112.03333333333335</v>
      </c>
      <c r="I70" s="279">
        <v>113.76666666666667</v>
      </c>
      <c r="J70" s="279">
        <v>114.88333333333335</v>
      </c>
      <c r="K70" s="277">
        <v>112.65</v>
      </c>
      <c r="L70" s="277">
        <v>109.8</v>
      </c>
      <c r="M70" s="277">
        <v>91.395380000000003</v>
      </c>
    </row>
    <row r="71" spans="1:13">
      <c r="A71" s="268">
        <v>61</v>
      </c>
      <c r="B71" s="277" t="s">
        <v>313</v>
      </c>
      <c r="C71" s="278">
        <v>694.55</v>
      </c>
      <c r="D71" s="279">
        <v>698.30000000000007</v>
      </c>
      <c r="E71" s="279">
        <v>688.40000000000009</v>
      </c>
      <c r="F71" s="279">
        <v>682.25</v>
      </c>
      <c r="G71" s="279">
        <v>672.35</v>
      </c>
      <c r="H71" s="279">
        <v>704.45000000000016</v>
      </c>
      <c r="I71" s="279">
        <v>714.35</v>
      </c>
      <c r="J71" s="279">
        <v>720.50000000000023</v>
      </c>
      <c r="K71" s="277">
        <v>708.2</v>
      </c>
      <c r="L71" s="277">
        <v>692.15</v>
      </c>
      <c r="M71" s="277">
        <v>4.6927300000000001</v>
      </c>
    </row>
    <row r="72" spans="1:13">
      <c r="A72" s="268">
        <v>62</v>
      </c>
      <c r="B72" s="277" t="s">
        <v>66</v>
      </c>
      <c r="C72" s="278">
        <v>562.65</v>
      </c>
      <c r="D72" s="279">
        <v>563.95000000000005</v>
      </c>
      <c r="E72" s="279">
        <v>558.15000000000009</v>
      </c>
      <c r="F72" s="279">
        <v>553.65000000000009</v>
      </c>
      <c r="G72" s="279">
        <v>547.85000000000014</v>
      </c>
      <c r="H72" s="279">
        <v>568.45000000000005</v>
      </c>
      <c r="I72" s="279">
        <v>574.25</v>
      </c>
      <c r="J72" s="279">
        <v>578.75</v>
      </c>
      <c r="K72" s="277">
        <v>569.75</v>
      </c>
      <c r="L72" s="277">
        <v>559.45000000000005</v>
      </c>
      <c r="M72" s="277">
        <v>7.8128900000000003</v>
      </c>
    </row>
    <row r="73" spans="1:13">
      <c r="A73" s="268">
        <v>63</v>
      </c>
      <c r="B73" s="277" t="s">
        <v>67</v>
      </c>
      <c r="C73" s="278">
        <v>510.9</v>
      </c>
      <c r="D73" s="279">
        <v>509.48333333333335</v>
      </c>
      <c r="E73" s="279">
        <v>499.7166666666667</v>
      </c>
      <c r="F73" s="279">
        <v>488.53333333333336</v>
      </c>
      <c r="G73" s="279">
        <v>478.76666666666671</v>
      </c>
      <c r="H73" s="279">
        <v>520.66666666666674</v>
      </c>
      <c r="I73" s="279">
        <v>530.43333333333339</v>
      </c>
      <c r="J73" s="279">
        <v>541.61666666666667</v>
      </c>
      <c r="K73" s="277">
        <v>519.25</v>
      </c>
      <c r="L73" s="277">
        <v>498.3</v>
      </c>
      <c r="M73" s="277">
        <v>44.044699999999999</v>
      </c>
    </row>
    <row r="74" spans="1:13">
      <c r="A74" s="268">
        <v>64</v>
      </c>
      <c r="B74" s="277" t="s">
        <v>1046</v>
      </c>
      <c r="C74" s="278">
        <v>9759.9500000000007</v>
      </c>
      <c r="D74" s="279">
        <v>9809.9833333333336</v>
      </c>
      <c r="E74" s="279">
        <v>9679.9666666666672</v>
      </c>
      <c r="F74" s="279">
        <v>9599.9833333333336</v>
      </c>
      <c r="G74" s="279">
        <v>9469.9666666666672</v>
      </c>
      <c r="H74" s="279">
        <v>9889.9666666666672</v>
      </c>
      <c r="I74" s="279">
        <v>10019.983333333334</v>
      </c>
      <c r="J74" s="279">
        <v>10099.966666666667</v>
      </c>
      <c r="K74" s="277">
        <v>9940</v>
      </c>
      <c r="L74" s="277">
        <v>9730</v>
      </c>
      <c r="M74" s="277">
        <v>3.9190000000000003E-2</v>
      </c>
    </row>
    <row r="75" spans="1:13">
      <c r="A75" s="268">
        <v>65</v>
      </c>
      <c r="B75" s="277" t="s">
        <v>69</v>
      </c>
      <c r="C75" s="278">
        <v>511.15</v>
      </c>
      <c r="D75" s="279">
        <v>512.55000000000007</v>
      </c>
      <c r="E75" s="279">
        <v>506.60000000000014</v>
      </c>
      <c r="F75" s="279">
        <v>502.05000000000007</v>
      </c>
      <c r="G75" s="279">
        <v>496.10000000000014</v>
      </c>
      <c r="H75" s="279">
        <v>517.10000000000014</v>
      </c>
      <c r="I75" s="279">
        <v>523.05000000000018</v>
      </c>
      <c r="J75" s="279">
        <v>527.60000000000014</v>
      </c>
      <c r="K75" s="277">
        <v>518.5</v>
      </c>
      <c r="L75" s="277">
        <v>508</v>
      </c>
      <c r="M75" s="277">
        <v>218.71778</v>
      </c>
    </row>
    <row r="76" spans="1:13" s="16" customFormat="1">
      <c r="A76" s="268">
        <v>66</v>
      </c>
      <c r="B76" s="277" t="s">
        <v>70</v>
      </c>
      <c r="C76" s="278">
        <v>39.200000000000003</v>
      </c>
      <c r="D76" s="279">
        <v>39.716666666666661</v>
      </c>
      <c r="E76" s="279">
        <v>38.533333333333324</v>
      </c>
      <c r="F76" s="279">
        <v>37.86666666666666</v>
      </c>
      <c r="G76" s="279">
        <v>36.683333333333323</v>
      </c>
      <c r="H76" s="279">
        <v>40.383333333333326</v>
      </c>
      <c r="I76" s="279">
        <v>41.566666666666663</v>
      </c>
      <c r="J76" s="279">
        <v>42.233333333333327</v>
      </c>
      <c r="K76" s="277">
        <v>40.9</v>
      </c>
      <c r="L76" s="277">
        <v>39.049999999999997</v>
      </c>
      <c r="M76" s="277">
        <v>562.15099999999995</v>
      </c>
    </row>
    <row r="77" spans="1:13" s="16" customFormat="1">
      <c r="A77" s="268">
        <v>67</v>
      </c>
      <c r="B77" s="277" t="s">
        <v>71</v>
      </c>
      <c r="C77" s="278">
        <v>391.35</v>
      </c>
      <c r="D77" s="279">
        <v>392.98333333333335</v>
      </c>
      <c r="E77" s="279">
        <v>388.9666666666667</v>
      </c>
      <c r="F77" s="279">
        <v>386.58333333333337</v>
      </c>
      <c r="G77" s="279">
        <v>382.56666666666672</v>
      </c>
      <c r="H77" s="279">
        <v>395.36666666666667</v>
      </c>
      <c r="I77" s="279">
        <v>399.38333333333333</v>
      </c>
      <c r="J77" s="279">
        <v>401.76666666666665</v>
      </c>
      <c r="K77" s="277">
        <v>397</v>
      </c>
      <c r="L77" s="277">
        <v>390.6</v>
      </c>
      <c r="M77" s="277">
        <v>35.312980000000003</v>
      </c>
    </row>
    <row r="78" spans="1:13" s="16" customFormat="1">
      <c r="A78" s="268">
        <v>68</v>
      </c>
      <c r="B78" s="277" t="s">
        <v>322</v>
      </c>
      <c r="C78" s="278">
        <v>637.54999999999995</v>
      </c>
      <c r="D78" s="279">
        <v>639.94999999999993</v>
      </c>
      <c r="E78" s="279">
        <v>632.59999999999991</v>
      </c>
      <c r="F78" s="279">
        <v>627.65</v>
      </c>
      <c r="G78" s="279">
        <v>620.29999999999995</v>
      </c>
      <c r="H78" s="279">
        <v>644.89999999999986</v>
      </c>
      <c r="I78" s="279">
        <v>652.25</v>
      </c>
      <c r="J78" s="279">
        <v>657.19999999999982</v>
      </c>
      <c r="K78" s="277">
        <v>647.29999999999995</v>
      </c>
      <c r="L78" s="277">
        <v>635</v>
      </c>
      <c r="M78" s="277">
        <v>2.2738800000000001</v>
      </c>
    </row>
    <row r="79" spans="1:13" s="16" customFormat="1">
      <c r="A79" s="268">
        <v>69</v>
      </c>
      <c r="B79" s="277" t="s">
        <v>324</v>
      </c>
      <c r="C79" s="278">
        <v>157.80000000000001</v>
      </c>
      <c r="D79" s="279">
        <v>159.08333333333334</v>
      </c>
      <c r="E79" s="279">
        <v>155.2166666666667</v>
      </c>
      <c r="F79" s="279">
        <v>152.63333333333335</v>
      </c>
      <c r="G79" s="279">
        <v>148.76666666666671</v>
      </c>
      <c r="H79" s="279">
        <v>161.66666666666669</v>
      </c>
      <c r="I79" s="279">
        <v>165.5333333333333</v>
      </c>
      <c r="J79" s="279">
        <v>168.11666666666667</v>
      </c>
      <c r="K79" s="277">
        <v>162.94999999999999</v>
      </c>
      <c r="L79" s="277">
        <v>156.5</v>
      </c>
      <c r="M79" s="277">
        <v>10.945259999999999</v>
      </c>
    </row>
    <row r="80" spans="1:13" s="16" customFormat="1">
      <c r="A80" s="268">
        <v>70</v>
      </c>
      <c r="B80" s="277" t="s">
        <v>325</v>
      </c>
      <c r="C80" s="278">
        <v>2206.1999999999998</v>
      </c>
      <c r="D80" s="279">
        <v>2207.7333333333331</v>
      </c>
      <c r="E80" s="279">
        <v>2158.4666666666662</v>
      </c>
      <c r="F80" s="279">
        <v>2110.7333333333331</v>
      </c>
      <c r="G80" s="279">
        <v>2061.4666666666662</v>
      </c>
      <c r="H80" s="279">
        <v>2255.4666666666662</v>
      </c>
      <c r="I80" s="279">
        <v>2304.7333333333336</v>
      </c>
      <c r="J80" s="279">
        <v>2352.4666666666662</v>
      </c>
      <c r="K80" s="277">
        <v>2257</v>
      </c>
      <c r="L80" s="277">
        <v>2160</v>
      </c>
      <c r="M80" s="277">
        <v>0.68079999999999996</v>
      </c>
    </row>
    <row r="81" spans="1:13" s="16" customFormat="1">
      <c r="A81" s="268">
        <v>71</v>
      </c>
      <c r="B81" s="277" t="s">
        <v>326</v>
      </c>
      <c r="C81" s="278">
        <v>685.15</v>
      </c>
      <c r="D81" s="279">
        <v>677.41666666666663</v>
      </c>
      <c r="E81" s="279">
        <v>631.13333333333321</v>
      </c>
      <c r="F81" s="279">
        <v>577.11666666666656</v>
      </c>
      <c r="G81" s="279">
        <v>530.83333333333314</v>
      </c>
      <c r="H81" s="279">
        <v>731.43333333333328</v>
      </c>
      <c r="I81" s="279">
        <v>777.71666666666681</v>
      </c>
      <c r="J81" s="279">
        <v>831.73333333333335</v>
      </c>
      <c r="K81" s="277">
        <v>723.7</v>
      </c>
      <c r="L81" s="277">
        <v>623.4</v>
      </c>
      <c r="M81" s="277">
        <v>9.5785099999999996</v>
      </c>
    </row>
    <row r="82" spans="1:13" s="16" customFormat="1">
      <c r="A82" s="268">
        <v>72</v>
      </c>
      <c r="B82" s="277" t="s">
        <v>327</v>
      </c>
      <c r="C82" s="278">
        <v>75</v>
      </c>
      <c r="D82" s="279">
        <v>75.666666666666671</v>
      </c>
      <c r="E82" s="279">
        <v>72.033333333333346</v>
      </c>
      <c r="F82" s="279">
        <v>69.066666666666677</v>
      </c>
      <c r="G82" s="279">
        <v>65.433333333333351</v>
      </c>
      <c r="H82" s="279">
        <v>78.63333333333334</v>
      </c>
      <c r="I82" s="279">
        <v>82.266666666666666</v>
      </c>
      <c r="J82" s="279">
        <v>85.233333333333334</v>
      </c>
      <c r="K82" s="277">
        <v>79.3</v>
      </c>
      <c r="L82" s="277">
        <v>72.7</v>
      </c>
      <c r="M82" s="277">
        <v>141.5087</v>
      </c>
    </row>
    <row r="83" spans="1:13" s="16" customFormat="1">
      <c r="A83" s="268">
        <v>73</v>
      </c>
      <c r="B83" s="277" t="s">
        <v>72</v>
      </c>
      <c r="C83" s="278">
        <v>14145.75</v>
      </c>
      <c r="D83" s="279">
        <v>14219.833333333334</v>
      </c>
      <c r="E83" s="279">
        <v>14009.666666666668</v>
      </c>
      <c r="F83" s="279">
        <v>13873.583333333334</v>
      </c>
      <c r="G83" s="279">
        <v>13663.416666666668</v>
      </c>
      <c r="H83" s="279">
        <v>14355.916666666668</v>
      </c>
      <c r="I83" s="279">
        <v>14566.083333333336</v>
      </c>
      <c r="J83" s="279">
        <v>14702.166666666668</v>
      </c>
      <c r="K83" s="277">
        <v>14430</v>
      </c>
      <c r="L83" s="277">
        <v>14083.75</v>
      </c>
      <c r="M83" s="277">
        <v>0.30525000000000002</v>
      </c>
    </row>
    <row r="84" spans="1:13" s="16" customFormat="1">
      <c r="A84" s="268">
        <v>74</v>
      </c>
      <c r="B84" s="277" t="s">
        <v>74</v>
      </c>
      <c r="C84" s="278">
        <v>412.95</v>
      </c>
      <c r="D84" s="279">
        <v>413.63333333333338</v>
      </c>
      <c r="E84" s="279">
        <v>408.81666666666678</v>
      </c>
      <c r="F84" s="279">
        <v>404.68333333333339</v>
      </c>
      <c r="G84" s="279">
        <v>399.86666666666679</v>
      </c>
      <c r="H84" s="279">
        <v>417.76666666666677</v>
      </c>
      <c r="I84" s="279">
        <v>422.58333333333337</v>
      </c>
      <c r="J84" s="279">
        <v>426.71666666666675</v>
      </c>
      <c r="K84" s="277">
        <v>418.45</v>
      </c>
      <c r="L84" s="277">
        <v>409.5</v>
      </c>
      <c r="M84" s="277">
        <v>78.233980000000003</v>
      </c>
    </row>
    <row r="85" spans="1:13" s="16" customFormat="1">
      <c r="A85" s="268">
        <v>75</v>
      </c>
      <c r="B85" s="277" t="s">
        <v>328</v>
      </c>
      <c r="C85" s="278">
        <v>180.3</v>
      </c>
      <c r="D85" s="279">
        <v>178.96666666666667</v>
      </c>
      <c r="E85" s="279">
        <v>173.43333333333334</v>
      </c>
      <c r="F85" s="279">
        <v>166.56666666666666</v>
      </c>
      <c r="G85" s="279">
        <v>161.03333333333333</v>
      </c>
      <c r="H85" s="279">
        <v>185.83333333333334</v>
      </c>
      <c r="I85" s="279">
        <v>191.3666666666667</v>
      </c>
      <c r="J85" s="279">
        <v>198.23333333333335</v>
      </c>
      <c r="K85" s="277">
        <v>184.5</v>
      </c>
      <c r="L85" s="277">
        <v>172.1</v>
      </c>
      <c r="M85" s="277">
        <v>6.8823299999999996</v>
      </c>
    </row>
    <row r="86" spans="1:13" s="16" customFormat="1">
      <c r="A86" s="268">
        <v>76</v>
      </c>
      <c r="B86" s="277" t="s">
        <v>75</v>
      </c>
      <c r="C86" s="278">
        <v>3816.6</v>
      </c>
      <c r="D86" s="279">
        <v>3826.65</v>
      </c>
      <c r="E86" s="279">
        <v>3799.9500000000003</v>
      </c>
      <c r="F86" s="279">
        <v>3783.3</v>
      </c>
      <c r="G86" s="279">
        <v>3756.6000000000004</v>
      </c>
      <c r="H86" s="279">
        <v>3843.3</v>
      </c>
      <c r="I86" s="279">
        <v>3870</v>
      </c>
      <c r="J86" s="279">
        <v>3886.65</v>
      </c>
      <c r="K86" s="277">
        <v>3853.35</v>
      </c>
      <c r="L86" s="277">
        <v>3810</v>
      </c>
      <c r="M86" s="277">
        <v>3.8594499999999998</v>
      </c>
    </row>
    <row r="87" spans="1:13" s="16" customFormat="1">
      <c r="A87" s="268">
        <v>77</v>
      </c>
      <c r="B87" s="277" t="s">
        <v>314</v>
      </c>
      <c r="C87" s="278">
        <v>514.65</v>
      </c>
      <c r="D87" s="279">
        <v>507.23333333333329</v>
      </c>
      <c r="E87" s="279">
        <v>494.56666666666661</v>
      </c>
      <c r="F87" s="279">
        <v>474.48333333333329</v>
      </c>
      <c r="G87" s="279">
        <v>461.81666666666661</v>
      </c>
      <c r="H87" s="279">
        <v>527.31666666666661</v>
      </c>
      <c r="I87" s="279">
        <v>539.98333333333323</v>
      </c>
      <c r="J87" s="279">
        <v>560.06666666666661</v>
      </c>
      <c r="K87" s="277">
        <v>519.9</v>
      </c>
      <c r="L87" s="277">
        <v>487.15</v>
      </c>
      <c r="M87" s="277">
        <v>9.9756199999999993</v>
      </c>
    </row>
    <row r="88" spans="1:13" s="16" customFormat="1">
      <c r="A88" s="268">
        <v>78</v>
      </c>
      <c r="B88" s="277" t="s">
        <v>323</v>
      </c>
      <c r="C88" s="278">
        <v>173.9</v>
      </c>
      <c r="D88" s="279">
        <v>176.54999999999998</v>
      </c>
      <c r="E88" s="279">
        <v>170.69999999999996</v>
      </c>
      <c r="F88" s="279">
        <v>167.49999999999997</v>
      </c>
      <c r="G88" s="279">
        <v>161.64999999999995</v>
      </c>
      <c r="H88" s="279">
        <v>179.74999999999997</v>
      </c>
      <c r="I88" s="279">
        <v>185.6</v>
      </c>
      <c r="J88" s="279">
        <v>188.79999999999998</v>
      </c>
      <c r="K88" s="277">
        <v>182.4</v>
      </c>
      <c r="L88" s="277">
        <v>173.35</v>
      </c>
      <c r="M88" s="277">
        <v>25.33812</v>
      </c>
    </row>
    <row r="89" spans="1:13" s="16" customFormat="1">
      <c r="A89" s="268">
        <v>79</v>
      </c>
      <c r="B89" s="277" t="s">
        <v>76</v>
      </c>
      <c r="C89" s="278">
        <v>389.1</v>
      </c>
      <c r="D89" s="279">
        <v>391.0333333333333</v>
      </c>
      <c r="E89" s="279">
        <v>386.06666666666661</v>
      </c>
      <c r="F89" s="279">
        <v>383.0333333333333</v>
      </c>
      <c r="G89" s="279">
        <v>378.06666666666661</v>
      </c>
      <c r="H89" s="279">
        <v>394.06666666666661</v>
      </c>
      <c r="I89" s="279">
        <v>399.0333333333333</v>
      </c>
      <c r="J89" s="279">
        <v>402.06666666666661</v>
      </c>
      <c r="K89" s="277">
        <v>396</v>
      </c>
      <c r="L89" s="277">
        <v>388</v>
      </c>
      <c r="M89" s="277">
        <v>26.739719999999998</v>
      </c>
    </row>
    <row r="90" spans="1:13" s="16" customFormat="1">
      <c r="A90" s="268">
        <v>80</v>
      </c>
      <c r="B90" s="277" t="s">
        <v>77</v>
      </c>
      <c r="C90" s="278">
        <v>105.55</v>
      </c>
      <c r="D90" s="279">
        <v>106.06666666666666</v>
      </c>
      <c r="E90" s="279">
        <v>104.48333333333332</v>
      </c>
      <c r="F90" s="279">
        <v>103.41666666666666</v>
      </c>
      <c r="G90" s="279">
        <v>101.83333333333331</v>
      </c>
      <c r="H90" s="279">
        <v>107.13333333333333</v>
      </c>
      <c r="I90" s="279">
        <v>108.71666666666667</v>
      </c>
      <c r="J90" s="279">
        <v>109.78333333333333</v>
      </c>
      <c r="K90" s="277">
        <v>107.65</v>
      </c>
      <c r="L90" s="277">
        <v>105</v>
      </c>
      <c r="M90" s="277">
        <v>77.321209999999994</v>
      </c>
    </row>
    <row r="91" spans="1:13" s="16" customFormat="1">
      <c r="A91" s="268">
        <v>81</v>
      </c>
      <c r="B91" s="277" t="s">
        <v>332</v>
      </c>
      <c r="C91" s="278">
        <v>382.55</v>
      </c>
      <c r="D91" s="279">
        <v>384.95</v>
      </c>
      <c r="E91" s="279">
        <v>366.9</v>
      </c>
      <c r="F91" s="279">
        <v>351.25</v>
      </c>
      <c r="G91" s="279">
        <v>333.2</v>
      </c>
      <c r="H91" s="279">
        <v>400.59999999999997</v>
      </c>
      <c r="I91" s="279">
        <v>418.65000000000003</v>
      </c>
      <c r="J91" s="279">
        <v>434.29999999999995</v>
      </c>
      <c r="K91" s="277">
        <v>403</v>
      </c>
      <c r="L91" s="277">
        <v>369.3</v>
      </c>
      <c r="M91" s="277">
        <v>11.65301</v>
      </c>
    </row>
    <row r="92" spans="1:13" s="16" customFormat="1">
      <c r="A92" s="268">
        <v>82</v>
      </c>
      <c r="B92" s="277" t="s">
        <v>333</v>
      </c>
      <c r="C92" s="278">
        <v>556.65</v>
      </c>
      <c r="D92" s="279">
        <v>551.93333333333328</v>
      </c>
      <c r="E92" s="279">
        <v>536.96666666666658</v>
      </c>
      <c r="F92" s="279">
        <v>517.2833333333333</v>
      </c>
      <c r="G92" s="279">
        <v>502.31666666666661</v>
      </c>
      <c r="H92" s="279">
        <v>571.61666666666656</v>
      </c>
      <c r="I92" s="279">
        <v>586.58333333333326</v>
      </c>
      <c r="J92" s="279">
        <v>606.26666666666654</v>
      </c>
      <c r="K92" s="277">
        <v>566.9</v>
      </c>
      <c r="L92" s="277">
        <v>532.25</v>
      </c>
      <c r="M92" s="277">
        <v>10.054869999999999</v>
      </c>
    </row>
    <row r="93" spans="1:13" s="16" customFormat="1">
      <c r="A93" s="268">
        <v>83</v>
      </c>
      <c r="B93" s="277" t="s">
        <v>335</v>
      </c>
      <c r="C93" s="278">
        <v>274.45</v>
      </c>
      <c r="D93" s="279">
        <v>276.7</v>
      </c>
      <c r="E93" s="279">
        <v>271.39999999999998</v>
      </c>
      <c r="F93" s="279">
        <v>268.34999999999997</v>
      </c>
      <c r="G93" s="279">
        <v>263.04999999999995</v>
      </c>
      <c r="H93" s="279">
        <v>279.75</v>
      </c>
      <c r="I93" s="279">
        <v>285.05000000000007</v>
      </c>
      <c r="J93" s="279">
        <v>288.10000000000002</v>
      </c>
      <c r="K93" s="277">
        <v>282</v>
      </c>
      <c r="L93" s="277">
        <v>273.64999999999998</v>
      </c>
      <c r="M93" s="277">
        <v>1.61975</v>
      </c>
    </row>
    <row r="94" spans="1:13" s="16" customFormat="1">
      <c r="A94" s="268">
        <v>84</v>
      </c>
      <c r="B94" s="277" t="s">
        <v>329</v>
      </c>
      <c r="C94" s="278">
        <v>402.65</v>
      </c>
      <c r="D94" s="279">
        <v>405.26666666666665</v>
      </c>
      <c r="E94" s="279">
        <v>398.38333333333333</v>
      </c>
      <c r="F94" s="279">
        <v>394.11666666666667</v>
      </c>
      <c r="G94" s="279">
        <v>387.23333333333335</v>
      </c>
      <c r="H94" s="279">
        <v>409.5333333333333</v>
      </c>
      <c r="I94" s="279">
        <v>416.41666666666663</v>
      </c>
      <c r="J94" s="279">
        <v>420.68333333333328</v>
      </c>
      <c r="K94" s="277">
        <v>412.15</v>
      </c>
      <c r="L94" s="277">
        <v>401</v>
      </c>
      <c r="M94" s="277">
        <v>1.2705500000000001</v>
      </c>
    </row>
    <row r="95" spans="1:13" s="16" customFormat="1">
      <c r="A95" s="268">
        <v>85</v>
      </c>
      <c r="B95" s="277" t="s">
        <v>78</v>
      </c>
      <c r="C95" s="278">
        <v>122.6</v>
      </c>
      <c r="D95" s="279">
        <v>122.95</v>
      </c>
      <c r="E95" s="279">
        <v>121.9</v>
      </c>
      <c r="F95" s="279">
        <v>121.2</v>
      </c>
      <c r="G95" s="279">
        <v>120.15</v>
      </c>
      <c r="H95" s="279">
        <v>123.65</v>
      </c>
      <c r="I95" s="279">
        <v>124.69999999999999</v>
      </c>
      <c r="J95" s="279">
        <v>125.4</v>
      </c>
      <c r="K95" s="277">
        <v>124</v>
      </c>
      <c r="L95" s="277">
        <v>122.25</v>
      </c>
      <c r="M95" s="277">
        <v>5.4567699999999997</v>
      </c>
    </row>
    <row r="96" spans="1:13" s="16" customFormat="1">
      <c r="A96" s="268">
        <v>86</v>
      </c>
      <c r="B96" s="277" t="s">
        <v>330</v>
      </c>
      <c r="C96" s="278">
        <v>277.39999999999998</v>
      </c>
      <c r="D96" s="279">
        <v>276.13333333333333</v>
      </c>
      <c r="E96" s="279">
        <v>272.26666666666665</v>
      </c>
      <c r="F96" s="279">
        <v>267.13333333333333</v>
      </c>
      <c r="G96" s="279">
        <v>263.26666666666665</v>
      </c>
      <c r="H96" s="279">
        <v>281.26666666666665</v>
      </c>
      <c r="I96" s="279">
        <v>285.13333333333333</v>
      </c>
      <c r="J96" s="279">
        <v>290.26666666666665</v>
      </c>
      <c r="K96" s="277">
        <v>280</v>
      </c>
      <c r="L96" s="277">
        <v>271</v>
      </c>
      <c r="M96" s="277">
        <v>4.32104</v>
      </c>
    </row>
    <row r="97" spans="1:13" s="16" customFormat="1">
      <c r="A97" s="268">
        <v>87</v>
      </c>
      <c r="B97" s="277" t="s">
        <v>338</v>
      </c>
      <c r="C97" s="278">
        <v>419.25</v>
      </c>
      <c r="D97" s="279">
        <v>419.2166666666667</v>
      </c>
      <c r="E97" s="279">
        <v>404.03333333333342</v>
      </c>
      <c r="F97" s="279">
        <v>388.81666666666672</v>
      </c>
      <c r="G97" s="279">
        <v>373.63333333333344</v>
      </c>
      <c r="H97" s="279">
        <v>434.43333333333339</v>
      </c>
      <c r="I97" s="279">
        <v>449.61666666666667</v>
      </c>
      <c r="J97" s="279">
        <v>464.83333333333337</v>
      </c>
      <c r="K97" s="277">
        <v>434.4</v>
      </c>
      <c r="L97" s="277">
        <v>404</v>
      </c>
      <c r="M97" s="277">
        <v>46.534419999999997</v>
      </c>
    </row>
    <row r="98" spans="1:13" s="16" customFormat="1">
      <c r="A98" s="268">
        <v>88</v>
      </c>
      <c r="B98" s="277" t="s">
        <v>336</v>
      </c>
      <c r="C98" s="278">
        <v>937.7</v>
      </c>
      <c r="D98" s="279">
        <v>941.88333333333333</v>
      </c>
      <c r="E98" s="279">
        <v>923.81666666666661</v>
      </c>
      <c r="F98" s="279">
        <v>909.93333333333328</v>
      </c>
      <c r="G98" s="279">
        <v>891.86666666666656</v>
      </c>
      <c r="H98" s="279">
        <v>955.76666666666665</v>
      </c>
      <c r="I98" s="279">
        <v>973.83333333333348</v>
      </c>
      <c r="J98" s="279">
        <v>987.7166666666667</v>
      </c>
      <c r="K98" s="277">
        <v>959.95</v>
      </c>
      <c r="L98" s="277">
        <v>928</v>
      </c>
      <c r="M98" s="277">
        <v>12.029070000000001</v>
      </c>
    </row>
    <row r="99" spans="1:13" s="16" customFormat="1">
      <c r="A99" s="268">
        <v>89</v>
      </c>
      <c r="B99" s="277" t="s">
        <v>337</v>
      </c>
      <c r="C99" s="278">
        <v>17.75</v>
      </c>
      <c r="D99" s="279">
        <v>17.850000000000001</v>
      </c>
      <c r="E99" s="279">
        <v>17.500000000000004</v>
      </c>
      <c r="F99" s="279">
        <v>17.250000000000004</v>
      </c>
      <c r="G99" s="279">
        <v>16.900000000000006</v>
      </c>
      <c r="H99" s="279">
        <v>18.100000000000001</v>
      </c>
      <c r="I99" s="279">
        <v>18.449999999999996</v>
      </c>
      <c r="J99" s="279">
        <v>18.7</v>
      </c>
      <c r="K99" s="277">
        <v>18.2</v>
      </c>
      <c r="L99" s="277">
        <v>17.600000000000001</v>
      </c>
      <c r="M99" s="277">
        <v>12.895519999999999</v>
      </c>
    </row>
    <row r="100" spans="1:13" s="16" customFormat="1">
      <c r="A100" s="268">
        <v>90</v>
      </c>
      <c r="B100" s="277" t="s">
        <v>339</v>
      </c>
      <c r="C100" s="278">
        <v>157.6</v>
      </c>
      <c r="D100" s="279">
        <v>155.16666666666666</v>
      </c>
      <c r="E100" s="279">
        <v>150.93333333333331</v>
      </c>
      <c r="F100" s="279">
        <v>144.26666666666665</v>
      </c>
      <c r="G100" s="279">
        <v>140.0333333333333</v>
      </c>
      <c r="H100" s="279">
        <v>161.83333333333331</v>
      </c>
      <c r="I100" s="279">
        <v>166.06666666666666</v>
      </c>
      <c r="J100" s="279">
        <v>172.73333333333332</v>
      </c>
      <c r="K100" s="277">
        <v>159.4</v>
      </c>
      <c r="L100" s="277">
        <v>148.5</v>
      </c>
      <c r="M100" s="277">
        <v>24.3218</v>
      </c>
    </row>
    <row r="101" spans="1:13">
      <c r="A101" s="268">
        <v>91</v>
      </c>
      <c r="B101" s="277" t="s">
        <v>80</v>
      </c>
      <c r="C101" s="278">
        <v>374.8</v>
      </c>
      <c r="D101" s="279">
        <v>368.33333333333331</v>
      </c>
      <c r="E101" s="279">
        <v>348.96666666666664</v>
      </c>
      <c r="F101" s="279">
        <v>323.13333333333333</v>
      </c>
      <c r="G101" s="279">
        <v>303.76666666666665</v>
      </c>
      <c r="H101" s="279">
        <v>394.16666666666663</v>
      </c>
      <c r="I101" s="279">
        <v>413.5333333333333</v>
      </c>
      <c r="J101" s="279">
        <v>439.36666666666662</v>
      </c>
      <c r="K101" s="277">
        <v>387.7</v>
      </c>
      <c r="L101" s="277">
        <v>342.5</v>
      </c>
      <c r="M101" s="277">
        <v>99.028570000000002</v>
      </c>
    </row>
    <row r="102" spans="1:13">
      <c r="A102" s="268">
        <v>92</v>
      </c>
      <c r="B102" s="277" t="s">
        <v>340</v>
      </c>
      <c r="C102" s="278">
        <v>2572.5500000000002</v>
      </c>
      <c r="D102" s="279">
        <v>2574.2000000000003</v>
      </c>
      <c r="E102" s="279">
        <v>2523.4000000000005</v>
      </c>
      <c r="F102" s="279">
        <v>2474.2500000000005</v>
      </c>
      <c r="G102" s="279">
        <v>2423.4500000000007</v>
      </c>
      <c r="H102" s="279">
        <v>2623.3500000000004</v>
      </c>
      <c r="I102" s="279">
        <v>2674.1500000000005</v>
      </c>
      <c r="J102" s="279">
        <v>2723.3</v>
      </c>
      <c r="K102" s="277">
        <v>2625</v>
      </c>
      <c r="L102" s="277">
        <v>2525.0500000000002</v>
      </c>
      <c r="M102" s="277">
        <v>0.49330000000000002</v>
      </c>
    </row>
    <row r="103" spans="1:13">
      <c r="A103" s="268">
        <v>93</v>
      </c>
      <c r="B103" s="277" t="s">
        <v>81</v>
      </c>
      <c r="C103" s="278">
        <v>636.15</v>
      </c>
      <c r="D103" s="279">
        <v>637.13333333333333</v>
      </c>
      <c r="E103" s="279">
        <v>630.36666666666667</v>
      </c>
      <c r="F103" s="279">
        <v>624.58333333333337</v>
      </c>
      <c r="G103" s="279">
        <v>617.81666666666672</v>
      </c>
      <c r="H103" s="279">
        <v>642.91666666666663</v>
      </c>
      <c r="I103" s="279">
        <v>649.68333333333328</v>
      </c>
      <c r="J103" s="279">
        <v>655.46666666666658</v>
      </c>
      <c r="K103" s="277">
        <v>643.9</v>
      </c>
      <c r="L103" s="277">
        <v>631.35</v>
      </c>
      <c r="M103" s="277">
        <v>1.5536700000000001</v>
      </c>
    </row>
    <row r="104" spans="1:13">
      <c r="A104" s="268">
        <v>94</v>
      </c>
      <c r="B104" s="277" t="s">
        <v>334</v>
      </c>
      <c r="C104" s="278">
        <v>225.35</v>
      </c>
      <c r="D104" s="279">
        <v>226.05000000000004</v>
      </c>
      <c r="E104" s="279">
        <v>220.85000000000008</v>
      </c>
      <c r="F104" s="279">
        <v>216.35000000000005</v>
      </c>
      <c r="G104" s="279">
        <v>211.15000000000009</v>
      </c>
      <c r="H104" s="279">
        <v>230.55000000000007</v>
      </c>
      <c r="I104" s="279">
        <v>235.75000000000006</v>
      </c>
      <c r="J104" s="279">
        <v>240.25000000000006</v>
      </c>
      <c r="K104" s="277">
        <v>231.25</v>
      </c>
      <c r="L104" s="277">
        <v>221.55</v>
      </c>
      <c r="M104" s="277">
        <v>1.30758</v>
      </c>
    </row>
    <row r="105" spans="1:13">
      <c r="A105" s="268">
        <v>95</v>
      </c>
      <c r="B105" s="277" t="s">
        <v>342</v>
      </c>
      <c r="C105" s="278">
        <v>155.44999999999999</v>
      </c>
      <c r="D105" s="279">
        <v>156.1</v>
      </c>
      <c r="E105" s="279">
        <v>154.35</v>
      </c>
      <c r="F105" s="279">
        <v>153.25</v>
      </c>
      <c r="G105" s="279">
        <v>151.5</v>
      </c>
      <c r="H105" s="279">
        <v>157.19999999999999</v>
      </c>
      <c r="I105" s="279">
        <v>158.94999999999999</v>
      </c>
      <c r="J105" s="279">
        <v>160.04999999999998</v>
      </c>
      <c r="K105" s="277">
        <v>157.85</v>
      </c>
      <c r="L105" s="277">
        <v>155</v>
      </c>
      <c r="M105" s="277">
        <v>5.3490500000000001</v>
      </c>
    </row>
    <row r="106" spans="1:13">
      <c r="A106" s="268">
        <v>96</v>
      </c>
      <c r="B106" s="277" t="s">
        <v>343</v>
      </c>
      <c r="C106" s="278">
        <v>82.65</v>
      </c>
      <c r="D106" s="279">
        <v>83.149999999999991</v>
      </c>
      <c r="E106" s="279">
        <v>81.999999999999986</v>
      </c>
      <c r="F106" s="279">
        <v>81.349999999999994</v>
      </c>
      <c r="G106" s="279">
        <v>80.199999999999989</v>
      </c>
      <c r="H106" s="279">
        <v>83.799999999999983</v>
      </c>
      <c r="I106" s="279">
        <v>84.949999999999989</v>
      </c>
      <c r="J106" s="279">
        <v>85.59999999999998</v>
      </c>
      <c r="K106" s="277">
        <v>84.3</v>
      </c>
      <c r="L106" s="277">
        <v>82.5</v>
      </c>
      <c r="M106" s="277">
        <v>5.0152799999999997</v>
      </c>
    </row>
    <row r="107" spans="1:13">
      <c r="A107" s="268">
        <v>97</v>
      </c>
      <c r="B107" s="277" t="s">
        <v>82</v>
      </c>
      <c r="C107" s="278">
        <v>240.9</v>
      </c>
      <c r="D107" s="279">
        <v>242.36666666666667</v>
      </c>
      <c r="E107" s="279">
        <v>237.58333333333334</v>
      </c>
      <c r="F107" s="279">
        <v>234.26666666666668</v>
      </c>
      <c r="G107" s="279">
        <v>229.48333333333335</v>
      </c>
      <c r="H107" s="279">
        <v>245.68333333333334</v>
      </c>
      <c r="I107" s="279">
        <v>250.46666666666664</v>
      </c>
      <c r="J107" s="279">
        <v>253.78333333333333</v>
      </c>
      <c r="K107" s="277">
        <v>247.15</v>
      </c>
      <c r="L107" s="277">
        <v>239.05</v>
      </c>
      <c r="M107" s="277">
        <v>36.954099999999997</v>
      </c>
    </row>
    <row r="108" spans="1:13">
      <c r="A108" s="268">
        <v>98</v>
      </c>
      <c r="B108" s="285" t="s">
        <v>344</v>
      </c>
      <c r="C108" s="278">
        <v>440.4</v>
      </c>
      <c r="D108" s="279">
        <v>439.4666666666667</v>
      </c>
      <c r="E108" s="279">
        <v>433.93333333333339</v>
      </c>
      <c r="F108" s="279">
        <v>427.4666666666667</v>
      </c>
      <c r="G108" s="279">
        <v>421.93333333333339</v>
      </c>
      <c r="H108" s="279">
        <v>445.93333333333339</v>
      </c>
      <c r="I108" s="279">
        <v>451.4666666666667</v>
      </c>
      <c r="J108" s="279">
        <v>457.93333333333339</v>
      </c>
      <c r="K108" s="277">
        <v>445</v>
      </c>
      <c r="L108" s="277">
        <v>433</v>
      </c>
      <c r="M108" s="277">
        <v>1.47743</v>
      </c>
    </row>
    <row r="109" spans="1:13">
      <c r="A109" s="268">
        <v>99</v>
      </c>
      <c r="B109" s="277" t="s">
        <v>83</v>
      </c>
      <c r="C109" s="278">
        <v>756.2</v>
      </c>
      <c r="D109" s="279">
        <v>756.7166666666667</v>
      </c>
      <c r="E109" s="279">
        <v>749.43333333333339</v>
      </c>
      <c r="F109" s="279">
        <v>742.66666666666674</v>
      </c>
      <c r="G109" s="279">
        <v>735.38333333333344</v>
      </c>
      <c r="H109" s="279">
        <v>763.48333333333335</v>
      </c>
      <c r="I109" s="279">
        <v>770.76666666666665</v>
      </c>
      <c r="J109" s="279">
        <v>777.5333333333333</v>
      </c>
      <c r="K109" s="277">
        <v>764</v>
      </c>
      <c r="L109" s="277">
        <v>749.95</v>
      </c>
      <c r="M109" s="277">
        <v>69.892439999999993</v>
      </c>
    </row>
    <row r="110" spans="1:13">
      <c r="A110" s="268">
        <v>100</v>
      </c>
      <c r="B110" s="277" t="s">
        <v>84</v>
      </c>
      <c r="C110" s="278">
        <v>140.55000000000001</v>
      </c>
      <c r="D110" s="279">
        <v>141.26666666666668</v>
      </c>
      <c r="E110" s="279">
        <v>139.28333333333336</v>
      </c>
      <c r="F110" s="279">
        <v>138.01666666666668</v>
      </c>
      <c r="G110" s="279">
        <v>136.03333333333336</v>
      </c>
      <c r="H110" s="279">
        <v>142.53333333333336</v>
      </c>
      <c r="I110" s="279">
        <v>144.51666666666665</v>
      </c>
      <c r="J110" s="279">
        <v>145.78333333333336</v>
      </c>
      <c r="K110" s="277">
        <v>143.25</v>
      </c>
      <c r="L110" s="277">
        <v>140</v>
      </c>
      <c r="M110" s="277">
        <v>93.566580000000002</v>
      </c>
    </row>
    <row r="111" spans="1:13">
      <c r="A111" s="268">
        <v>101</v>
      </c>
      <c r="B111" s="277" t="s">
        <v>345</v>
      </c>
      <c r="C111" s="278">
        <v>365.15</v>
      </c>
      <c r="D111" s="279">
        <v>366.33333333333331</v>
      </c>
      <c r="E111" s="279">
        <v>361.66666666666663</v>
      </c>
      <c r="F111" s="279">
        <v>358.18333333333334</v>
      </c>
      <c r="G111" s="279">
        <v>353.51666666666665</v>
      </c>
      <c r="H111" s="279">
        <v>369.81666666666661</v>
      </c>
      <c r="I111" s="279">
        <v>374.48333333333323</v>
      </c>
      <c r="J111" s="279">
        <v>377.96666666666658</v>
      </c>
      <c r="K111" s="277">
        <v>371</v>
      </c>
      <c r="L111" s="277">
        <v>362.85</v>
      </c>
      <c r="M111" s="277">
        <v>3.7667000000000002</v>
      </c>
    </row>
    <row r="112" spans="1:13">
      <c r="A112" s="268">
        <v>102</v>
      </c>
      <c r="B112" s="277" t="s">
        <v>3759</v>
      </c>
      <c r="C112" s="278">
        <v>1940.15</v>
      </c>
      <c r="D112" s="279">
        <v>1949.7166666666665</v>
      </c>
      <c r="E112" s="279">
        <v>1924.4333333333329</v>
      </c>
      <c r="F112" s="279">
        <v>1908.7166666666665</v>
      </c>
      <c r="G112" s="279">
        <v>1883.4333333333329</v>
      </c>
      <c r="H112" s="279">
        <v>1965.4333333333329</v>
      </c>
      <c r="I112" s="279">
        <v>1990.7166666666662</v>
      </c>
      <c r="J112" s="279">
        <v>2006.4333333333329</v>
      </c>
      <c r="K112" s="277">
        <v>1975</v>
      </c>
      <c r="L112" s="277">
        <v>1934</v>
      </c>
      <c r="M112" s="277">
        <v>1.49884</v>
      </c>
    </row>
    <row r="113" spans="1:13">
      <c r="A113" s="268">
        <v>103</v>
      </c>
      <c r="B113" s="277" t="s">
        <v>85</v>
      </c>
      <c r="C113" s="278">
        <v>1404.3</v>
      </c>
      <c r="D113" s="279">
        <v>1408.6333333333332</v>
      </c>
      <c r="E113" s="279">
        <v>1394.6666666666665</v>
      </c>
      <c r="F113" s="279">
        <v>1385.0333333333333</v>
      </c>
      <c r="G113" s="279">
        <v>1371.0666666666666</v>
      </c>
      <c r="H113" s="279">
        <v>1418.2666666666664</v>
      </c>
      <c r="I113" s="279">
        <v>1432.2333333333331</v>
      </c>
      <c r="J113" s="279">
        <v>1441.8666666666663</v>
      </c>
      <c r="K113" s="277">
        <v>1422.6</v>
      </c>
      <c r="L113" s="277">
        <v>1399</v>
      </c>
      <c r="M113" s="277">
        <v>3.7752699999999999</v>
      </c>
    </row>
    <row r="114" spans="1:13">
      <c r="A114" s="268">
        <v>104</v>
      </c>
      <c r="B114" s="277" t="s">
        <v>86</v>
      </c>
      <c r="C114" s="278">
        <v>395.5</v>
      </c>
      <c r="D114" s="279">
        <v>394.86666666666662</v>
      </c>
      <c r="E114" s="279">
        <v>392.33333333333326</v>
      </c>
      <c r="F114" s="279">
        <v>389.16666666666663</v>
      </c>
      <c r="G114" s="279">
        <v>386.63333333333327</v>
      </c>
      <c r="H114" s="279">
        <v>398.03333333333325</v>
      </c>
      <c r="I114" s="279">
        <v>400.56666666666666</v>
      </c>
      <c r="J114" s="279">
        <v>403.73333333333323</v>
      </c>
      <c r="K114" s="277">
        <v>397.4</v>
      </c>
      <c r="L114" s="277">
        <v>391.7</v>
      </c>
      <c r="M114" s="277">
        <v>13.157679999999999</v>
      </c>
    </row>
    <row r="115" spans="1:13">
      <c r="A115" s="268">
        <v>105</v>
      </c>
      <c r="B115" s="277" t="s">
        <v>236</v>
      </c>
      <c r="C115" s="278">
        <v>801.95</v>
      </c>
      <c r="D115" s="279">
        <v>800.6</v>
      </c>
      <c r="E115" s="279">
        <v>791.35</v>
      </c>
      <c r="F115" s="279">
        <v>780.75</v>
      </c>
      <c r="G115" s="279">
        <v>771.5</v>
      </c>
      <c r="H115" s="279">
        <v>811.2</v>
      </c>
      <c r="I115" s="279">
        <v>820.45</v>
      </c>
      <c r="J115" s="279">
        <v>831.05000000000007</v>
      </c>
      <c r="K115" s="277">
        <v>809.85</v>
      </c>
      <c r="L115" s="277">
        <v>790</v>
      </c>
      <c r="M115" s="277">
        <v>2.52807</v>
      </c>
    </row>
    <row r="116" spans="1:13">
      <c r="A116" s="268">
        <v>106</v>
      </c>
      <c r="B116" s="277" t="s">
        <v>346</v>
      </c>
      <c r="C116" s="278">
        <v>656.9</v>
      </c>
      <c r="D116" s="279">
        <v>664.18333333333339</v>
      </c>
      <c r="E116" s="279">
        <v>622.86666666666679</v>
      </c>
      <c r="F116" s="279">
        <v>588.83333333333337</v>
      </c>
      <c r="G116" s="279">
        <v>547.51666666666677</v>
      </c>
      <c r="H116" s="279">
        <v>698.21666666666681</v>
      </c>
      <c r="I116" s="279">
        <v>739.53333333333342</v>
      </c>
      <c r="J116" s="279">
        <v>773.56666666666683</v>
      </c>
      <c r="K116" s="277">
        <v>705.5</v>
      </c>
      <c r="L116" s="277">
        <v>630.15</v>
      </c>
      <c r="M116" s="277">
        <v>3.78783</v>
      </c>
    </row>
    <row r="117" spans="1:13">
      <c r="A117" s="268">
        <v>107</v>
      </c>
      <c r="B117" s="277" t="s">
        <v>331</v>
      </c>
      <c r="C117" s="278">
        <v>1849.2</v>
      </c>
      <c r="D117" s="279">
        <v>1866.7333333333333</v>
      </c>
      <c r="E117" s="279">
        <v>1822.4666666666667</v>
      </c>
      <c r="F117" s="279">
        <v>1795.7333333333333</v>
      </c>
      <c r="G117" s="279">
        <v>1751.4666666666667</v>
      </c>
      <c r="H117" s="279">
        <v>1893.4666666666667</v>
      </c>
      <c r="I117" s="279">
        <v>1937.7333333333336</v>
      </c>
      <c r="J117" s="279">
        <v>1964.4666666666667</v>
      </c>
      <c r="K117" s="277">
        <v>1911</v>
      </c>
      <c r="L117" s="277">
        <v>1840</v>
      </c>
      <c r="M117" s="277">
        <v>0.32872000000000001</v>
      </c>
    </row>
    <row r="118" spans="1:13">
      <c r="A118" s="268">
        <v>108</v>
      </c>
      <c r="B118" s="277" t="s">
        <v>237</v>
      </c>
      <c r="C118" s="278">
        <v>266.10000000000002</v>
      </c>
      <c r="D118" s="279">
        <v>266.11666666666667</v>
      </c>
      <c r="E118" s="279">
        <v>262.23333333333335</v>
      </c>
      <c r="F118" s="279">
        <v>258.36666666666667</v>
      </c>
      <c r="G118" s="279">
        <v>254.48333333333335</v>
      </c>
      <c r="H118" s="279">
        <v>269.98333333333335</v>
      </c>
      <c r="I118" s="279">
        <v>273.86666666666667</v>
      </c>
      <c r="J118" s="279">
        <v>277.73333333333335</v>
      </c>
      <c r="K118" s="277">
        <v>270</v>
      </c>
      <c r="L118" s="277">
        <v>262.25</v>
      </c>
      <c r="M118" s="277">
        <v>5.4314799999999996</v>
      </c>
    </row>
    <row r="119" spans="1:13">
      <c r="A119" s="268">
        <v>109</v>
      </c>
      <c r="B119" s="277" t="s">
        <v>2996</v>
      </c>
      <c r="C119" s="278">
        <v>233.55</v>
      </c>
      <c r="D119" s="279">
        <v>232.16666666666666</v>
      </c>
      <c r="E119" s="279">
        <v>227.63333333333333</v>
      </c>
      <c r="F119" s="279">
        <v>221.71666666666667</v>
      </c>
      <c r="G119" s="279">
        <v>217.18333333333334</v>
      </c>
      <c r="H119" s="279">
        <v>238.08333333333331</v>
      </c>
      <c r="I119" s="279">
        <v>242.61666666666667</v>
      </c>
      <c r="J119" s="279">
        <v>248.5333333333333</v>
      </c>
      <c r="K119" s="277">
        <v>236.7</v>
      </c>
      <c r="L119" s="277">
        <v>226.25</v>
      </c>
      <c r="M119" s="277">
        <v>2.4954999999999998</v>
      </c>
    </row>
    <row r="120" spans="1:13">
      <c r="A120" s="268">
        <v>110</v>
      </c>
      <c r="B120" s="277" t="s">
        <v>235</v>
      </c>
      <c r="C120" s="278">
        <v>138.75</v>
      </c>
      <c r="D120" s="279">
        <v>139.08333333333334</v>
      </c>
      <c r="E120" s="279">
        <v>135.16666666666669</v>
      </c>
      <c r="F120" s="279">
        <v>131.58333333333334</v>
      </c>
      <c r="G120" s="279">
        <v>127.66666666666669</v>
      </c>
      <c r="H120" s="279">
        <v>142.66666666666669</v>
      </c>
      <c r="I120" s="279">
        <v>146.58333333333337</v>
      </c>
      <c r="J120" s="279">
        <v>150.16666666666669</v>
      </c>
      <c r="K120" s="277">
        <v>143</v>
      </c>
      <c r="L120" s="277">
        <v>135.5</v>
      </c>
      <c r="M120" s="277">
        <v>74.277990000000003</v>
      </c>
    </row>
    <row r="121" spans="1:13">
      <c r="A121" s="268">
        <v>111</v>
      </c>
      <c r="B121" s="277" t="s">
        <v>87</v>
      </c>
      <c r="C121" s="278">
        <v>470.45</v>
      </c>
      <c r="D121" s="279">
        <v>472.01666666666665</v>
      </c>
      <c r="E121" s="279">
        <v>466.43333333333328</v>
      </c>
      <c r="F121" s="279">
        <v>462.41666666666663</v>
      </c>
      <c r="G121" s="279">
        <v>456.83333333333326</v>
      </c>
      <c r="H121" s="279">
        <v>476.0333333333333</v>
      </c>
      <c r="I121" s="279">
        <v>481.61666666666667</v>
      </c>
      <c r="J121" s="279">
        <v>485.63333333333333</v>
      </c>
      <c r="K121" s="277">
        <v>477.6</v>
      </c>
      <c r="L121" s="277">
        <v>468</v>
      </c>
      <c r="M121" s="277">
        <v>6.0882399999999999</v>
      </c>
    </row>
    <row r="122" spans="1:13">
      <c r="A122" s="268">
        <v>112</v>
      </c>
      <c r="B122" s="277" t="s">
        <v>347</v>
      </c>
      <c r="C122" s="278">
        <v>394.05</v>
      </c>
      <c r="D122" s="279">
        <v>398.18333333333334</v>
      </c>
      <c r="E122" s="279">
        <v>379.56666666666666</v>
      </c>
      <c r="F122" s="279">
        <v>365.08333333333331</v>
      </c>
      <c r="G122" s="279">
        <v>346.46666666666664</v>
      </c>
      <c r="H122" s="279">
        <v>412.66666666666669</v>
      </c>
      <c r="I122" s="279">
        <v>431.28333333333336</v>
      </c>
      <c r="J122" s="279">
        <v>445.76666666666671</v>
      </c>
      <c r="K122" s="277">
        <v>416.8</v>
      </c>
      <c r="L122" s="277">
        <v>383.7</v>
      </c>
      <c r="M122" s="277">
        <v>15.373010000000001</v>
      </c>
    </row>
    <row r="123" spans="1:13">
      <c r="A123" s="268">
        <v>113</v>
      </c>
      <c r="B123" s="277" t="s">
        <v>88</v>
      </c>
      <c r="C123" s="278">
        <v>493.15</v>
      </c>
      <c r="D123" s="279">
        <v>494.5</v>
      </c>
      <c r="E123" s="279">
        <v>489.65</v>
      </c>
      <c r="F123" s="279">
        <v>486.15</v>
      </c>
      <c r="G123" s="279">
        <v>481.29999999999995</v>
      </c>
      <c r="H123" s="279">
        <v>498</v>
      </c>
      <c r="I123" s="279">
        <v>502.85</v>
      </c>
      <c r="J123" s="279">
        <v>506.35</v>
      </c>
      <c r="K123" s="277">
        <v>499.35</v>
      </c>
      <c r="L123" s="277">
        <v>491</v>
      </c>
      <c r="M123" s="277">
        <v>18.599710000000002</v>
      </c>
    </row>
    <row r="124" spans="1:13">
      <c r="A124" s="268">
        <v>114</v>
      </c>
      <c r="B124" s="277" t="s">
        <v>238</v>
      </c>
      <c r="C124" s="278">
        <v>740.3</v>
      </c>
      <c r="D124" s="279">
        <v>746.1</v>
      </c>
      <c r="E124" s="279">
        <v>732.2</v>
      </c>
      <c r="F124" s="279">
        <v>724.1</v>
      </c>
      <c r="G124" s="279">
        <v>710.2</v>
      </c>
      <c r="H124" s="279">
        <v>754.2</v>
      </c>
      <c r="I124" s="279">
        <v>768.09999999999991</v>
      </c>
      <c r="J124" s="279">
        <v>776.2</v>
      </c>
      <c r="K124" s="277">
        <v>760</v>
      </c>
      <c r="L124" s="277">
        <v>738</v>
      </c>
      <c r="M124" s="277">
        <v>0.92174</v>
      </c>
    </row>
    <row r="125" spans="1:13">
      <c r="A125" s="268">
        <v>115</v>
      </c>
      <c r="B125" s="277" t="s">
        <v>348</v>
      </c>
      <c r="C125" s="278">
        <v>80.650000000000006</v>
      </c>
      <c r="D125" s="279">
        <v>81.033333333333346</v>
      </c>
      <c r="E125" s="279">
        <v>78.866666666666688</v>
      </c>
      <c r="F125" s="279">
        <v>77.083333333333343</v>
      </c>
      <c r="G125" s="279">
        <v>74.916666666666686</v>
      </c>
      <c r="H125" s="279">
        <v>82.816666666666691</v>
      </c>
      <c r="I125" s="279">
        <v>84.983333333333348</v>
      </c>
      <c r="J125" s="279">
        <v>86.766666666666694</v>
      </c>
      <c r="K125" s="277">
        <v>83.2</v>
      </c>
      <c r="L125" s="277">
        <v>79.25</v>
      </c>
      <c r="M125" s="277">
        <v>9.1713100000000001</v>
      </c>
    </row>
    <row r="126" spans="1:13">
      <c r="A126" s="268">
        <v>116</v>
      </c>
      <c r="B126" s="277" t="s">
        <v>355</v>
      </c>
      <c r="C126" s="278">
        <v>396.9</v>
      </c>
      <c r="D126" s="279">
        <v>398.9666666666667</v>
      </c>
      <c r="E126" s="279">
        <v>390.93333333333339</v>
      </c>
      <c r="F126" s="279">
        <v>384.9666666666667</v>
      </c>
      <c r="G126" s="279">
        <v>376.93333333333339</v>
      </c>
      <c r="H126" s="279">
        <v>404.93333333333339</v>
      </c>
      <c r="I126" s="279">
        <v>412.9666666666667</v>
      </c>
      <c r="J126" s="279">
        <v>418.93333333333339</v>
      </c>
      <c r="K126" s="277">
        <v>407</v>
      </c>
      <c r="L126" s="277">
        <v>393</v>
      </c>
      <c r="M126" s="277">
        <v>2.6665299999999998</v>
      </c>
    </row>
    <row r="127" spans="1:13">
      <c r="A127" s="268">
        <v>117</v>
      </c>
      <c r="B127" s="277" t="s">
        <v>356</v>
      </c>
      <c r="C127" s="278">
        <v>191.35</v>
      </c>
      <c r="D127" s="279">
        <v>191.28333333333333</v>
      </c>
      <c r="E127" s="279">
        <v>188.06666666666666</v>
      </c>
      <c r="F127" s="279">
        <v>184.78333333333333</v>
      </c>
      <c r="G127" s="279">
        <v>181.56666666666666</v>
      </c>
      <c r="H127" s="279">
        <v>194.56666666666666</v>
      </c>
      <c r="I127" s="279">
        <v>197.7833333333333</v>
      </c>
      <c r="J127" s="279">
        <v>201.06666666666666</v>
      </c>
      <c r="K127" s="277">
        <v>194.5</v>
      </c>
      <c r="L127" s="277">
        <v>188</v>
      </c>
      <c r="M127" s="277">
        <v>2.2300900000000001</v>
      </c>
    </row>
    <row r="128" spans="1:13">
      <c r="A128" s="268">
        <v>118</v>
      </c>
      <c r="B128" s="277" t="s">
        <v>349</v>
      </c>
      <c r="C128" s="278">
        <v>90.95</v>
      </c>
      <c r="D128" s="279">
        <v>91.733333333333334</v>
      </c>
      <c r="E128" s="279">
        <v>89.716666666666669</v>
      </c>
      <c r="F128" s="279">
        <v>88.483333333333334</v>
      </c>
      <c r="G128" s="279">
        <v>86.466666666666669</v>
      </c>
      <c r="H128" s="279">
        <v>92.966666666666669</v>
      </c>
      <c r="I128" s="279">
        <v>94.983333333333348</v>
      </c>
      <c r="J128" s="279">
        <v>96.216666666666669</v>
      </c>
      <c r="K128" s="277">
        <v>93.75</v>
      </c>
      <c r="L128" s="277">
        <v>90.5</v>
      </c>
      <c r="M128" s="277">
        <v>42.327530000000003</v>
      </c>
    </row>
    <row r="129" spans="1:13">
      <c r="A129" s="268">
        <v>119</v>
      </c>
      <c r="B129" s="277" t="s">
        <v>350</v>
      </c>
      <c r="C129" s="278">
        <v>395.05</v>
      </c>
      <c r="D129" s="279">
        <v>397.5</v>
      </c>
      <c r="E129" s="279">
        <v>386.05</v>
      </c>
      <c r="F129" s="279">
        <v>377.05</v>
      </c>
      <c r="G129" s="279">
        <v>365.6</v>
      </c>
      <c r="H129" s="279">
        <v>406.5</v>
      </c>
      <c r="I129" s="279">
        <v>417.95000000000005</v>
      </c>
      <c r="J129" s="279">
        <v>426.95</v>
      </c>
      <c r="K129" s="277">
        <v>408.95</v>
      </c>
      <c r="L129" s="277">
        <v>388.5</v>
      </c>
      <c r="M129" s="277">
        <v>2.5292500000000002</v>
      </c>
    </row>
    <row r="130" spans="1:13">
      <c r="A130" s="268">
        <v>120</v>
      </c>
      <c r="B130" s="277" t="s">
        <v>351</v>
      </c>
      <c r="C130" s="278">
        <v>761.95</v>
      </c>
      <c r="D130" s="279">
        <v>756.31666666666661</v>
      </c>
      <c r="E130" s="279">
        <v>737.63333333333321</v>
      </c>
      <c r="F130" s="279">
        <v>713.31666666666661</v>
      </c>
      <c r="G130" s="279">
        <v>694.63333333333321</v>
      </c>
      <c r="H130" s="279">
        <v>780.63333333333321</v>
      </c>
      <c r="I130" s="279">
        <v>799.31666666666661</v>
      </c>
      <c r="J130" s="279">
        <v>823.63333333333321</v>
      </c>
      <c r="K130" s="277">
        <v>775</v>
      </c>
      <c r="L130" s="277">
        <v>732</v>
      </c>
      <c r="M130" s="277">
        <v>22.711310000000001</v>
      </c>
    </row>
    <row r="131" spans="1:13">
      <c r="A131" s="268">
        <v>121</v>
      </c>
      <c r="B131" s="277" t="s">
        <v>352</v>
      </c>
      <c r="C131" s="278">
        <v>117</v>
      </c>
      <c r="D131" s="279">
        <v>117.39999999999999</v>
      </c>
      <c r="E131" s="279">
        <v>114.79999999999998</v>
      </c>
      <c r="F131" s="279">
        <v>112.6</v>
      </c>
      <c r="G131" s="279">
        <v>109.99999999999999</v>
      </c>
      <c r="H131" s="279">
        <v>119.59999999999998</v>
      </c>
      <c r="I131" s="279">
        <v>122.19999999999997</v>
      </c>
      <c r="J131" s="279">
        <v>124.39999999999998</v>
      </c>
      <c r="K131" s="277">
        <v>120</v>
      </c>
      <c r="L131" s="277">
        <v>115.2</v>
      </c>
      <c r="M131" s="277">
        <v>15.91663</v>
      </c>
    </row>
    <row r="132" spans="1:13">
      <c r="A132" s="268">
        <v>122</v>
      </c>
      <c r="B132" s="277" t="s">
        <v>1221</v>
      </c>
      <c r="C132" s="278">
        <v>851</v>
      </c>
      <c r="D132" s="279">
        <v>860.31666666666661</v>
      </c>
      <c r="E132" s="279">
        <v>835.68333333333317</v>
      </c>
      <c r="F132" s="279">
        <v>820.36666666666656</v>
      </c>
      <c r="G132" s="279">
        <v>795.73333333333312</v>
      </c>
      <c r="H132" s="279">
        <v>875.63333333333321</v>
      </c>
      <c r="I132" s="279">
        <v>900.26666666666665</v>
      </c>
      <c r="J132" s="279">
        <v>915.58333333333326</v>
      </c>
      <c r="K132" s="277">
        <v>884.95</v>
      </c>
      <c r="L132" s="277">
        <v>845</v>
      </c>
      <c r="M132" s="277">
        <v>0.94737000000000005</v>
      </c>
    </row>
    <row r="133" spans="1:13">
      <c r="A133" s="268">
        <v>123</v>
      </c>
      <c r="B133" s="277" t="s">
        <v>90</v>
      </c>
      <c r="C133" s="278">
        <v>11.95</v>
      </c>
      <c r="D133" s="279">
        <v>11.666666666666666</v>
      </c>
      <c r="E133" s="279">
        <v>11.383333333333333</v>
      </c>
      <c r="F133" s="279">
        <v>10.816666666666666</v>
      </c>
      <c r="G133" s="279">
        <v>10.533333333333333</v>
      </c>
      <c r="H133" s="279">
        <v>12.233333333333333</v>
      </c>
      <c r="I133" s="279">
        <v>12.516666666666667</v>
      </c>
      <c r="J133" s="279">
        <v>13.083333333333332</v>
      </c>
      <c r="K133" s="277">
        <v>11.95</v>
      </c>
      <c r="L133" s="277">
        <v>11.1</v>
      </c>
      <c r="M133" s="277">
        <v>104.82612</v>
      </c>
    </row>
    <row r="134" spans="1:13">
      <c r="A134" s="268">
        <v>124</v>
      </c>
      <c r="B134" s="277" t="s">
        <v>91</v>
      </c>
      <c r="C134" s="278">
        <v>3268.45</v>
      </c>
      <c r="D134" s="279">
        <v>3243.8166666666671</v>
      </c>
      <c r="E134" s="279">
        <v>3209.6333333333341</v>
      </c>
      <c r="F134" s="279">
        <v>3150.8166666666671</v>
      </c>
      <c r="G134" s="279">
        <v>3116.6333333333341</v>
      </c>
      <c r="H134" s="279">
        <v>3302.6333333333341</v>
      </c>
      <c r="I134" s="279">
        <v>3336.8166666666675</v>
      </c>
      <c r="J134" s="279">
        <v>3395.6333333333341</v>
      </c>
      <c r="K134" s="277">
        <v>3278</v>
      </c>
      <c r="L134" s="277">
        <v>3185</v>
      </c>
      <c r="M134" s="277">
        <v>10.135249999999999</v>
      </c>
    </row>
    <row r="135" spans="1:13">
      <c r="A135" s="268">
        <v>125</v>
      </c>
      <c r="B135" s="277" t="s">
        <v>357</v>
      </c>
      <c r="C135" s="278">
        <v>8614.2000000000007</v>
      </c>
      <c r="D135" s="279">
        <v>8525.7333333333336</v>
      </c>
      <c r="E135" s="279">
        <v>8401.4666666666672</v>
      </c>
      <c r="F135" s="279">
        <v>8188.7333333333336</v>
      </c>
      <c r="G135" s="279">
        <v>8064.4666666666672</v>
      </c>
      <c r="H135" s="279">
        <v>8738.4666666666672</v>
      </c>
      <c r="I135" s="279">
        <v>8862.7333333333336</v>
      </c>
      <c r="J135" s="279">
        <v>9075.4666666666672</v>
      </c>
      <c r="K135" s="277">
        <v>8650</v>
      </c>
      <c r="L135" s="277">
        <v>8313</v>
      </c>
      <c r="M135" s="277">
        <v>0.97121999999999997</v>
      </c>
    </row>
    <row r="136" spans="1:13">
      <c r="A136" s="268">
        <v>126</v>
      </c>
      <c r="B136" s="277" t="s">
        <v>93</v>
      </c>
      <c r="C136" s="278">
        <v>175.9</v>
      </c>
      <c r="D136" s="279">
        <v>172.85</v>
      </c>
      <c r="E136" s="279">
        <v>163.85</v>
      </c>
      <c r="F136" s="279">
        <v>151.80000000000001</v>
      </c>
      <c r="G136" s="279">
        <v>142.80000000000001</v>
      </c>
      <c r="H136" s="279">
        <v>184.89999999999998</v>
      </c>
      <c r="I136" s="279">
        <v>193.89999999999998</v>
      </c>
      <c r="J136" s="279">
        <v>205.94999999999996</v>
      </c>
      <c r="K136" s="277">
        <v>181.85</v>
      </c>
      <c r="L136" s="277">
        <v>160.80000000000001</v>
      </c>
      <c r="M136" s="277">
        <v>764.44740999999999</v>
      </c>
    </row>
    <row r="137" spans="1:13">
      <c r="A137" s="268">
        <v>127</v>
      </c>
      <c r="B137" s="277" t="s">
        <v>231</v>
      </c>
      <c r="C137" s="278">
        <v>2380.85</v>
      </c>
      <c r="D137" s="279">
        <v>2392.3666666666668</v>
      </c>
      <c r="E137" s="279">
        <v>2339.7333333333336</v>
      </c>
      <c r="F137" s="279">
        <v>2298.6166666666668</v>
      </c>
      <c r="G137" s="279">
        <v>2245.9833333333336</v>
      </c>
      <c r="H137" s="279">
        <v>2433.4833333333336</v>
      </c>
      <c r="I137" s="279">
        <v>2486.1166666666668</v>
      </c>
      <c r="J137" s="279">
        <v>2527.2333333333336</v>
      </c>
      <c r="K137" s="277">
        <v>2445</v>
      </c>
      <c r="L137" s="277">
        <v>2351.25</v>
      </c>
      <c r="M137" s="277">
        <v>6.9584099999999998</v>
      </c>
    </row>
    <row r="138" spans="1:13">
      <c r="A138" s="268">
        <v>128</v>
      </c>
      <c r="B138" s="277" t="s">
        <v>94</v>
      </c>
      <c r="C138" s="278">
        <v>4437</v>
      </c>
      <c r="D138" s="279">
        <v>4440.7666666666664</v>
      </c>
      <c r="E138" s="279">
        <v>4413.2333333333327</v>
      </c>
      <c r="F138" s="279">
        <v>4389.4666666666662</v>
      </c>
      <c r="G138" s="279">
        <v>4361.9333333333325</v>
      </c>
      <c r="H138" s="279">
        <v>4464.5333333333328</v>
      </c>
      <c r="I138" s="279">
        <v>4492.0666666666657</v>
      </c>
      <c r="J138" s="279">
        <v>4515.833333333333</v>
      </c>
      <c r="K138" s="277">
        <v>4468.3</v>
      </c>
      <c r="L138" s="277">
        <v>4417</v>
      </c>
      <c r="M138" s="277">
        <v>9.0366400000000002</v>
      </c>
    </row>
    <row r="139" spans="1:13">
      <c r="A139" s="268">
        <v>129</v>
      </c>
      <c r="B139" s="277" t="s">
        <v>1264</v>
      </c>
      <c r="C139" s="278">
        <v>786.6</v>
      </c>
      <c r="D139" s="279">
        <v>785.51666666666677</v>
      </c>
      <c r="E139" s="279">
        <v>771.08333333333348</v>
      </c>
      <c r="F139" s="279">
        <v>755.56666666666672</v>
      </c>
      <c r="G139" s="279">
        <v>741.13333333333344</v>
      </c>
      <c r="H139" s="279">
        <v>801.03333333333353</v>
      </c>
      <c r="I139" s="279">
        <v>815.4666666666667</v>
      </c>
      <c r="J139" s="279">
        <v>830.98333333333358</v>
      </c>
      <c r="K139" s="277">
        <v>799.95</v>
      </c>
      <c r="L139" s="277">
        <v>770</v>
      </c>
      <c r="M139" s="277">
        <v>1.4248499999999999</v>
      </c>
    </row>
    <row r="140" spans="1:13">
      <c r="A140" s="268">
        <v>130</v>
      </c>
      <c r="B140" s="277" t="s">
        <v>239</v>
      </c>
      <c r="C140" s="278">
        <v>83.85</v>
      </c>
      <c r="D140" s="279">
        <v>83.516666666666666</v>
      </c>
      <c r="E140" s="279">
        <v>82.033333333333331</v>
      </c>
      <c r="F140" s="279">
        <v>80.216666666666669</v>
      </c>
      <c r="G140" s="279">
        <v>78.733333333333334</v>
      </c>
      <c r="H140" s="279">
        <v>85.333333333333329</v>
      </c>
      <c r="I140" s="279">
        <v>86.816666666666649</v>
      </c>
      <c r="J140" s="279">
        <v>88.633333333333326</v>
      </c>
      <c r="K140" s="277">
        <v>85</v>
      </c>
      <c r="L140" s="277">
        <v>81.7</v>
      </c>
      <c r="M140" s="277">
        <v>19.906600000000001</v>
      </c>
    </row>
    <row r="141" spans="1:13">
      <c r="A141" s="268">
        <v>131</v>
      </c>
      <c r="B141" s="277" t="s">
        <v>95</v>
      </c>
      <c r="C141" s="278">
        <v>2236.35</v>
      </c>
      <c r="D141" s="279">
        <v>2235.4500000000003</v>
      </c>
      <c r="E141" s="279">
        <v>2215.9000000000005</v>
      </c>
      <c r="F141" s="279">
        <v>2195.4500000000003</v>
      </c>
      <c r="G141" s="279">
        <v>2175.9000000000005</v>
      </c>
      <c r="H141" s="279">
        <v>2255.9000000000005</v>
      </c>
      <c r="I141" s="279">
        <v>2275.4500000000007</v>
      </c>
      <c r="J141" s="279">
        <v>2295.9000000000005</v>
      </c>
      <c r="K141" s="277">
        <v>2255</v>
      </c>
      <c r="L141" s="277">
        <v>2215</v>
      </c>
      <c r="M141" s="277">
        <v>13.7044</v>
      </c>
    </row>
    <row r="142" spans="1:13">
      <c r="A142" s="268">
        <v>132</v>
      </c>
      <c r="B142" s="277" t="s">
        <v>359</v>
      </c>
      <c r="C142" s="278">
        <v>290.39999999999998</v>
      </c>
      <c r="D142" s="279">
        <v>291.34999999999997</v>
      </c>
      <c r="E142" s="279">
        <v>285.69999999999993</v>
      </c>
      <c r="F142" s="279">
        <v>280.99999999999994</v>
      </c>
      <c r="G142" s="279">
        <v>275.34999999999991</v>
      </c>
      <c r="H142" s="279">
        <v>296.04999999999995</v>
      </c>
      <c r="I142" s="279">
        <v>301.69999999999993</v>
      </c>
      <c r="J142" s="279">
        <v>306.39999999999998</v>
      </c>
      <c r="K142" s="277">
        <v>297</v>
      </c>
      <c r="L142" s="277">
        <v>286.64999999999998</v>
      </c>
      <c r="M142" s="277">
        <v>4.1628100000000003</v>
      </c>
    </row>
    <row r="143" spans="1:13">
      <c r="A143" s="268">
        <v>133</v>
      </c>
      <c r="B143" s="277" t="s">
        <v>360</v>
      </c>
      <c r="C143" s="278">
        <v>91.8</v>
      </c>
      <c r="D143" s="279">
        <v>91.149999999999991</v>
      </c>
      <c r="E143" s="279">
        <v>88.34999999999998</v>
      </c>
      <c r="F143" s="279">
        <v>84.899999999999991</v>
      </c>
      <c r="G143" s="279">
        <v>82.09999999999998</v>
      </c>
      <c r="H143" s="279">
        <v>94.59999999999998</v>
      </c>
      <c r="I143" s="279">
        <v>97.399999999999991</v>
      </c>
      <c r="J143" s="279">
        <v>100.84999999999998</v>
      </c>
      <c r="K143" s="277">
        <v>93.95</v>
      </c>
      <c r="L143" s="277">
        <v>87.7</v>
      </c>
      <c r="M143" s="277">
        <v>35.170720000000003</v>
      </c>
    </row>
    <row r="144" spans="1:13">
      <c r="A144" s="268">
        <v>134</v>
      </c>
      <c r="B144" s="277" t="s">
        <v>361</v>
      </c>
      <c r="C144" s="278">
        <v>227.9</v>
      </c>
      <c r="D144" s="279">
        <v>227.21666666666667</v>
      </c>
      <c r="E144" s="279">
        <v>226.03333333333333</v>
      </c>
      <c r="F144" s="279">
        <v>224.16666666666666</v>
      </c>
      <c r="G144" s="279">
        <v>222.98333333333332</v>
      </c>
      <c r="H144" s="279">
        <v>229.08333333333334</v>
      </c>
      <c r="I144" s="279">
        <v>230.26666666666668</v>
      </c>
      <c r="J144" s="279">
        <v>232.13333333333335</v>
      </c>
      <c r="K144" s="277">
        <v>228.4</v>
      </c>
      <c r="L144" s="277">
        <v>225.35</v>
      </c>
      <c r="M144" s="277">
        <v>0.38771</v>
      </c>
    </row>
    <row r="145" spans="1:13">
      <c r="A145" s="268">
        <v>135</v>
      </c>
      <c r="B145" s="277" t="s">
        <v>240</v>
      </c>
      <c r="C145" s="278">
        <v>359.65</v>
      </c>
      <c r="D145" s="279">
        <v>356.29999999999995</v>
      </c>
      <c r="E145" s="279">
        <v>352.39999999999992</v>
      </c>
      <c r="F145" s="279">
        <v>345.15</v>
      </c>
      <c r="G145" s="279">
        <v>341.24999999999994</v>
      </c>
      <c r="H145" s="279">
        <v>363.5499999999999</v>
      </c>
      <c r="I145" s="279">
        <v>367.45</v>
      </c>
      <c r="J145" s="279">
        <v>374.69999999999987</v>
      </c>
      <c r="K145" s="277">
        <v>360.2</v>
      </c>
      <c r="L145" s="277">
        <v>349.05</v>
      </c>
      <c r="M145" s="277">
        <v>3.8253400000000002</v>
      </c>
    </row>
    <row r="146" spans="1:13">
      <c r="A146" s="268">
        <v>136</v>
      </c>
      <c r="B146" s="277" t="s">
        <v>241</v>
      </c>
      <c r="C146" s="278">
        <v>1095.8499999999999</v>
      </c>
      <c r="D146" s="279">
        <v>1120.3500000000001</v>
      </c>
      <c r="E146" s="279">
        <v>1060.7000000000003</v>
      </c>
      <c r="F146" s="279">
        <v>1025.5500000000002</v>
      </c>
      <c r="G146" s="279">
        <v>965.90000000000032</v>
      </c>
      <c r="H146" s="279">
        <v>1155.5000000000002</v>
      </c>
      <c r="I146" s="279">
        <v>1215.1500000000003</v>
      </c>
      <c r="J146" s="279">
        <v>1250.3000000000002</v>
      </c>
      <c r="K146" s="277">
        <v>1180</v>
      </c>
      <c r="L146" s="277">
        <v>1085.2</v>
      </c>
      <c r="M146" s="277">
        <v>3.2553800000000002</v>
      </c>
    </row>
    <row r="147" spans="1:13">
      <c r="A147" s="268">
        <v>137</v>
      </c>
      <c r="B147" s="277" t="s">
        <v>242</v>
      </c>
      <c r="C147" s="278">
        <v>70.45</v>
      </c>
      <c r="D147" s="279">
        <v>70.63333333333334</v>
      </c>
      <c r="E147" s="279">
        <v>69.916666666666686</v>
      </c>
      <c r="F147" s="279">
        <v>69.38333333333334</v>
      </c>
      <c r="G147" s="279">
        <v>68.666666666666686</v>
      </c>
      <c r="H147" s="279">
        <v>71.166666666666686</v>
      </c>
      <c r="I147" s="279">
        <v>71.883333333333354</v>
      </c>
      <c r="J147" s="279">
        <v>72.416666666666686</v>
      </c>
      <c r="K147" s="277">
        <v>71.349999999999994</v>
      </c>
      <c r="L147" s="277">
        <v>70.099999999999994</v>
      </c>
      <c r="M147" s="277">
        <v>28.569669999999999</v>
      </c>
    </row>
    <row r="148" spans="1:13">
      <c r="A148" s="268">
        <v>138</v>
      </c>
      <c r="B148" s="277" t="s">
        <v>96</v>
      </c>
      <c r="C148" s="278">
        <v>55.9</v>
      </c>
      <c r="D148" s="279">
        <v>56.083333333333336</v>
      </c>
      <c r="E148" s="279">
        <v>55.016666666666673</v>
      </c>
      <c r="F148" s="279">
        <v>54.13333333333334</v>
      </c>
      <c r="G148" s="279">
        <v>53.066666666666677</v>
      </c>
      <c r="H148" s="279">
        <v>56.966666666666669</v>
      </c>
      <c r="I148" s="279">
        <v>58.033333333333331</v>
      </c>
      <c r="J148" s="279">
        <v>58.916666666666664</v>
      </c>
      <c r="K148" s="277">
        <v>57.15</v>
      </c>
      <c r="L148" s="277">
        <v>55.2</v>
      </c>
      <c r="M148" s="277">
        <v>120.29407</v>
      </c>
    </row>
    <row r="149" spans="1:13">
      <c r="A149" s="268">
        <v>139</v>
      </c>
      <c r="B149" s="277" t="s">
        <v>362</v>
      </c>
      <c r="C149" s="278">
        <v>533.29999999999995</v>
      </c>
      <c r="D149" s="279">
        <v>536.98333333333335</v>
      </c>
      <c r="E149" s="279">
        <v>525.26666666666665</v>
      </c>
      <c r="F149" s="279">
        <v>517.23333333333335</v>
      </c>
      <c r="G149" s="279">
        <v>505.51666666666665</v>
      </c>
      <c r="H149" s="279">
        <v>545.01666666666665</v>
      </c>
      <c r="I149" s="279">
        <v>556.73333333333335</v>
      </c>
      <c r="J149" s="279">
        <v>564.76666666666665</v>
      </c>
      <c r="K149" s="277">
        <v>548.70000000000005</v>
      </c>
      <c r="L149" s="277">
        <v>528.95000000000005</v>
      </c>
      <c r="M149" s="277">
        <v>0.97780999999999996</v>
      </c>
    </row>
    <row r="150" spans="1:13">
      <c r="A150" s="268">
        <v>140</v>
      </c>
      <c r="B150" s="277" t="s">
        <v>1298</v>
      </c>
      <c r="C150" s="278">
        <v>1511.2</v>
      </c>
      <c r="D150" s="279">
        <v>1512.0666666666666</v>
      </c>
      <c r="E150" s="279">
        <v>1494.1833333333332</v>
      </c>
      <c r="F150" s="279">
        <v>1477.1666666666665</v>
      </c>
      <c r="G150" s="279">
        <v>1459.2833333333331</v>
      </c>
      <c r="H150" s="279">
        <v>1529.0833333333333</v>
      </c>
      <c r="I150" s="279">
        <v>1546.9666666666665</v>
      </c>
      <c r="J150" s="279">
        <v>1563.9833333333333</v>
      </c>
      <c r="K150" s="277">
        <v>1529.95</v>
      </c>
      <c r="L150" s="277">
        <v>1495.05</v>
      </c>
      <c r="M150" s="277">
        <v>3.9570000000000001E-2</v>
      </c>
    </row>
    <row r="151" spans="1:13">
      <c r="A151" s="268">
        <v>141</v>
      </c>
      <c r="B151" s="277" t="s">
        <v>97</v>
      </c>
      <c r="C151" s="278">
        <v>1156.1500000000001</v>
      </c>
      <c r="D151" s="279">
        <v>1147.4333333333334</v>
      </c>
      <c r="E151" s="279">
        <v>1130.8666666666668</v>
      </c>
      <c r="F151" s="279">
        <v>1105.5833333333335</v>
      </c>
      <c r="G151" s="279">
        <v>1089.0166666666669</v>
      </c>
      <c r="H151" s="279">
        <v>1172.7166666666667</v>
      </c>
      <c r="I151" s="279">
        <v>1189.2833333333333</v>
      </c>
      <c r="J151" s="279">
        <v>1214.5666666666666</v>
      </c>
      <c r="K151" s="277">
        <v>1164</v>
      </c>
      <c r="L151" s="277">
        <v>1122.1500000000001</v>
      </c>
      <c r="M151" s="277">
        <v>23.32574</v>
      </c>
    </row>
    <row r="152" spans="1:13">
      <c r="A152" s="268">
        <v>142</v>
      </c>
      <c r="B152" s="277" t="s">
        <v>363</v>
      </c>
      <c r="C152" s="278">
        <v>294.8</v>
      </c>
      <c r="D152" s="279">
        <v>295.41666666666669</v>
      </c>
      <c r="E152" s="279">
        <v>289.58333333333337</v>
      </c>
      <c r="F152" s="279">
        <v>284.36666666666667</v>
      </c>
      <c r="G152" s="279">
        <v>278.53333333333336</v>
      </c>
      <c r="H152" s="279">
        <v>300.63333333333338</v>
      </c>
      <c r="I152" s="279">
        <v>306.46666666666675</v>
      </c>
      <c r="J152" s="279">
        <v>311.68333333333339</v>
      </c>
      <c r="K152" s="277">
        <v>301.25</v>
      </c>
      <c r="L152" s="277">
        <v>290.2</v>
      </c>
      <c r="M152" s="277">
        <v>1.5588299999999999</v>
      </c>
    </row>
    <row r="153" spans="1:13">
      <c r="A153" s="268">
        <v>143</v>
      </c>
      <c r="B153" s="277" t="s">
        <v>98</v>
      </c>
      <c r="C153" s="278">
        <v>174.35</v>
      </c>
      <c r="D153" s="279">
        <v>173.25</v>
      </c>
      <c r="E153" s="279">
        <v>171.4</v>
      </c>
      <c r="F153" s="279">
        <v>168.45000000000002</v>
      </c>
      <c r="G153" s="279">
        <v>166.60000000000002</v>
      </c>
      <c r="H153" s="279">
        <v>176.2</v>
      </c>
      <c r="I153" s="279">
        <v>178.05</v>
      </c>
      <c r="J153" s="279">
        <v>180.99999999999997</v>
      </c>
      <c r="K153" s="277">
        <v>175.1</v>
      </c>
      <c r="L153" s="277">
        <v>170.3</v>
      </c>
      <c r="M153" s="277">
        <v>46.898820000000001</v>
      </c>
    </row>
    <row r="154" spans="1:13">
      <c r="A154" s="268">
        <v>144</v>
      </c>
      <c r="B154" s="277" t="s">
        <v>243</v>
      </c>
      <c r="C154" s="278">
        <v>10.95</v>
      </c>
      <c r="D154" s="279">
        <v>10.799999999999999</v>
      </c>
      <c r="E154" s="279">
        <v>10.649999999999999</v>
      </c>
      <c r="F154" s="279">
        <v>10.35</v>
      </c>
      <c r="G154" s="279">
        <v>10.199999999999999</v>
      </c>
      <c r="H154" s="279">
        <v>11.099999999999998</v>
      </c>
      <c r="I154" s="279">
        <v>11.25</v>
      </c>
      <c r="J154" s="279">
        <v>11.549999999999997</v>
      </c>
      <c r="K154" s="277">
        <v>10.95</v>
      </c>
      <c r="L154" s="277">
        <v>10.5</v>
      </c>
      <c r="M154" s="277">
        <v>277.92592999999999</v>
      </c>
    </row>
    <row r="155" spans="1:13">
      <c r="A155" s="268">
        <v>145</v>
      </c>
      <c r="B155" s="277" t="s">
        <v>364</v>
      </c>
      <c r="C155" s="278">
        <v>335.15</v>
      </c>
      <c r="D155" s="279">
        <v>334.38333333333333</v>
      </c>
      <c r="E155" s="279">
        <v>328.76666666666665</v>
      </c>
      <c r="F155" s="279">
        <v>322.38333333333333</v>
      </c>
      <c r="G155" s="279">
        <v>316.76666666666665</v>
      </c>
      <c r="H155" s="279">
        <v>340.76666666666665</v>
      </c>
      <c r="I155" s="279">
        <v>346.38333333333333</v>
      </c>
      <c r="J155" s="279">
        <v>352.76666666666665</v>
      </c>
      <c r="K155" s="277">
        <v>340</v>
      </c>
      <c r="L155" s="277">
        <v>328</v>
      </c>
      <c r="M155" s="277">
        <v>7.5204899999999997</v>
      </c>
    </row>
    <row r="156" spans="1:13">
      <c r="A156" s="268">
        <v>146</v>
      </c>
      <c r="B156" s="277" t="s">
        <v>99</v>
      </c>
      <c r="C156" s="278">
        <v>56.1</v>
      </c>
      <c r="D156" s="279">
        <v>56.449999999999996</v>
      </c>
      <c r="E156" s="279">
        <v>55.649999999999991</v>
      </c>
      <c r="F156" s="279">
        <v>55.199999999999996</v>
      </c>
      <c r="G156" s="279">
        <v>54.399999999999991</v>
      </c>
      <c r="H156" s="279">
        <v>56.899999999999991</v>
      </c>
      <c r="I156" s="279">
        <v>57.699999999999989</v>
      </c>
      <c r="J156" s="279">
        <v>58.149999999999991</v>
      </c>
      <c r="K156" s="277">
        <v>57.25</v>
      </c>
      <c r="L156" s="277">
        <v>56</v>
      </c>
      <c r="M156" s="277">
        <v>319.11041</v>
      </c>
    </row>
    <row r="157" spans="1:13">
      <c r="A157" s="268">
        <v>147</v>
      </c>
      <c r="B157" s="277" t="s">
        <v>367</v>
      </c>
      <c r="C157" s="278">
        <v>297.10000000000002</v>
      </c>
      <c r="D157" s="279">
        <v>298.36666666666667</v>
      </c>
      <c r="E157" s="279">
        <v>293.73333333333335</v>
      </c>
      <c r="F157" s="279">
        <v>290.36666666666667</v>
      </c>
      <c r="G157" s="279">
        <v>285.73333333333335</v>
      </c>
      <c r="H157" s="279">
        <v>301.73333333333335</v>
      </c>
      <c r="I157" s="279">
        <v>306.36666666666667</v>
      </c>
      <c r="J157" s="279">
        <v>309.73333333333335</v>
      </c>
      <c r="K157" s="277">
        <v>303</v>
      </c>
      <c r="L157" s="277">
        <v>295</v>
      </c>
      <c r="M157" s="277">
        <v>1.47048</v>
      </c>
    </row>
    <row r="158" spans="1:13">
      <c r="A158" s="268">
        <v>148</v>
      </c>
      <c r="B158" s="277" t="s">
        <v>366</v>
      </c>
      <c r="C158" s="278">
        <v>2765.05</v>
      </c>
      <c r="D158" s="279">
        <v>2765.35</v>
      </c>
      <c r="E158" s="279">
        <v>2700.7</v>
      </c>
      <c r="F158" s="279">
        <v>2636.35</v>
      </c>
      <c r="G158" s="279">
        <v>2571.6999999999998</v>
      </c>
      <c r="H158" s="279">
        <v>2829.7</v>
      </c>
      <c r="I158" s="279">
        <v>2894.3500000000004</v>
      </c>
      <c r="J158" s="279">
        <v>2958.7</v>
      </c>
      <c r="K158" s="277">
        <v>2830</v>
      </c>
      <c r="L158" s="277">
        <v>2701</v>
      </c>
      <c r="M158" s="277">
        <v>0.92832999999999999</v>
      </c>
    </row>
    <row r="159" spans="1:13">
      <c r="A159" s="268">
        <v>149</v>
      </c>
      <c r="B159" s="277" t="s">
        <v>368</v>
      </c>
      <c r="C159" s="278">
        <v>510.05</v>
      </c>
      <c r="D159" s="279">
        <v>511.13333333333338</v>
      </c>
      <c r="E159" s="279">
        <v>504.91666666666674</v>
      </c>
      <c r="F159" s="279">
        <v>499.78333333333336</v>
      </c>
      <c r="G159" s="279">
        <v>493.56666666666672</v>
      </c>
      <c r="H159" s="279">
        <v>516.26666666666677</v>
      </c>
      <c r="I159" s="279">
        <v>522.48333333333335</v>
      </c>
      <c r="J159" s="279">
        <v>527.61666666666679</v>
      </c>
      <c r="K159" s="277">
        <v>517.35</v>
      </c>
      <c r="L159" s="277">
        <v>506</v>
      </c>
      <c r="M159" s="277">
        <v>0.57186999999999999</v>
      </c>
    </row>
    <row r="160" spans="1:13">
      <c r="A160" s="268">
        <v>150</v>
      </c>
      <c r="B160" s="277" t="s">
        <v>2941</v>
      </c>
      <c r="C160" s="278">
        <v>524</v>
      </c>
      <c r="D160" s="279">
        <v>526.61666666666667</v>
      </c>
      <c r="E160" s="279">
        <v>517.38333333333333</v>
      </c>
      <c r="F160" s="279">
        <v>510.76666666666665</v>
      </c>
      <c r="G160" s="279">
        <v>501.5333333333333</v>
      </c>
      <c r="H160" s="279">
        <v>533.23333333333335</v>
      </c>
      <c r="I160" s="279">
        <v>542.4666666666667</v>
      </c>
      <c r="J160" s="279">
        <v>549.08333333333337</v>
      </c>
      <c r="K160" s="277">
        <v>535.85</v>
      </c>
      <c r="L160" s="277">
        <v>520</v>
      </c>
      <c r="M160" s="277">
        <v>0.74073</v>
      </c>
    </row>
    <row r="161" spans="1:13">
      <c r="A161" s="268">
        <v>151</v>
      </c>
      <c r="B161" s="277" t="s">
        <v>370</v>
      </c>
      <c r="C161" s="278">
        <v>135.6</v>
      </c>
      <c r="D161" s="279">
        <v>136.1</v>
      </c>
      <c r="E161" s="279">
        <v>134.6</v>
      </c>
      <c r="F161" s="279">
        <v>133.6</v>
      </c>
      <c r="G161" s="279">
        <v>132.1</v>
      </c>
      <c r="H161" s="279">
        <v>137.1</v>
      </c>
      <c r="I161" s="279">
        <v>138.6</v>
      </c>
      <c r="J161" s="279">
        <v>139.6</v>
      </c>
      <c r="K161" s="277">
        <v>137.6</v>
      </c>
      <c r="L161" s="277">
        <v>135.1</v>
      </c>
      <c r="M161" s="277">
        <v>13.86115</v>
      </c>
    </row>
    <row r="162" spans="1:13">
      <c r="A162" s="268">
        <v>152</v>
      </c>
      <c r="B162" s="277" t="s">
        <v>244</v>
      </c>
      <c r="C162" s="278">
        <v>130.1</v>
      </c>
      <c r="D162" s="279">
        <v>128.08333333333334</v>
      </c>
      <c r="E162" s="279">
        <v>122.31666666666669</v>
      </c>
      <c r="F162" s="279">
        <v>114.53333333333335</v>
      </c>
      <c r="G162" s="279">
        <v>108.76666666666669</v>
      </c>
      <c r="H162" s="279">
        <v>135.86666666666667</v>
      </c>
      <c r="I162" s="279">
        <v>141.63333333333333</v>
      </c>
      <c r="J162" s="279">
        <v>149.41666666666669</v>
      </c>
      <c r="K162" s="277">
        <v>133.85</v>
      </c>
      <c r="L162" s="277">
        <v>120.3</v>
      </c>
      <c r="M162" s="277">
        <v>282.66946000000002</v>
      </c>
    </row>
    <row r="163" spans="1:13">
      <c r="A163" s="268">
        <v>153</v>
      </c>
      <c r="B163" s="277" t="s">
        <v>369</v>
      </c>
      <c r="C163" s="278">
        <v>63.5</v>
      </c>
      <c r="D163" s="279">
        <v>64.5</v>
      </c>
      <c r="E163" s="279">
        <v>61.8</v>
      </c>
      <c r="F163" s="279">
        <v>60.099999999999994</v>
      </c>
      <c r="G163" s="279">
        <v>57.399999999999991</v>
      </c>
      <c r="H163" s="279">
        <v>66.2</v>
      </c>
      <c r="I163" s="279">
        <v>68.899999999999991</v>
      </c>
      <c r="J163" s="279">
        <v>70.600000000000009</v>
      </c>
      <c r="K163" s="277">
        <v>67.2</v>
      </c>
      <c r="L163" s="277">
        <v>62.8</v>
      </c>
      <c r="M163" s="277">
        <v>47.164250000000003</v>
      </c>
    </row>
    <row r="164" spans="1:13">
      <c r="A164" s="268">
        <v>154</v>
      </c>
      <c r="B164" s="277" t="s">
        <v>100</v>
      </c>
      <c r="C164" s="278">
        <v>99.2</v>
      </c>
      <c r="D164" s="279">
        <v>99.600000000000009</v>
      </c>
      <c r="E164" s="279">
        <v>98.600000000000023</v>
      </c>
      <c r="F164" s="279">
        <v>98.000000000000014</v>
      </c>
      <c r="G164" s="279">
        <v>97.000000000000028</v>
      </c>
      <c r="H164" s="279">
        <v>100.20000000000002</v>
      </c>
      <c r="I164" s="279">
        <v>101.19999999999999</v>
      </c>
      <c r="J164" s="279">
        <v>101.80000000000001</v>
      </c>
      <c r="K164" s="277">
        <v>100.6</v>
      </c>
      <c r="L164" s="277">
        <v>99</v>
      </c>
      <c r="M164" s="277">
        <v>67.197800000000001</v>
      </c>
    </row>
    <row r="165" spans="1:13">
      <c r="A165" s="268">
        <v>155</v>
      </c>
      <c r="B165" s="277" t="s">
        <v>375</v>
      </c>
      <c r="C165" s="278">
        <v>1856.85</v>
      </c>
      <c r="D165" s="279">
        <v>1867.0166666666667</v>
      </c>
      <c r="E165" s="279">
        <v>1839.8333333333333</v>
      </c>
      <c r="F165" s="279">
        <v>1822.8166666666666</v>
      </c>
      <c r="G165" s="279">
        <v>1795.6333333333332</v>
      </c>
      <c r="H165" s="279">
        <v>1884.0333333333333</v>
      </c>
      <c r="I165" s="279">
        <v>1911.2166666666667</v>
      </c>
      <c r="J165" s="279">
        <v>1928.2333333333333</v>
      </c>
      <c r="K165" s="277">
        <v>1894.2</v>
      </c>
      <c r="L165" s="277">
        <v>1850</v>
      </c>
      <c r="M165" s="277">
        <v>0.18720000000000001</v>
      </c>
    </row>
    <row r="166" spans="1:13">
      <c r="A166" s="268">
        <v>156</v>
      </c>
      <c r="B166" s="277" t="s">
        <v>376</v>
      </c>
      <c r="C166" s="278">
        <v>1955.55</v>
      </c>
      <c r="D166" s="279">
        <v>1965.9333333333334</v>
      </c>
      <c r="E166" s="279">
        <v>1911.8666666666668</v>
      </c>
      <c r="F166" s="279">
        <v>1868.1833333333334</v>
      </c>
      <c r="G166" s="279">
        <v>1814.1166666666668</v>
      </c>
      <c r="H166" s="279">
        <v>2009.6166666666668</v>
      </c>
      <c r="I166" s="279">
        <v>2063.6833333333334</v>
      </c>
      <c r="J166" s="279">
        <v>2107.3666666666668</v>
      </c>
      <c r="K166" s="277">
        <v>2020</v>
      </c>
      <c r="L166" s="277">
        <v>1922.25</v>
      </c>
      <c r="M166" s="277">
        <v>0.21634</v>
      </c>
    </row>
    <row r="167" spans="1:13">
      <c r="A167" s="268">
        <v>157</v>
      </c>
      <c r="B167" s="277" t="s">
        <v>372</v>
      </c>
      <c r="C167" s="278">
        <v>491.7</v>
      </c>
      <c r="D167" s="279">
        <v>493.79999999999995</v>
      </c>
      <c r="E167" s="279">
        <v>488.69999999999993</v>
      </c>
      <c r="F167" s="279">
        <v>485.7</v>
      </c>
      <c r="G167" s="279">
        <v>480.59999999999997</v>
      </c>
      <c r="H167" s="279">
        <v>496.7999999999999</v>
      </c>
      <c r="I167" s="279">
        <v>501.89999999999992</v>
      </c>
      <c r="J167" s="279">
        <v>504.89999999999986</v>
      </c>
      <c r="K167" s="277">
        <v>498.9</v>
      </c>
      <c r="L167" s="277">
        <v>490.8</v>
      </c>
      <c r="M167" s="277">
        <v>0.23561000000000001</v>
      </c>
    </row>
    <row r="168" spans="1:13">
      <c r="A168" s="268">
        <v>158</v>
      </c>
      <c r="B168" s="277" t="s">
        <v>382</v>
      </c>
      <c r="C168" s="278">
        <v>277.35000000000002</v>
      </c>
      <c r="D168" s="279">
        <v>277.83333333333331</v>
      </c>
      <c r="E168" s="279">
        <v>272.66666666666663</v>
      </c>
      <c r="F168" s="279">
        <v>267.98333333333329</v>
      </c>
      <c r="G168" s="279">
        <v>262.81666666666661</v>
      </c>
      <c r="H168" s="279">
        <v>282.51666666666665</v>
      </c>
      <c r="I168" s="279">
        <v>287.68333333333328</v>
      </c>
      <c r="J168" s="279">
        <v>292.36666666666667</v>
      </c>
      <c r="K168" s="277">
        <v>283</v>
      </c>
      <c r="L168" s="277">
        <v>273.14999999999998</v>
      </c>
      <c r="M168" s="277">
        <v>1.8561000000000001</v>
      </c>
    </row>
    <row r="169" spans="1:13">
      <c r="A169" s="268">
        <v>159</v>
      </c>
      <c r="B169" s="277" t="s">
        <v>373</v>
      </c>
      <c r="C169" s="278">
        <v>110.35</v>
      </c>
      <c r="D169" s="279">
        <v>110.88333333333333</v>
      </c>
      <c r="E169" s="279">
        <v>108.01666666666665</v>
      </c>
      <c r="F169" s="279">
        <v>105.68333333333332</v>
      </c>
      <c r="G169" s="279">
        <v>102.81666666666665</v>
      </c>
      <c r="H169" s="279">
        <v>113.21666666666665</v>
      </c>
      <c r="I169" s="279">
        <v>116.08333333333333</v>
      </c>
      <c r="J169" s="279">
        <v>118.41666666666666</v>
      </c>
      <c r="K169" s="277">
        <v>113.75</v>
      </c>
      <c r="L169" s="277">
        <v>108.55</v>
      </c>
      <c r="M169" s="277">
        <v>0.54113</v>
      </c>
    </row>
    <row r="170" spans="1:13">
      <c r="A170" s="268">
        <v>160</v>
      </c>
      <c r="B170" s="277" t="s">
        <v>374</v>
      </c>
      <c r="C170" s="278">
        <v>167.65</v>
      </c>
      <c r="D170" s="279">
        <v>168.51666666666668</v>
      </c>
      <c r="E170" s="279">
        <v>166.13333333333335</v>
      </c>
      <c r="F170" s="279">
        <v>164.61666666666667</v>
      </c>
      <c r="G170" s="279">
        <v>162.23333333333335</v>
      </c>
      <c r="H170" s="279">
        <v>170.03333333333336</v>
      </c>
      <c r="I170" s="279">
        <v>172.41666666666669</v>
      </c>
      <c r="J170" s="279">
        <v>173.93333333333337</v>
      </c>
      <c r="K170" s="277">
        <v>170.9</v>
      </c>
      <c r="L170" s="277">
        <v>167</v>
      </c>
      <c r="M170" s="277">
        <v>1.6585099999999999</v>
      </c>
    </row>
    <row r="171" spans="1:13">
      <c r="A171" s="268">
        <v>161</v>
      </c>
      <c r="B171" s="277" t="s">
        <v>245</v>
      </c>
      <c r="C171" s="278">
        <v>157.19999999999999</v>
      </c>
      <c r="D171" s="279">
        <v>157.28333333333333</v>
      </c>
      <c r="E171" s="279">
        <v>153.61666666666667</v>
      </c>
      <c r="F171" s="279">
        <v>150.03333333333333</v>
      </c>
      <c r="G171" s="279">
        <v>146.36666666666667</v>
      </c>
      <c r="H171" s="279">
        <v>160.86666666666667</v>
      </c>
      <c r="I171" s="279">
        <v>164.53333333333336</v>
      </c>
      <c r="J171" s="279">
        <v>168.11666666666667</v>
      </c>
      <c r="K171" s="277">
        <v>160.94999999999999</v>
      </c>
      <c r="L171" s="277">
        <v>153.69999999999999</v>
      </c>
      <c r="M171" s="277">
        <v>21.009879999999999</v>
      </c>
    </row>
    <row r="172" spans="1:13">
      <c r="A172" s="268">
        <v>162</v>
      </c>
      <c r="B172" s="277" t="s">
        <v>378</v>
      </c>
      <c r="C172" s="278">
        <v>5648.4</v>
      </c>
      <c r="D172" s="279">
        <v>5666.1333333333341</v>
      </c>
      <c r="E172" s="279">
        <v>5582.2666666666682</v>
      </c>
      <c r="F172" s="279">
        <v>5516.1333333333341</v>
      </c>
      <c r="G172" s="279">
        <v>5432.2666666666682</v>
      </c>
      <c r="H172" s="279">
        <v>5732.2666666666682</v>
      </c>
      <c r="I172" s="279">
        <v>5816.133333333335</v>
      </c>
      <c r="J172" s="279">
        <v>5882.2666666666682</v>
      </c>
      <c r="K172" s="277">
        <v>5750</v>
      </c>
      <c r="L172" s="277">
        <v>5600</v>
      </c>
      <c r="M172" s="277">
        <v>0.58474000000000004</v>
      </c>
    </row>
    <row r="173" spans="1:13">
      <c r="A173" s="268">
        <v>163</v>
      </c>
      <c r="B173" s="277" t="s">
        <v>379</v>
      </c>
      <c r="C173" s="278">
        <v>1598.45</v>
      </c>
      <c r="D173" s="279">
        <v>1603.0666666666666</v>
      </c>
      <c r="E173" s="279">
        <v>1576.6333333333332</v>
      </c>
      <c r="F173" s="279">
        <v>1554.8166666666666</v>
      </c>
      <c r="G173" s="279">
        <v>1528.3833333333332</v>
      </c>
      <c r="H173" s="279">
        <v>1624.8833333333332</v>
      </c>
      <c r="I173" s="279">
        <v>1651.3166666666666</v>
      </c>
      <c r="J173" s="279">
        <v>1673.1333333333332</v>
      </c>
      <c r="K173" s="277">
        <v>1629.5</v>
      </c>
      <c r="L173" s="277">
        <v>1581.25</v>
      </c>
      <c r="M173" s="277">
        <v>1.4019299999999999</v>
      </c>
    </row>
    <row r="174" spans="1:13">
      <c r="A174" s="268">
        <v>164</v>
      </c>
      <c r="B174" s="277" t="s">
        <v>101</v>
      </c>
      <c r="C174" s="278">
        <v>497.75</v>
      </c>
      <c r="D174" s="279">
        <v>497.13333333333338</v>
      </c>
      <c r="E174" s="279">
        <v>487.76666666666677</v>
      </c>
      <c r="F174" s="279">
        <v>477.78333333333336</v>
      </c>
      <c r="G174" s="279">
        <v>468.41666666666674</v>
      </c>
      <c r="H174" s="279">
        <v>507.11666666666679</v>
      </c>
      <c r="I174" s="279">
        <v>516.48333333333346</v>
      </c>
      <c r="J174" s="279">
        <v>526.46666666666681</v>
      </c>
      <c r="K174" s="277">
        <v>506.5</v>
      </c>
      <c r="L174" s="277">
        <v>487.15</v>
      </c>
      <c r="M174" s="277">
        <v>53.50911</v>
      </c>
    </row>
    <row r="175" spans="1:13">
      <c r="A175" s="268">
        <v>165</v>
      </c>
      <c r="B175" s="277" t="s">
        <v>387</v>
      </c>
      <c r="C175" s="278">
        <v>50.2</v>
      </c>
      <c r="D175" s="279">
        <v>50.633333333333326</v>
      </c>
      <c r="E175" s="279">
        <v>49.366666666666653</v>
      </c>
      <c r="F175" s="279">
        <v>48.533333333333324</v>
      </c>
      <c r="G175" s="279">
        <v>47.266666666666652</v>
      </c>
      <c r="H175" s="279">
        <v>51.466666666666654</v>
      </c>
      <c r="I175" s="279">
        <v>52.733333333333334</v>
      </c>
      <c r="J175" s="279">
        <v>53.566666666666656</v>
      </c>
      <c r="K175" s="277">
        <v>51.9</v>
      </c>
      <c r="L175" s="277">
        <v>49.8</v>
      </c>
      <c r="M175" s="277">
        <v>26.172090000000001</v>
      </c>
    </row>
    <row r="176" spans="1:13">
      <c r="A176" s="268">
        <v>166</v>
      </c>
      <c r="B176" s="277" t="s">
        <v>1397</v>
      </c>
      <c r="C176" s="278">
        <v>5877.55</v>
      </c>
      <c r="D176" s="279">
        <v>5944.5166666666664</v>
      </c>
      <c r="E176" s="279">
        <v>5789.0333333333328</v>
      </c>
      <c r="F176" s="279">
        <v>5700.5166666666664</v>
      </c>
      <c r="G176" s="279">
        <v>5545.0333333333328</v>
      </c>
      <c r="H176" s="279">
        <v>6033.0333333333328</v>
      </c>
      <c r="I176" s="279">
        <v>6188.5166666666664</v>
      </c>
      <c r="J176" s="279">
        <v>6277.0333333333328</v>
      </c>
      <c r="K176" s="277">
        <v>6100</v>
      </c>
      <c r="L176" s="277">
        <v>5856</v>
      </c>
      <c r="M176" s="277">
        <v>0.36451</v>
      </c>
    </row>
    <row r="177" spans="1:13">
      <c r="A177" s="268">
        <v>167</v>
      </c>
      <c r="B177" s="277" t="s">
        <v>103</v>
      </c>
      <c r="C177" s="278">
        <v>25.7</v>
      </c>
      <c r="D177" s="279">
        <v>25.900000000000002</v>
      </c>
      <c r="E177" s="279">
        <v>25.100000000000005</v>
      </c>
      <c r="F177" s="279">
        <v>24.500000000000004</v>
      </c>
      <c r="G177" s="279">
        <v>23.700000000000006</v>
      </c>
      <c r="H177" s="279">
        <v>26.500000000000004</v>
      </c>
      <c r="I177" s="279">
        <v>27.3</v>
      </c>
      <c r="J177" s="279">
        <v>27.900000000000002</v>
      </c>
      <c r="K177" s="277">
        <v>26.7</v>
      </c>
      <c r="L177" s="277">
        <v>25.3</v>
      </c>
      <c r="M177" s="277">
        <v>640.07683999999995</v>
      </c>
    </row>
    <row r="178" spans="1:13">
      <c r="A178" s="268">
        <v>168</v>
      </c>
      <c r="B178" s="277" t="s">
        <v>388</v>
      </c>
      <c r="C178" s="278">
        <v>219.1</v>
      </c>
      <c r="D178" s="279">
        <v>218.2166666666667</v>
      </c>
      <c r="E178" s="279">
        <v>214.43333333333339</v>
      </c>
      <c r="F178" s="279">
        <v>209.76666666666671</v>
      </c>
      <c r="G178" s="279">
        <v>205.98333333333341</v>
      </c>
      <c r="H178" s="279">
        <v>222.88333333333338</v>
      </c>
      <c r="I178" s="279">
        <v>226.66666666666669</v>
      </c>
      <c r="J178" s="279">
        <v>231.33333333333337</v>
      </c>
      <c r="K178" s="277">
        <v>222</v>
      </c>
      <c r="L178" s="277">
        <v>213.55</v>
      </c>
      <c r="M178" s="277">
        <v>8.3332200000000007</v>
      </c>
    </row>
    <row r="179" spans="1:13">
      <c r="A179" s="268">
        <v>169</v>
      </c>
      <c r="B179" s="277" t="s">
        <v>380</v>
      </c>
      <c r="C179" s="278">
        <v>1035.45</v>
      </c>
      <c r="D179" s="279">
        <v>1046.0500000000002</v>
      </c>
      <c r="E179" s="279">
        <v>999.70000000000027</v>
      </c>
      <c r="F179" s="279">
        <v>963.95</v>
      </c>
      <c r="G179" s="279">
        <v>917.60000000000014</v>
      </c>
      <c r="H179" s="279">
        <v>1081.8000000000004</v>
      </c>
      <c r="I179" s="279">
        <v>1128.1500000000003</v>
      </c>
      <c r="J179" s="279">
        <v>1163.9000000000005</v>
      </c>
      <c r="K179" s="277">
        <v>1092.4000000000001</v>
      </c>
      <c r="L179" s="277">
        <v>1010.3</v>
      </c>
      <c r="M179" s="277">
        <v>14.0852</v>
      </c>
    </row>
    <row r="180" spans="1:13">
      <c r="A180" s="268">
        <v>170</v>
      </c>
      <c r="B180" s="277" t="s">
        <v>246</v>
      </c>
      <c r="C180" s="278">
        <v>489.1</v>
      </c>
      <c r="D180" s="279">
        <v>491.40000000000003</v>
      </c>
      <c r="E180" s="279">
        <v>484.90000000000009</v>
      </c>
      <c r="F180" s="279">
        <v>480.70000000000005</v>
      </c>
      <c r="G180" s="279">
        <v>474.2000000000001</v>
      </c>
      <c r="H180" s="279">
        <v>495.60000000000008</v>
      </c>
      <c r="I180" s="279">
        <v>502.09999999999997</v>
      </c>
      <c r="J180" s="279">
        <v>506.30000000000007</v>
      </c>
      <c r="K180" s="277">
        <v>497.9</v>
      </c>
      <c r="L180" s="277">
        <v>487.2</v>
      </c>
      <c r="M180" s="277">
        <v>2.7259899999999999</v>
      </c>
    </row>
    <row r="181" spans="1:13">
      <c r="A181" s="268">
        <v>171</v>
      </c>
      <c r="B181" s="277" t="s">
        <v>104</v>
      </c>
      <c r="C181" s="278">
        <v>678.75</v>
      </c>
      <c r="D181" s="279">
        <v>681.41666666666663</v>
      </c>
      <c r="E181" s="279">
        <v>674.33333333333326</v>
      </c>
      <c r="F181" s="279">
        <v>669.91666666666663</v>
      </c>
      <c r="G181" s="279">
        <v>662.83333333333326</v>
      </c>
      <c r="H181" s="279">
        <v>685.83333333333326</v>
      </c>
      <c r="I181" s="279">
        <v>692.91666666666652</v>
      </c>
      <c r="J181" s="279">
        <v>697.33333333333326</v>
      </c>
      <c r="K181" s="277">
        <v>688.5</v>
      </c>
      <c r="L181" s="277">
        <v>677</v>
      </c>
      <c r="M181" s="277">
        <v>10.272209999999999</v>
      </c>
    </row>
    <row r="182" spans="1:13">
      <c r="A182" s="268">
        <v>172</v>
      </c>
      <c r="B182" s="277" t="s">
        <v>247</v>
      </c>
      <c r="C182" s="278">
        <v>435.05</v>
      </c>
      <c r="D182" s="279">
        <v>435</v>
      </c>
      <c r="E182" s="279">
        <v>430.05</v>
      </c>
      <c r="F182" s="279">
        <v>425.05</v>
      </c>
      <c r="G182" s="279">
        <v>420.1</v>
      </c>
      <c r="H182" s="279">
        <v>440</v>
      </c>
      <c r="I182" s="279">
        <v>444.95000000000005</v>
      </c>
      <c r="J182" s="279">
        <v>449.95</v>
      </c>
      <c r="K182" s="277">
        <v>439.95</v>
      </c>
      <c r="L182" s="277">
        <v>430</v>
      </c>
      <c r="M182" s="277">
        <v>1.0202899999999999</v>
      </c>
    </row>
    <row r="183" spans="1:13">
      <c r="A183" s="268">
        <v>173</v>
      </c>
      <c r="B183" s="277" t="s">
        <v>248</v>
      </c>
      <c r="C183" s="278">
        <v>910.15</v>
      </c>
      <c r="D183" s="279">
        <v>906.6</v>
      </c>
      <c r="E183" s="279">
        <v>878.55000000000007</v>
      </c>
      <c r="F183" s="279">
        <v>846.95</v>
      </c>
      <c r="G183" s="279">
        <v>818.90000000000009</v>
      </c>
      <c r="H183" s="279">
        <v>938.2</v>
      </c>
      <c r="I183" s="279">
        <v>966.25</v>
      </c>
      <c r="J183" s="279">
        <v>997.85</v>
      </c>
      <c r="K183" s="277">
        <v>934.65</v>
      </c>
      <c r="L183" s="277">
        <v>875</v>
      </c>
      <c r="M183" s="277">
        <v>62.761249999999997</v>
      </c>
    </row>
    <row r="184" spans="1:13">
      <c r="A184" s="268">
        <v>174</v>
      </c>
      <c r="B184" s="277" t="s">
        <v>389</v>
      </c>
      <c r="C184" s="278">
        <v>82.7</v>
      </c>
      <c r="D184" s="279">
        <v>83.433333333333337</v>
      </c>
      <c r="E184" s="279">
        <v>80.26666666666668</v>
      </c>
      <c r="F184" s="279">
        <v>77.833333333333343</v>
      </c>
      <c r="G184" s="279">
        <v>74.666666666666686</v>
      </c>
      <c r="H184" s="279">
        <v>85.866666666666674</v>
      </c>
      <c r="I184" s="279">
        <v>89.033333333333331</v>
      </c>
      <c r="J184" s="279">
        <v>91.466666666666669</v>
      </c>
      <c r="K184" s="277">
        <v>86.6</v>
      </c>
      <c r="L184" s="277">
        <v>81</v>
      </c>
      <c r="M184" s="277">
        <v>2.3265600000000002</v>
      </c>
    </row>
    <row r="185" spans="1:13">
      <c r="A185" s="268">
        <v>175</v>
      </c>
      <c r="B185" s="277" t="s">
        <v>381</v>
      </c>
      <c r="C185" s="278">
        <v>309.7</v>
      </c>
      <c r="D185" s="279">
        <v>312.23333333333335</v>
      </c>
      <c r="E185" s="279">
        <v>305.4666666666667</v>
      </c>
      <c r="F185" s="279">
        <v>301.23333333333335</v>
      </c>
      <c r="G185" s="279">
        <v>294.4666666666667</v>
      </c>
      <c r="H185" s="279">
        <v>316.4666666666667</v>
      </c>
      <c r="I185" s="279">
        <v>323.23333333333335</v>
      </c>
      <c r="J185" s="279">
        <v>327.4666666666667</v>
      </c>
      <c r="K185" s="277">
        <v>319</v>
      </c>
      <c r="L185" s="277">
        <v>308</v>
      </c>
      <c r="M185" s="277">
        <v>27.593800000000002</v>
      </c>
    </row>
    <row r="186" spans="1:13">
      <c r="A186" s="268">
        <v>176</v>
      </c>
      <c r="B186" s="277" t="s">
        <v>249</v>
      </c>
      <c r="C186" s="278">
        <v>206.85</v>
      </c>
      <c r="D186" s="279">
        <v>206.45000000000002</v>
      </c>
      <c r="E186" s="279">
        <v>199.40000000000003</v>
      </c>
      <c r="F186" s="279">
        <v>191.95000000000002</v>
      </c>
      <c r="G186" s="279">
        <v>184.90000000000003</v>
      </c>
      <c r="H186" s="279">
        <v>213.90000000000003</v>
      </c>
      <c r="I186" s="279">
        <v>220.95000000000005</v>
      </c>
      <c r="J186" s="279">
        <v>228.40000000000003</v>
      </c>
      <c r="K186" s="277">
        <v>213.5</v>
      </c>
      <c r="L186" s="277">
        <v>199</v>
      </c>
      <c r="M186" s="277">
        <v>24.43262</v>
      </c>
    </row>
    <row r="187" spans="1:13">
      <c r="A187" s="268">
        <v>177</v>
      </c>
      <c r="B187" s="277" t="s">
        <v>105</v>
      </c>
      <c r="C187" s="278">
        <v>685.05</v>
      </c>
      <c r="D187" s="279">
        <v>680.01666666666665</v>
      </c>
      <c r="E187" s="279">
        <v>672.0333333333333</v>
      </c>
      <c r="F187" s="279">
        <v>659.01666666666665</v>
      </c>
      <c r="G187" s="279">
        <v>651.0333333333333</v>
      </c>
      <c r="H187" s="279">
        <v>693.0333333333333</v>
      </c>
      <c r="I187" s="279">
        <v>701.01666666666665</v>
      </c>
      <c r="J187" s="279">
        <v>714.0333333333333</v>
      </c>
      <c r="K187" s="277">
        <v>688</v>
      </c>
      <c r="L187" s="277">
        <v>667</v>
      </c>
      <c r="M187" s="277">
        <v>32.593800000000002</v>
      </c>
    </row>
    <row r="188" spans="1:13">
      <c r="A188" s="268">
        <v>178</v>
      </c>
      <c r="B188" s="277" t="s">
        <v>383</v>
      </c>
      <c r="C188" s="278">
        <v>88.5</v>
      </c>
      <c r="D188" s="279">
        <v>87.350000000000009</v>
      </c>
      <c r="E188" s="279">
        <v>84.40000000000002</v>
      </c>
      <c r="F188" s="279">
        <v>80.300000000000011</v>
      </c>
      <c r="G188" s="279">
        <v>77.350000000000023</v>
      </c>
      <c r="H188" s="279">
        <v>91.450000000000017</v>
      </c>
      <c r="I188" s="279">
        <v>94.4</v>
      </c>
      <c r="J188" s="279">
        <v>98.500000000000014</v>
      </c>
      <c r="K188" s="277">
        <v>90.3</v>
      </c>
      <c r="L188" s="277">
        <v>83.25</v>
      </c>
      <c r="M188" s="277">
        <v>65.003820000000005</v>
      </c>
    </row>
    <row r="189" spans="1:13">
      <c r="A189" s="268">
        <v>179</v>
      </c>
      <c r="B189" s="277" t="s">
        <v>384</v>
      </c>
      <c r="C189" s="278">
        <v>522.6</v>
      </c>
      <c r="D189" s="279">
        <v>527.23333333333323</v>
      </c>
      <c r="E189" s="279">
        <v>515.46666666666647</v>
      </c>
      <c r="F189" s="279">
        <v>508.33333333333326</v>
      </c>
      <c r="G189" s="279">
        <v>496.56666666666649</v>
      </c>
      <c r="H189" s="279">
        <v>534.36666666666645</v>
      </c>
      <c r="I189" s="279">
        <v>546.1333333333331</v>
      </c>
      <c r="J189" s="279">
        <v>553.26666666666642</v>
      </c>
      <c r="K189" s="277">
        <v>539</v>
      </c>
      <c r="L189" s="277">
        <v>520.1</v>
      </c>
      <c r="M189" s="277">
        <v>0.29480000000000001</v>
      </c>
    </row>
    <row r="190" spans="1:13">
      <c r="A190" s="268">
        <v>180</v>
      </c>
      <c r="B190" s="277" t="s">
        <v>1440</v>
      </c>
      <c r="C190" s="278">
        <v>212.7</v>
      </c>
      <c r="D190" s="279">
        <v>214.75</v>
      </c>
      <c r="E190" s="279">
        <v>209.75</v>
      </c>
      <c r="F190" s="279">
        <v>206.8</v>
      </c>
      <c r="G190" s="279">
        <v>201.8</v>
      </c>
      <c r="H190" s="279">
        <v>217.7</v>
      </c>
      <c r="I190" s="279">
        <v>222.7</v>
      </c>
      <c r="J190" s="279">
        <v>225.64999999999998</v>
      </c>
      <c r="K190" s="277">
        <v>219.75</v>
      </c>
      <c r="L190" s="277">
        <v>211.8</v>
      </c>
      <c r="M190" s="277">
        <v>2.2033299999999998</v>
      </c>
    </row>
    <row r="191" spans="1:13">
      <c r="A191" s="268">
        <v>181</v>
      </c>
      <c r="B191" s="277" t="s">
        <v>390</v>
      </c>
      <c r="C191" s="278">
        <v>70.599999999999994</v>
      </c>
      <c r="D191" s="279">
        <v>71.350000000000009</v>
      </c>
      <c r="E191" s="279">
        <v>69.250000000000014</v>
      </c>
      <c r="F191" s="279">
        <v>67.900000000000006</v>
      </c>
      <c r="G191" s="279">
        <v>65.800000000000011</v>
      </c>
      <c r="H191" s="279">
        <v>72.700000000000017</v>
      </c>
      <c r="I191" s="279">
        <v>74.800000000000011</v>
      </c>
      <c r="J191" s="279">
        <v>76.15000000000002</v>
      </c>
      <c r="K191" s="277">
        <v>73.45</v>
      </c>
      <c r="L191" s="277">
        <v>70</v>
      </c>
      <c r="M191" s="277">
        <v>14.7766</v>
      </c>
    </row>
    <row r="192" spans="1:13">
      <c r="A192" s="268">
        <v>182</v>
      </c>
      <c r="B192" s="277" t="s">
        <v>250</v>
      </c>
      <c r="C192" s="278">
        <v>218.4</v>
      </c>
      <c r="D192" s="279">
        <v>219.18333333333331</v>
      </c>
      <c r="E192" s="279">
        <v>214.46666666666661</v>
      </c>
      <c r="F192" s="279">
        <v>210.5333333333333</v>
      </c>
      <c r="G192" s="279">
        <v>205.81666666666661</v>
      </c>
      <c r="H192" s="279">
        <v>223.11666666666662</v>
      </c>
      <c r="I192" s="279">
        <v>227.83333333333331</v>
      </c>
      <c r="J192" s="279">
        <v>231.76666666666662</v>
      </c>
      <c r="K192" s="277">
        <v>223.9</v>
      </c>
      <c r="L192" s="277">
        <v>215.25</v>
      </c>
      <c r="M192" s="277">
        <v>15.541230000000001</v>
      </c>
    </row>
    <row r="193" spans="1:13">
      <c r="A193" s="268">
        <v>183</v>
      </c>
      <c r="B193" s="277" t="s">
        <v>385</v>
      </c>
      <c r="C193" s="278">
        <v>369.9</v>
      </c>
      <c r="D193" s="279">
        <v>362.63333333333338</v>
      </c>
      <c r="E193" s="279">
        <v>348.26666666666677</v>
      </c>
      <c r="F193" s="279">
        <v>326.63333333333338</v>
      </c>
      <c r="G193" s="279">
        <v>312.26666666666677</v>
      </c>
      <c r="H193" s="279">
        <v>384.26666666666677</v>
      </c>
      <c r="I193" s="279">
        <v>398.63333333333344</v>
      </c>
      <c r="J193" s="279">
        <v>420.26666666666677</v>
      </c>
      <c r="K193" s="277">
        <v>377</v>
      </c>
      <c r="L193" s="277">
        <v>341</v>
      </c>
      <c r="M193" s="277">
        <v>18.814910000000001</v>
      </c>
    </row>
    <row r="194" spans="1:13">
      <c r="A194" s="268">
        <v>184</v>
      </c>
      <c r="B194" s="277" t="s">
        <v>386</v>
      </c>
      <c r="C194" s="278">
        <v>326.5</v>
      </c>
      <c r="D194" s="279">
        <v>325.88333333333338</v>
      </c>
      <c r="E194" s="279">
        <v>323.66666666666674</v>
      </c>
      <c r="F194" s="279">
        <v>320.83333333333337</v>
      </c>
      <c r="G194" s="279">
        <v>318.61666666666673</v>
      </c>
      <c r="H194" s="279">
        <v>328.71666666666675</v>
      </c>
      <c r="I194" s="279">
        <v>330.93333333333334</v>
      </c>
      <c r="J194" s="279">
        <v>333.76666666666677</v>
      </c>
      <c r="K194" s="277">
        <v>328.1</v>
      </c>
      <c r="L194" s="277">
        <v>323.05</v>
      </c>
      <c r="M194" s="277">
        <v>7.0448500000000003</v>
      </c>
    </row>
    <row r="195" spans="1:13">
      <c r="A195" s="268">
        <v>185</v>
      </c>
      <c r="B195" s="277" t="s">
        <v>391</v>
      </c>
      <c r="C195" s="278">
        <v>687.25</v>
      </c>
      <c r="D195" s="279">
        <v>689.1</v>
      </c>
      <c r="E195" s="279">
        <v>680.40000000000009</v>
      </c>
      <c r="F195" s="279">
        <v>673.55000000000007</v>
      </c>
      <c r="G195" s="279">
        <v>664.85000000000014</v>
      </c>
      <c r="H195" s="279">
        <v>695.95</v>
      </c>
      <c r="I195" s="279">
        <v>704.65000000000009</v>
      </c>
      <c r="J195" s="279">
        <v>711.5</v>
      </c>
      <c r="K195" s="277">
        <v>697.8</v>
      </c>
      <c r="L195" s="277">
        <v>682.25</v>
      </c>
      <c r="M195" s="277">
        <v>0.26406000000000002</v>
      </c>
    </row>
    <row r="196" spans="1:13">
      <c r="A196" s="268">
        <v>186</v>
      </c>
      <c r="B196" s="277" t="s">
        <v>399</v>
      </c>
      <c r="C196" s="278">
        <v>1010.8</v>
      </c>
      <c r="D196" s="279">
        <v>1028.3999999999999</v>
      </c>
      <c r="E196" s="279">
        <v>990.89999999999964</v>
      </c>
      <c r="F196" s="279">
        <v>970.99999999999977</v>
      </c>
      <c r="G196" s="279">
        <v>933.49999999999955</v>
      </c>
      <c r="H196" s="279">
        <v>1048.2999999999997</v>
      </c>
      <c r="I196" s="279">
        <v>1085.8000000000002</v>
      </c>
      <c r="J196" s="279">
        <v>1105.6999999999998</v>
      </c>
      <c r="K196" s="277">
        <v>1065.9000000000001</v>
      </c>
      <c r="L196" s="277">
        <v>1008.5</v>
      </c>
      <c r="M196" s="277">
        <v>58.31221</v>
      </c>
    </row>
    <row r="197" spans="1:13">
      <c r="A197" s="268">
        <v>187</v>
      </c>
      <c r="B197" s="277" t="s">
        <v>392</v>
      </c>
      <c r="C197" s="278">
        <v>35.4</v>
      </c>
      <c r="D197" s="279">
        <v>35.516666666666666</v>
      </c>
      <c r="E197" s="279">
        <v>35.083333333333329</v>
      </c>
      <c r="F197" s="279">
        <v>34.766666666666666</v>
      </c>
      <c r="G197" s="279">
        <v>34.333333333333329</v>
      </c>
      <c r="H197" s="279">
        <v>35.833333333333329</v>
      </c>
      <c r="I197" s="279">
        <v>36.266666666666666</v>
      </c>
      <c r="J197" s="279">
        <v>36.583333333333329</v>
      </c>
      <c r="K197" s="277">
        <v>35.950000000000003</v>
      </c>
      <c r="L197" s="277">
        <v>35.200000000000003</v>
      </c>
      <c r="M197" s="277">
        <v>3.2068699999999999</v>
      </c>
    </row>
    <row r="198" spans="1:13">
      <c r="A198" s="268">
        <v>188</v>
      </c>
      <c r="B198" s="277" t="s">
        <v>393</v>
      </c>
      <c r="C198" s="278">
        <v>793.25</v>
      </c>
      <c r="D198" s="279">
        <v>797.55000000000007</v>
      </c>
      <c r="E198" s="279">
        <v>785.70000000000016</v>
      </c>
      <c r="F198" s="279">
        <v>778.15000000000009</v>
      </c>
      <c r="G198" s="279">
        <v>766.30000000000018</v>
      </c>
      <c r="H198" s="279">
        <v>805.10000000000014</v>
      </c>
      <c r="I198" s="279">
        <v>816.95</v>
      </c>
      <c r="J198" s="279">
        <v>824.50000000000011</v>
      </c>
      <c r="K198" s="277">
        <v>809.4</v>
      </c>
      <c r="L198" s="277">
        <v>790</v>
      </c>
      <c r="M198" s="277">
        <v>0.17699999999999999</v>
      </c>
    </row>
    <row r="199" spans="1:13">
      <c r="A199" s="268">
        <v>189</v>
      </c>
      <c r="B199" s="277" t="s">
        <v>106</v>
      </c>
      <c r="C199" s="278">
        <v>653.1</v>
      </c>
      <c r="D199" s="279">
        <v>653.03333333333342</v>
      </c>
      <c r="E199" s="279">
        <v>648.26666666666688</v>
      </c>
      <c r="F199" s="279">
        <v>643.43333333333351</v>
      </c>
      <c r="G199" s="279">
        <v>638.66666666666697</v>
      </c>
      <c r="H199" s="279">
        <v>657.86666666666679</v>
      </c>
      <c r="I199" s="279">
        <v>662.63333333333344</v>
      </c>
      <c r="J199" s="279">
        <v>667.4666666666667</v>
      </c>
      <c r="K199" s="277">
        <v>657.8</v>
      </c>
      <c r="L199" s="277">
        <v>648.20000000000005</v>
      </c>
      <c r="M199" s="277">
        <v>9.3279099999999993</v>
      </c>
    </row>
    <row r="200" spans="1:13">
      <c r="A200" s="268">
        <v>190</v>
      </c>
      <c r="B200" s="277" t="s">
        <v>108</v>
      </c>
      <c r="C200" s="278">
        <v>710.15</v>
      </c>
      <c r="D200" s="279">
        <v>712.2166666666667</v>
      </c>
      <c r="E200" s="279">
        <v>704.43333333333339</v>
      </c>
      <c r="F200" s="279">
        <v>698.7166666666667</v>
      </c>
      <c r="G200" s="279">
        <v>690.93333333333339</v>
      </c>
      <c r="H200" s="279">
        <v>717.93333333333339</v>
      </c>
      <c r="I200" s="279">
        <v>725.7166666666667</v>
      </c>
      <c r="J200" s="279">
        <v>731.43333333333339</v>
      </c>
      <c r="K200" s="277">
        <v>720</v>
      </c>
      <c r="L200" s="277">
        <v>706.5</v>
      </c>
      <c r="M200" s="277">
        <v>39.170589999999997</v>
      </c>
    </row>
    <row r="201" spans="1:13">
      <c r="A201" s="268">
        <v>191</v>
      </c>
      <c r="B201" s="277" t="s">
        <v>109</v>
      </c>
      <c r="C201" s="278">
        <v>1864.1</v>
      </c>
      <c r="D201" s="279">
        <v>1859.0333333333335</v>
      </c>
      <c r="E201" s="279">
        <v>1835.0666666666671</v>
      </c>
      <c r="F201" s="279">
        <v>1806.0333333333335</v>
      </c>
      <c r="G201" s="279">
        <v>1782.0666666666671</v>
      </c>
      <c r="H201" s="279">
        <v>1888.0666666666671</v>
      </c>
      <c r="I201" s="279">
        <v>1912.0333333333338</v>
      </c>
      <c r="J201" s="279">
        <v>1941.0666666666671</v>
      </c>
      <c r="K201" s="277">
        <v>1883</v>
      </c>
      <c r="L201" s="277">
        <v>1830</v>
      </c>
      <c r="M201" s="277">
        <v>86.485309999999998</v>
      </c>
    </row>
    <row r="202" spans="1:13">
      <c r="A202" s="268">
        <v>192</v>
      </c>
      <c r="B202" s="277" t="s">
        <v>252</v>
      </c>
      <c r="C202" s="278">
        <v>2499.4499999999998</v>
      </c>
      <c r="D202" s="279">
        <v>2489.5333333333333</v>
      </c>
      <c r="E202" s="279">
        <v>2470.0666666666666</v>
      </c>
      <c r="F202" s="279">
        <v>2440.6833333333334</v>
      </c>
      <c r="G202" s="279">
        <v>2421.2166666666667</v>
      </c>
      <c r="H202" s="279">
        <v>2518.9166666666665</v>
      </c>
      <c r="I202" s="279">
        <v>2538.3833333333328</v>
      </c>
      <c r="J202" s="279">
        <v>2567.7666666666664</v>
      </c>
      <c r="K202" s="277">
        <v>2509</v>
      </c>
      <c r="L202" s="277">
        <v>2460.15</v>
      </c>
      <c r="M202" s="277">
        <v>3.3502900000000002</v>
      </c>
    </row>
    <row r="203" spans="1:13">
      <c r="A203" s="268">
        <v>193</v>
      </c>
      <c r="B203" s="277" t="s">
        <v>110</v>
      </c>
      <c r="C203" s="278">
        <v>1112.0999999999999</v>
      </c>
      <c r="D203" s="279">
        <v>1116.0833333333333</v>
      </c>
      <c r="E203" s="279">
        <v>1102.2666666666664</v>
      </c>
      <c r="F203" s="279">
        <v>1092.4333333333332</v>
      </c>
      <c r="G203" s="279">
        <v>1078.6166666666663</v>
      </c>
      <c r="H203" s="279">
        <v>1125.9166666666665</v>
      </c>
      <c r="I203" s="279">
        <v>1139.7333333333336</v>
      </c>
      <c r="J203" s="279">
        <v>1149.5666666666666</v>
      </c>
      <c r="K203" s="277">
        <v>1129.9000000000001</v>
      </c>
      <c r="L203" s="277">
        <v>1106.25</v>
      </c>
      <c r="M203" s="277">
        <v>103.23014999999999</v>
      </c>
    </row>
    <row r="204" spans="1:13">
      <c r="A204" s="268">
        <v>194</v>
      </c>
      <c r="B204" s="277" t="s">
        <v>253</v>
      </c>
      <c r="C204" s="278">
        <v>596.04999999999995</v>
      </c>
      <c r="D204" s="279">
        <v>595.73333333333323</v>
      </c>
      <c r="E204" s="279">
        <v>591.46666666666647</v>
      </c>
      <c r="F204" s="279">
        <v>586.88333333333321</v>
      </c>
      <c r="G204" s="279">
        <v>582.61666666666645</v>
      </c>
      <c r="H204" s="279">
        <v>600.31666666666649</v>
      </c>
      <c r="I204" s="279">
        <v>604.58333333333314</v>
      </c>
      <c r="J204" s="279">
        <v>609.16666666666652</v>
      </c>
      <c r="K204" s="277">
        <v>600</v>
      </c>
      <c r="L204" s="277">
        <v>591.15</v>
      </c>
      <c r="M204" s="277">
        <v>29.47749</v>
      </c>
    </row>
    <row r="205" spans="1:13">
      <c r="A205" s="268">
        <v>195</v>
      </c>
      <c r="B205" s="277" t="s">
        <v>251</v>
      </c>
      <c r="C205" s="278">
        <v>891.6</v>
      </c>
      <c r="D205" s="279">
        <v>898.58333333333337</v>
      </c>
      <c r="E205" s="279">
        <v>868.36666666666679</v>
      </c>
      <c r="F205" s="279">
        <v>845.13333333333344</v>
      </c>
      <c r="G205" s="279">
        <v>814.91666666666686</v>
      </c>
      <c r="H205" s="279">
        <v>921.81666666666672</v>
      </c>
      <c r="I205" s="279">
        <v>952.03333333333319</v>
      </c>
      <c r="J205" s="279">
        <v>975.26666666666665</v>
      </c>
      <c r="K205" s="277">
        <v>928.8</v>
      </c>
      <c r="L205" s="277">
        <v>875.35</v>
      </c>
      <c r="M205" s="277">
        <v>15.420019999999999</v>
      </c>
    </row>
    <row r="206" spans="1:13">
      <c r="A206" s="268">
        <v>196</v>
      </c>
      <c r="B206" s="277" t="s">
        <v>394</v>
      </c>
      <c r="C206" s="278">
        <v>195.5</v>
      </c>
      <c r="D206" s="279">
        <v>196.83333333333334</v>
      </c>
      <c r="E206" s="279">
        <v>193.66666666666669</v>
      </c>
      <c r="F206" s="279">
        <v>191.83333333333334</v>
      </c>
      <c r="G206" s="279">
        <v>188.66666666666669</v>
      </c>
      <c r="H206" s="279">
        <v>198.66666666666669</v>
      </c>
      <c r="I206" s="279">
        <v>201.83333333333337</v>
      </c>
      <c r="J206" s="279">
        <v>203.66666666666669</v>
      </c>
      <c r="K206" s="277">
        <v>200</v>
      </c>
      <c r="L206" s="277">
        <v>195</v>
      </c>
      <c r="M206" s="277">
        <v>1.5306500000000001</v>
      </c>
    </row>
    <row r="207" spans="1:13">
      <c r="A207" s="268">
        <v>197</v>
      </c>
      <c r="B207" s="277" t="s">
        <v>395</v>
      </c>
      <c r="C207" s="278">
        <v>342.35</v>
      </c>
      <c r="D207" s="279">
        <v>344.2833333333333</v>
      </c>
      <c r="E207" s="279">
        <v>339.06666666666661</v>
      </c>
      <c r="F207" s="279">
        <v>335.7833333333333</v>
      </c>
      <c r="G207" s="279">
        <v>330.56666666666661</v>
      </c>
      <c r="H207" s="279">
        <v>347.56666666666661</v>
      </c>
      <c r="I207" s="279">
        <v>352.7833333333333</v>
      </c>
      <c r="J207" s="279">
        <v>356.06666666666661</v>
      </c>
      <c r="K207" s="277">
        <v>349.5</v>
      </c>
      <c r="L207" s="277">
        <v>341</v>
      </c>
      <c r="M207" s="277">
        <v>0.38234000000000001</v>
      </c>
    </row>
    <row r="208" spans="1:13">
      <c r="A208" s="268">
        <v>198</v>
      </c>
      <c r="B208" s="277" t="s">
        <v>111</v>
      </c>
      <c r="C208" s="278">
        <v>3141.75</v>
      </c>
      <c r="D208" s="279">
        <v>3139.75</v>
      </c>
      <c r="E208" s="279">
        <v>3109.5</v>
      </c>
      <c r="F208" s="279">
        <v>3077.25</v>
      </c>
      <c r="G208" s="279">
        <v>3047</v>
      </c>
      <c r="H208" s="279">
        <v>3172</v>
      </c>
      <c r="I208" s="279">
        <v>3202.25</v>
      </c>
      <c r="J208" s="279">
        <v>3234.5</v>
      </c>
      <c r="K208" s="277">
        <v>3170</v>
      </c>
      <c r="L208" s="277">
        <v>3107.5</v>
      </c>
      <c r="M208" s="277">
        <v>14.31518</v>
      </c>
    </row>
    <row r="209" spans="1:13">
      <c r="A209" s="268">
        <v>199</v>
      </c>
      <c r="B209" s="277" t="s">
        <v>112</v>
      </c>
      <c r="C209" s="278">
        <v>419.75</v>
      </c>
      <c r="D209" s="279">
        <v>421.58333333333331</v>
      </c>
      <c r="E209" s="279">
        <v>413.16666666666663</v>
      </c>
      <c r="F209" s="279">
        <v>406.58333333333331</v>
      </c>
      <c r="G209" s="279">
        <v>398.16666666666663</v>
      </c>
      <c r="H209" s="279">
        <v>428.16666666666663</v>
      </c>
      <c r="I209" s="279">
        <v>436.58333333333326</v>
      </c>
      <c r="J209" s="279">
        <v>443.16666666666663</v>
      </c>
      <c r="K209" s="277">
        <v>430</v>
      </c>
      <c r="L209" s="277">
        <v>415</v>
      </c>
      <c r="M209" s="277">
        <v>12.40948</v>
      </c>
    </row>
    <row r="210" spans="1:13">
      <c r="A210" s="268">
        <v>200</v>
      </c>
      <c r="B210" s="277" t="s">
        <v>396</v>
      </c>
      <c r="C210" s="278">
        <v>17.05</v>
      </c>
      <c r="D210" s="279">
        <v>16.966666666666665</v>
      </c>
      <c r="E210" s="279">
        <v>16.733333333333331</v>
      </c>
      <c r="F210" s="279">
        <v>16.416666666666664</v>
      </c>
      <c r="G210" s="279">
        <v>16.18333333333333</v>
      </c>
      <c r="H210" s="279">
        <v>17.283333333333331</v>
      </c>
      <c r="I210" s="279">
        <v>17.516666666666666</v>
      </c>
      <c r="J210" s="279">
        <v>17.833333333333332</v>
      </c>
      <c r="K210" s="277">
        <v>17.2</v>
      </c>
      <c r="L210" s="277">
        <v>16.649999999999999</v>
      </c>
      <c r="M210" s="277">
        <v>28.025780000000001</v>
      </c>
    </row>
    <row r="211" spans="1:13">
      <c r="A211" s="268">
        <v>201</v>
      </c>
      <c r="B211" s="277" t="s">
        <v>398</v>
      </c>
      <c r="C211" s="278">
        <v>89.1</v>
      </c>
      <c r="D211" s="279">
        <v>89.899999999999991</v>
      </c>
      <c r="E211" s="279">
        <v>87.199999999999989</v>
      </c>
      <c r="F211" s="279">
        <v>85.3</v>
      </c>
      <c r="G211" s="279">
        <v>82.6</v>
      </c>
      <c r="H211" s="279">
        <v>91.799999999999983</v>
      </c>
      <c r="I211" s="279">
        <v>94.5</v>
      </c>
      <c r="J211" s="279">
        <v>96.399999999999977</v>
      </c>
      <c r="K211" s="277">
        <v>92.6</v>
      </c>
      <c r="L211" s="277">
        <v>88</v>
      </c>
      <c r="M211" s="277">
        <v>5.45404</v>
      </c>
    </row>
    <row r="212" spans="1:13">
      <c r="A212" s="268">
        <v>202</v>
      </c>
      <c r="B212" s="277" t="s">
        <v>114</v>
      </c>
      <c r="C212" s="278">
        <v>194.9</v>
      </c>
      <c r="D212" s="279">
        <v>194.38333333333333</v>
      </c>
      <c r="E212" s="279">
        <v>193.11666666666665</v>
      </c>
      <c r="F212" s="279">
        <v>191.33333333333331</v>
      </c>
      <c r="G212" s="279">
        <v>190.06666666666663</v>
      </c>
      <c r="H212" s="279">
        <v>196.16666666666666</v>
      </c>
      <c r="I212" s="279">
        <v>197.43333333333331</v>
      </c>
      <c r="J212" s="279">
        <v>199.21666666666667</v>
      </c>
      <c r="K212" s="277">
        <v>195.65</v>
      </c>
      <c r="L212" s="277">
        <v>192.6</v>
      </c>
      <c r="M212" s="277">
        <v>76.598830000000007</v>
      </c>
    </row>
    <row r="213" spans="1:13">
      <c r="A213" s="268">
        <v>203</v>
      </c>
      <c r="B213" s="277" t="s">
        <v>400</v>
      </c>
      <c r="C213" s="278">
        <v>38</v>
      </c>
      <c r="D213" s="279">
        <v>38.199999999999996</v>
      </c>
      <c r="E213" s="279">
        <v>37.29999999999999</v>
      </c>
      <c r="F213" s="279">
        <v>36.599999999999994</v>
      </c>
      <c r="G213" s="279">
        <v>35.699999999999989</v>
      </c>
      <c r="H213" s="279">
        <v>38.899999999999991</v>
      </c>
      <c r="I213" s="279">
        <v>39.799999999999997</v>
      </c>
      <c r="J213" s="279">
        <v>40.499999999999993</v>
      </c>
      <c r="K213" s="277">
        <v>39.1</v>
      </c>
      <c r="L213" s="277">
        <v>37.5</v>
      </c>
      <c r="M213" s="277">
        <v>9.6436200000000003</v>
      </c>
    </row>
    <row r="214" spans="1:13">
      <c r="A214" s="268">
        <v>204</v>
      </c>
      <c r="B214" s="277" t="s">
        <v>115</v>
      </c>
      <c r="C214" s="278">
        <v>208.4</v>
      </c>
      <c r="D214" s="279">
        <v>208.91666666666666</v>
      </c>
      <c r="E214" s="279">
        <v>206.73333333333332</v>
      </c>
      <c r="F214" s="279">
        <v>205.06666666666666</v>
      </c>
      <c r="G214" s="279">
        <v>202.88333333333333</v>
      </c>
      <c r="H214" s="279">
        <v>210.58333333333331</v>
      </c>
      <c r="I214" s="279">
        <v>212.76666666666665</v>
      </c>
      <c r="J214" s="279">
        <v>214.43333333333331</v>
      </c>
      <c r="K214" s="277">
        <v>211.1</v>
      </c>
      <c r="L214" s="277">
        <v>207.25</v>
      </c>
      <c r="M214" s="277">
        <v>81.000829999999993</v>
      </c>
    </row>
    <row r="215" spans="1:13">
      <c r="A215" s="268">
        <v>205</v>
      </c>
      <c r="B215" s="277" t="s">
        <v>116</v>
      </c>
      <c r="C215" s="278">
        <v>2171.25</v>
      </c>
      <c r="D215" s="279">
        <v>2174.75</v>
      </c>
      <c r="E215" s="279">
        <v>2161.5</v>
      </c>
      <c r="F215" s="279">
        <v>2151.75</v>
      </c>
      <c r="G215" s="279">
        <v>2138.5</v>
      </c>
      <c r="H215" s="279">
        <v>2184.5</v>
      </c>
      <c r="I215" s="279">
        <v>2197.75</v>
      </c>
      <c r="J215" s="279">
        <v>2207.5</v>
      </c>
      <c r="K215" s="277">
        <v>2188</v>
      </c>
      <c r="L215" s="277">
        <v>2165</v>
      </c>
      <c r="M215" s="277">
        <v>21.72278</v>
      </c>
    </row>
    <row r="216" spans="1:13">
      <c r="A216" s="268">
        <v>206</v>
      </c>
      <c r="B216" s="277" t="s">
        <v>254</v>
      </c>
      <c r="C216" s="278">
        <v>237.15</v>
      </c>
      <c r="D216" s="279">
        <v>234.56666666666669</v>
      </c>
      <c r="E216" s="279">
        <v>229.78333333333339</v>
      </c>
      <c r="F216" s="279">
        <v>222.41666666666669</v>
      </c>
      <c r="G216" s="279">
        <v>217.63333333333338</v>
      </c>
      <c r="H216" s="279">
        <v>241.93333333333339</v>
      </c>
      <c r="I216" s="279">
        <v>246.7166666666667</v>
      </c>
      <c r="J216" s="279">
        <v>254.0833333333334</v>
      </c>
      <c r="K216" s="277">
        <v>239.35</v>
      </c>
      <c r="L216" s="277">
        <v>227.2</v>
      </c>
      <c r="M216" s="277">
        <v>22.650729999999999</v>
      </c>
    </row>
    <row r="217" spans="1:13">
      <c r="A217" s="268">
        <v>207</v>
      </c>
      <c r="B217" s="277" t="s">
        <v>401</v>
      </c>
      <c r="C217" s="278">
        <v>34864.449999999997</v>
      </c>
      <c r="D217" s="279">
        <v>35250.566666666666</v>
      </c>
      <c r="E217" s="279">
        <v>34215.133333333331</v>
      </c>
      <c r="F217" s="279">
        <v>33565.816666666666</v>
      </c>
      <c r="G217" s="279">
        <v>32530.383333333331</v>
      </c>
      <c r="H217" s="279">
        <v>35899.883333333331</v>
      </c>
      <c r="I217" s="279">
        <v>36935.316666666666</v>
      </c>
      <c r="J217" s="279">
        <v>37584.633333333331</v>
      </c>
      <c r="K217" s="277">
        <v>36286</v>
      </c>
      <c r="L217" s="277">
        <v>34601.25</v>
      </c>
      <c r="M217" s="277">
        <v>8.0960000000000004E-2</v>
      </c>
    </row>
    <row r="218" spans="1:13">
      <c r="A218" s="268">
        <v>208</v>
      </c>
      <c r="B218" s="277" t="s">
        <v>397</v>
      </c>
      <c r="C218" s="278">
        <v>56.75</v>
      </c>
      <c r="D218" s="279">
        <v>57.216666666666669</v>
      </c>
      <c r="E218" s="279">
        <v>55.63333333333334</v>
      </c>
      <c r="F218" s="279">
        <v>54.516666666666673</v>
      </c>
      <c r="G218" s="279">
        <v>52.933333333333344</v>
      </c>
      <c r="H218" s="279">
        <v>58.333333333333336</v>
      </c>
      <c r="I218" s="279">
        <v>59.916666666666664</v>
      </c>
      <c r="J218" s="279">
        <v>61.033333333333331</v>
      </c>
      <c r="K218" s="277">
        <v>58.8</v>
      </c>
      <c r="L218" s="277">
        <v>56.1</v>
      </c>
      <c r="M218" s="277">
        <v>17.994900000000001</v>
      </c>
    </row>
    <row r="219" spans="1:13">
      <c r="A219" s="268">
        <v>209</v>
      </c>
      <c r="B219" s="277" t="s">
        <v>255</v>
      </c>
      <c r="C219" s="278">
        <v>37.950000000000003</v>
      </c>
      <c r="D219" s="279">
        <v>38.1</v>
      </c>
      <c r="E219" s="279">
        <v>37.6</v>
      </c>
      <c r="F219" s="279">
        <v>37.25</v>
      </c>
      <c r="G219" s="279">
        <v>36.75</v>
      </c>
      <c r="H219" s="279">
        <v>38.450000000000003</v>
      </c>
      <c r="I219" s="279">
        <v>38.950000000000003</v>
      </c>
      <c r="J219" s="279">
        <v>39.300000000000004</v>
      </c>
      <c r="K219" s="277">
        <v>38.6</v>
      </c>
      <c r="L219" s="277">
        <v>37.75</v>
      </c>
      <c r="M219" s="277">
        <v>17.884039999999999</v>
      </c>
    </row>
    <row r="220" spans="1:13">
      <c r="A220" s="268">
        <v>210</v>
      </c>
      <c r="B220" s="277" t="s">
        <v>415</v>
      </c>
      <c r="C220" s="278">
        <v>70.3</v>
      </c>
      <c r="D220" s="279">
        <v>71.350000000000009</v>
      </c>
      <c r="E220" s="279">
        <v>68.950000000000017</v>
      </c>
      <c r="F220" s="279">
        <v>67.600000000000009</v>
      </c>
      <c r="G220" s="279">
        <v>65.200000000000017</v>
      </c>
      <c r="H220" s="279">
        <v>72.700000000000017</v>
      </c>
      <c r="I220" s="279">
        <v>75.100000000000023</v>
      </c>
      <c r="J220" s="279">
        <v>76.450000000000017</v>
      </c>
      <c r="K220" s="277">
        <v>73.75</v>
      </c>
      <c r="L220" s="277">
        <v>70</v>
      </c>
      <c r="M220" s="277">
        <v>63.597940000000001</v>
      </c>
    </row>
    <row r="221" spans="1:13">
      <c r="A221" s="268">
        <v>211</v>
      </c>
      <c r="B221" s="277" t="s">
        <v>117</v>
      </c>
      <c r="C221" s="278">
        <v>219.35</v>
      </c>
      <c r="D221" s="279">
        <v>219.45000000000002</v>
      </c>
      <c r="E221" s="279">
        <v>214.90000000000003</v>
      </c>
      <c r="F221" s="279">
        <v>210.45000000000002</v>
      </c>
      <c r="G221" s="279">
        <v>205.90000000000003</v>
      </c>
      <c r="H221" s="279">
        <v>223.90000000000003</v>
      </c>
      <c r="I221" s="279">
        <v>228.45000000000005</v>
      </c>
      <c r="J221" s="279">
        <v>232.90000000000003</v>
      </c>
      <c r="K221" s="277">
        <v>224</v>
      </c>
      <c r="L221" s="277">
        <v>215</v>
      </c>
      <c r="M221" s="277">
        <v>221.23707999999999</v>
      </c>
    </row>
    <row r="222" spans="1:13">
      <c r="A222" s="268">
        <v>212</v>
      </c>
      <c r="B222" s="277" t="s">
        <v>258</v>
      </c>
      <c r="C222" s="278">
        <v>200</v>
      </c>
      <c r="D222" s="279">
        <v>212.18333333333331</v>
      </c>
      <c r="E222" s="279">
        <v>183.41666666666663</v>
      </c>
      <c r="F222" s="279">
        <v>166.83333333333331</v>
      </c>
      <c r="G222" s="279">
        <v>138.06666666666663</v>
      </c>
      <c r="H222" s="279">
        <v>228.76666666666662</v>
      </c>
      <c r="I222" s="279">
        <v>257.5333333333333</v>
      </c>
      <c r="J222" s="279">
        <v>274.11666666666662</v>
      </c>
      <c r="K222" s="277">
        <v>240.95</v>
      </c>
      <c r="L222" s="277">
        <v>195.6</v>
      </c>
      <c r="M222" s="277">
        <v>35.26726</v>
      </c>
    </row>
    <row r="223" spans="1:13">
      <c r="A223" s="268">
        <v>213</v>
      </c>
      <c r="B223" s="277" t="s">
        <v>118</v>
      </c>
      <c r="C223" s="278">
        <v>392.2</v>
      </c>
      <c r="D223" s="279">
        <v>392.41666666666669</v>
      </c>
      <c r="E223" s="279">
        <v>387.38333333333338</v>
      </c>
      <c r="F223" s="279">
        <v>382.56666666666672</v>
      </c>
      <c r="G223" s="279">
        <v>377.53333333333342</v>
      </c>
      <c r="H223" s="279">
        <v>397.23333333333335</v>
      </c>
      <c r="I223" s="279">
        <v>402.26666666666665</v>
      </c>
      <c r="J223" s="279">
        <v>407.08333333333331</v>
      </c>
      <c r="K223" s="277">
        <v>397.45</v>
      </c>
      <c r="L223" s="277">
        <v>387.6</v>
      </c>
      <c r="M223" s="277">
        <v>369.10773</v>
      </c>
    </row>
    <row r="224" spans="1:13">
      <c r="A224" s="268">
        <v>214</v>
      </c>
      <c r="B224" s="277" t="s">
        <v>256</v>
      </c>
      <c r="C224" s="278">
        <v>1276.6500000000001</v>
      </c>
      <c r="D224" s="279">
        <v>1273.0166666666667</v>
      </c>
      <c r="E224" s="279">
        <v>1266.8333333333333</v>
      </c>
      <c r="F224" s="279">
        <v>1257.0166666666667</v>
      </c>
      <c r="G224" s="279">
        <v>1250.8333333333333</v>
      </c>
      <c r="H224" s="279">
        <v>1282.8333333333333</v>
      </c>
      <c r="I224" s="279">
        <v>1289.0166666666667</v>
      </c>
      <c r="J224" s="279">
        <v>1298.8333333333333</v>
      </c>
      <c r="K224" s="277">
        <v>1279.2</v>
      </c>
      <c r="L224" s="277">
        <v>1263.2</v>
      </c>
      <c r="M224" s="277">
        <v>3.4035000000000002</v>
      </c>
    </row>
    <row r="225" spans="1:13">
      <c r="A225" s="268">
        <v>215</v>
      </c>
      <c r="B225" s="277" t="s">
        <v>119</v>
      </c>
      <c r="C225" s="278">
        <v>449</v>
      </c>
      <c r="D225" s="279">
        <v>449.5333333333333</v>
      </c>
      <c r="E225" s="279">
        <v>446.11666666666662</v>
      </c>
      <c r="F225" s="279">
        <v>443.23333333333329</v>
      </c>
      <c r="G225" s="279">
        <v>439.81666666666661</v>
      </c>
      <c r="H225" s="279">
        <v>452.41666666666663</v>
      </c>
      <c r="I225" s="279">
        <v>455.83333333333337</v>
      </c>
      <c r="J225" s="279">
        <v>458.71666666666664</v>
      </c>
      <c r="K225" s="277">
        <v>452.95</v>
      </c>
      <c r="L225" s="277">
        <v>446.65</v>
      </c>
      <c r="M225" s="277">
        <v>15.251300000000001</v>
      </c>
    </row>
    <row r="226" spans="1:13">
      <c r="A226" s="268">
        <v>216</v>
      </c>
      <c r="B226" s="277" t="s">
        <v>403</v>
      </c>
      <c r="C226" s="278">
        <v>2817.75</v>
      </c>
      <c r="D226" s="279">
        <v>2843.5833333333335</v>
      </c>
      <c r="E226" s="279">
        <v>2748.166666666667</v>
      </c>
      <c r="F226" s="279">
        <v>2678.5833333333335</v>
      </c>
      <c r="G226" s="279">
        <v>2583.166666666667</v>
      </c>
      <c r="H226" s="279">
        <v>2913.166666666667</v>
      </c>
      <c r="I226" s="279">
        <v>3008.5833333333339</v>
      </c>
      <c r="J226" s="279">
        <v>3078.166666666667</v>
      </c>
      <c r="K226" s="277">
        <v>2939</v>
      </c>
      <c r="L226" s="277">
        <v>2774</v>
      </c>
      <c r="M226" s="277">
        <v>5.8729999999999997E-2</v>
      </c>
    </row>
    <row r="227" spans="1:13">
      <c r="A227" s="268">
        <v>217</v>
      </c>
      <c r="B227" s="277" t="s">
        <v>257</v>
      </c>
      <c r="C227" s="278">
        <v>41.15</v>
      </c>
      <c r="D227" s="279">
        <v>41.449999999999996</v>
      </c>
      <c r="E227" s="279">
        <v>40.699999999999989</v>
      </c>
      <c r="F227" s="279">
        <v>40.249999999999993</v>
      </c>
      <c r="G227" s="279">
        <v>39.499999999999986</v>
      </c>
      <c r="H227" s="279">
        <v>41.899999999999991</v>
      </c>
      <c r="I227" s="279">
        <v>42.650000000000006</v>
      </c>
      <c r="J227" s="279">
        <v>43.099999999999994</v>
      </c>
      <c r="K227" s="277">
        <v>42.2</v>
      </c>
      <c r="L227" s="277">
        <v>41</v>
      </c>
      <c r="M227" s="277">
        <v>21.893550000000001</v>
      </c>
    </row>
    <row r="228" spans="1:13">
      <c r="A228" s="268">
        <v>218</v>
      </c>
      <c r="B228" s="277" t="s">
        <v>120</v>
      </c>
      <c r="C228" s="278">
        <v>8.85</v>
      </c>
      <c r="D228" s="279">
        <v>8.85</v>
      </c>
      <c r="E228" s="279">
        <v>8.6999999999999993</v>
      </c>
      <c r="F228" s="279">
        <v>8.5499999999999989</v>
      </c>
      <c r="G228" s="279">
        <v>8.3999999999999986</v>
      </c>
      <c r="H228" s="279">
        <v>9</v>
      </c>
      <c r="I228" s="279">
        <v>9.1500000000000021</v>
      </c>
      <c r="J228" s="279">
        <v>9.3000000000000007</v>
      </c>
      <c r="K228" s="277">
        <v>9</v>
      </c>
      <c r="L228" s="277">
        <v>8.6999999999999993</v>
      </c>
      <c r="M228" s="277">
        <v>2095.7804099999998</v>
      </c>
    </row>
    <row r="229" spans="1:13">
      <c r="A229" s="268">
        <v>219</v>
      </c>
      <c r="B229" s="277" t="s">
        <v>404</v>
      </c>
      <c r="C229" s="278">
        <v>28.7</v>
      </c>
      <c r="D229" s="279">
        <v>28.983333333333334</v>
      </c>
      <c r="E229" s="279">
        <v>28.216666666666669</v>
      </c>
      <c r="F229" s="279">
        <v>27.733333333333334</v>
      </c>
      <c r="G229" s="279">
        <v>26.966666666666669</v>
      </c>
      <c r="H229" s="279">
        <v>29.466666666666669</v>
      </c>
      <c r="I229" s="279">
        <v>30.233333333333334</v>
      </c>
      <c r="J229" s="279">
        <v>30.716666666666669</v>
      </c>
      <c r="K229" s="277">
        <v>29.75</v>
      </c>
      <c r="L229" s="277">
        <v>28.5</v>
      </c>
      <c r="M229" s="277">
        <v>71.529979999999995</v>
      </c>
    </row>
    <row r="230" spans="1:13">
      <c r="A230" s="268">
        <v>220</v>
      </c>
      <c r="B230" s="277" t="s">
        <v>121</v>
      </c>
      <c r="C230" s="278">
        <v>31.9</v>
      </c>
      <c r="D230" s="279">
        <v>32.166666666666664</v>
      </c>
      <c r="E230" s="279">
        <v>31.533333333333331</v>
      </c>
      <c r="F230" s="279">
        <v>31.166666666666668</v>
      </c>
      <c r="G230" s="279">
        <v>30.533333333333335</v>
      </c>
      <c r="H230" s="279">
        <v>32.533333333333331</v>
      </c>
      <c r="I230" s="279">
        <v>33.166666666666671</v>
      </c>
      <c r="J230" s="279">
        <v>33.533333333333324</v>
      </c>
      <c r="K230" s="277">
        <v>32.799999999999997</v>
      </c>
      <c r="L230" s="277">
        <v>31.8</v>
      </c>
      <c r="M230" s="277">
        <v>298.23567000000003</v>
      </c>
    </row>
    <row r="231" spans="1:13">
      <c r="A231" s="268">
        <v>221</v>
      </c>
      <c r="B231" s="277" t="s">
        <v>416</v>
      </c>
      <c r="C231" s="278">
        <v>191.4</v>
      </c>
      <c r="D231" s="279">
        <v>190.88333333333333</v>
      </c>
      <c r="E231" s="279">
        <v>188.76666666666665</v>
      </c>
      <c r="F231" s="279">
        <v>186.13333333333333</v>
      </c>
      <c r="G231" s="279">
        <v>184.01666666666665</v>
      </c>
      <c r="H231" s="279">
        <v>193.51666666666665</v>
      </c>
      <c r="I231" s="279">
        <v>195.63333333333333</v>
      </c>
      <c r="J231" s="279">
        <v>198.26666666666665</v>
      </c>
      <c r="K231" s="277">
        <v>193</v>
      </c>
      <c r="L231" s="277">
        <v>188.25</v>
      </c>
      <c r="M231" s="277">
        <v>8.4704499999999996</v>
      </c>
    </row>
    <row r="232" spans="1:13">
      <c r="A232" s="268">
        <v>222</v>
      </c>
      <c r="B232" s="277" t="s">
        <v>405</v>
      </c>
      <c r="C232" s="278">
        <v>509.5</v>
      </c>
      <c r="D232" s="279">
        <v>522.16666666666663</v>
      </c>
      <c r="E232" s="279">
        <v>494.33333333333326</v>
      </c>
      <c r="F232" s="279">
        <v>479.16666666666663</v>
      </c>
      <c r="G232" s="279">
        <v>451.33333333333326</v>
      </c>
      <c r="H232" s="279">
        <v>537.33333333333326</v>
      </c>
      <c r="I232" s="279">
        <v>565.16666666666652</v>
      </c>
      <c r="J232" s="279">
        <v>580.33333333333326</v>
      </c>
      <c r="K232" s="277">
        <v>550</v>
      </c>
      <c r="L232" s="277">
        <v>507</v>
      </c>
      <c r="M232" s="277">
        <v>1.6368499999999999</v>
      </c>
    </row>
    <row r="233" spans="1:13">
      <c r="A233" s="268">
        <v>223</v>
      </c>
      <c r="B233" s="277" t="s">
        <v>406</v>
      </c>
      <c r="C233" s="278">
        <v>7.25</v>
      </c>
      <c r="D233" s="279">
        <v>7.2833333333333341</v>
      </c>
      <c r="E233" s="279">
        <v>7.1666666666666679</v>
      </c>
      <c r="F233" s="279">
        <v>7.0833333333333339</v>
      </c>
      <c r="G233" s="279">
        <v>6.9666666666666677</v>
      </c>
      <c r="H233" s="279">
        <v>7.366666666666668</v>
      </c>
      <c r="I233" s="279">
        <v>7.4833333333333334</v>
      </c>
      <c r="J233" s="279">
        <v>7.5666666666666682</v>
      </c>
      <c r="K233" s="277">
        <v>7.4</v>
      </c>
      <c r="L233" s="277">
        <v>7.2</v>
      </c>
      <c r="M233" s="277">
        <v>23.026630000000001</v>
      </c>
    </row>
    <row r="234" spans="1:13">
      <c r="A234" s="268">
        <v>224</v>
      </c>
      <c r="B234" s="277" t="s">
        <v>122</v>
      </c>
      <c r="C234" s="278">
        <v>406.9</v>
      </c>
      <c r="D234" s="279">
        <v>409.2</v>
      </c>
      <c r="E234" s="279">
        <v>400.7</v>
      </c>
      <c r="F234" s="279">
        <v>394.5</v>
      </c>
      <c r="G234" s="279">
        <v>386</v>
      </c>
      <c r="H234" s="279">
        <v>415.4</v>
      </c>
      <c r="I234" s="279">
        <v>423.9</v>
      </c>
      <c r="J234" s="279">
        <v>430.09999999999997</v>
      </c>
      <c r="K234" s="277">
        <v>417.7</v>
      </c>
      <c r="L234" s="277">
        <v>403</v>
      </c>
      <c r="M234" s="277">
        <v>75.746080000000006</v>
      </c>
    </row>
    <row r="235" spans="1:13">
      <c r="A235" s="268">
        <v>225</v>
      </c>
      <c r="B235" s="277" t="s">
        <v>407</v>
      </c>
      <c r="C235" s="278">
        <v>92.8</v>
      </c>
      <c r="D235" s="279">
        <v>94.016666666666652</v>
      </c>
      <c r="E235" s="279">
        <v>89.133333333333297</v>
      </c>
      <c r="F235" s="279">
        <v>85.46666666666664</v>
      </c>
      <c r="G235" s="279">
        <v>80.583333333333286</v>
      </c>
      <c r="H235" s="279">
        <v>97.683333333333309</v>
      </c>
      <c r="I235" s="279">
        <v>102.56666666666666</v>
      </c>
      <c r="J235" s="279">
        <v>106.23333333333332</v>
      </c>
      <c r="K235" s="277">
        <v>98.9</v>
      </c>
      <c r="L235" s="277">
        <v>90.35</v>
      </c>
      <c r="M235" s="277">
        <v>51.645949999999999</v>
      </c>
    </row>
    <row r="236" spans="1:13">
      <c r="A236" s="268">
        <v>226</v>
      </c>
      <c r="B236" s="277" t="s">
        <v>1604</v>
      </c>
      <c r="C236" s="278">
        <v>1072.4000000000001</v>
      </c>
      <c r="D236" s="279">
        <v>1086.8500000000001</v>
      </c>
      <c r="E236" s="279">
        <v>1053.7000000000003</v>
      </c>
      <c r="F236" s="279">
        <v>1035.0000000000002</v>
      </c>
      <c r="G236" s="279">
        <v>1001.8500000000004</v>
      </c>
      <c r="H236" s="279">
        <v>1105.5500000000002</v>
      </c>
      <c r="I236" s="279">
        <v>1138.7000000000003</v>
      </c>
      <c r="J236" s="279">
        <v>1157.4000000000001</v>
      </c>
      <c r="K236" s="277">
        <v>1120</v>
      </c>
      <c r="L236" s="277">
        <v>1068.1500000000001</v>
      </c>
      <c r="M236" s="277">
        <v>0.20579</v>
      </c>
    </row>
    <row r="237" spans="1:13">
      <c r="A237" s="268">
        <v>227</v>
      </c>
      <c r="B237" s="277" t="s">
        <v>260</v>
      </c>
      <c r="C237" s="278">
        <v>106.75</v>
      </c>
      <c r="D237" s="279">
        <v>107.13333333333333</v>
      </c>
      <c r="E237" s="279">
        <v>103.11666666666665</v>
      </c>
      <c r="F237" s="279">
        <v>99.48333333333332</v>
      </c>
      <c r="G237" s="279">
        <v>95.46666666666664</v>
      </c>
      <c r="H237" s="279">
        <v>110.76666666666665</v>
      </c>
      <c r="I237" s="279">
        <v>114.78333333333333</v>
      </c>
      <c r="J237" s="279">
        <v>118.41666666666666</v>
      </c>
      <c r="K237" s="277">
        <v>111.15</v>
      </c>
      <c r="L237" s="277">
        <v>103.5</v>
      </c>
      <c r="M237" s="277">
        <v>51.67127</v>
      </c>
    </row>
    <row r="238" spans="1:13">
      <c r="A238" s="268">
        <v>228</v>
      </c>
      <c r="B238" s="277" t="s">
        <v>412</v>
      </c>
      <c r="C238" s="278">
        <v>121.8</v>
      </c>
      <c r="D238" s="279">
        <v>122.18333333333332</v>
      </c>
      <c r="E238" s="279">
        <v>119.76666666666665</v>
      </c>
      <c r="F238" s="279">
        <v>117.73333333333333</v>
      </c>
      <c r="G238" s="279">
        <v>115.31666666666666</v>
      </c>
      <c r="H238" s="279">
        <v>124.21666666666664</v>
      </c>
      <c r="I238" s="279">
        <v>126.6333333333333</v>
      </c>
      <c r="J238" s="279">
        <v>128.66666666666663</v>
      </c>
      <c r="K238" s="277">
        <v>124.6</v>
      </c>
      <c r="L238" s="277">
        <v>120.15</v>
      </c>
      <c r="M238" s="277">
        <v>25.608799999999999</v>
      </c>
    </row>
    <row r="239" spans="1:13">
      <c r="A239" s="268">
        <v>229</v>
      </c>
      <c r="B239" s="277" t="s">
        <v>1616</v>
      </c>
      <c r="C239" s="278">
        <v>3684.45</v>
      </c>
      <c r="D239" s="279">
        <v>3689.8166666666671</v>
      </c>
      <c r="E239" s="279">
        <v>3594.6333333333341</v>
      </c>
      <c r="F239" s="279">
        <v>3504.8166666666671</v>
      </c>
      <c r="G239" s="279">
        <v>3409.6333333333341</v>
      </c>
      <c r="H239" s="279">
        <v>3779.6333333333341</v>
      </c>
      <c r="I239" s="279">
        <v>3874.8166666666675</v>
      </c>
      <c r="J239" s="279">
        <v>3964.6333333333341</v>
      </c>
      <c r="K239" s="277">
        <v>3785</v>
      </c>
      <c r="L239" s="277">
        <v>3600</v>
      </c>
      <c r="M239" s="277">
        <v>1.00197</v>
      </c>
    </row>
    <row r="240" spans="1:13">
      <c r="A240" s="268">
        <v>230</v>
      </c>
      <c r="B240" s="277" t="s">
        <v>259</v>
      </c>
      <c r="C240" s="278">
        <v>65.8</v>
      </c>
      <c r="D240" s="279">
        <v>65.899999999999991</v>
      </c>
      <c r="E240" s="279">
        <v>65.149999999999977</v>
      </c>
      <c r="F240" s="279">
        <v>64.499999999999986</v>
      </c>
      <c r="G240" s="279">
        <v>63.749999999999972</v>
      </c>
      <c r="H240" s="279">
        <v>66.549999999999983</v>
      </c>
      <c r="I240" s="279">
        <v>67.300000000000011</v>
      </c>
      <c r="J240" s="279">
        <v>67.949999999999989</v>
      </c>
      <c r="K240" s="277">
        <v>66.650000000000006</v>
      </c>
      <c r="L240" s="277">
        <v>65.25</v>
      </c>
      <c r="M240" s="277">
        <v>23.96153</v>
      </c>
    </row>
    <row r="241" spans="1:13">
      <c r="A241" s="268">
        <v>231</v>
      </c>
      <c r="B241" s="277" t="s">
        <v>123</v>
      </c>
      <c r="C241" s="278">
        <v>1185.7</v>
      </c>
      <c r="D241" s="279">
        <v>1181.8333333333335</v>
      </c>
      <c r="E241" s="279">
        <v>1173.2666666666669</v>
      </c>
      <c r="F241" s="279">
        <v>1160.8333333333335</v>
      </c>
      <c r="G241" s="279">
        <v>1152.2666666666669</v>
      </c>
      <c r="H241" s="279">
        <v>1194.2666666666669</v>
      </c>
      <c r="I241" s="279">
        <v>1202.8333333333335</v>
      </c>
      <c r="J241" s="279">
        <v>1215.2666666666669</v>
      </c>
      <c r="K241" s="277">
        <v>1190.4000000000001</v>
      </c>
      <c r="L241" s="277">
        <v>1169.4000000000001</v>
      </c>
      <c r="M241" s="277">
        <v>14.06908</v>
      </c>
    </row>
    <row r="242" spans="1:13">
      <c r="A242" s="268">
        <v>232</v>
      </c>
      <c r="B242" s="277" t="s">
        <v>1623</v>
      </c>
      <c r="C242" s="278">
        <v>244.05</v>
      </c>
      <c r="D242" s="279">
        <v>246.58333333333334</v>
      </c>
      <c r="E242" s="279">
        <v>240.66666666666669</v>
      </c>
      <c r="F242" s="279">
        <v>237.28333333333333</v>
      </c>
      <c r="G242" s="279">
        <v>231.36666666666667</v>
      </c>
      <c r="H242" s="279">
        <v>249.9666666666667</v>
      </c>
      <c r="I242" s="279">
        <v>255.88333333333338</v>
      </c>
      <c r="J242" s="279">
        <v>259.26666666666671</v>
      </c>
      <c r="K242" s="277">
        <v>252.5</v>
      </c>
      <c r="L242" s="277">
        <v>243.2</v>
      </c>
      <c r="M242" s="277">
        <v>0.65449999999999997</v>
      </c>
    </row>
    <row r="243" spans="1:13">
      <c r="A243" s="268">
        <v>233</v>
      </c>
      <c r="B243" s="277" t="s">
        <v>418</v>
      </c>
      <c r="C243" s="278">
        <v>305.60000000000002</v>
      </c>
      <c r="D243" s="279">
        <v>312.18333333333334</v>
      </c>
      <c r="E243" s="279">
        <v>294.41666666666669</v>
      </c>
      <c r="F243" s="279">
        <v>283.23333333333335</v>
      </c>
      <c r="G243" s="279">
        <v>265.4666666666667</v>
      </c>
      <c r="H243" s="279">
        <v>323.36666666666667</v>
      </c>
      <c r="I243" s="279">
        <v>341.13333333333333</v>
      </c>
      <c r="J243" s="279">
        <v>352.31666666666666</v>
      </c>
      <c r="K243" s="277">
        <v>329.95</v>
      </c>
      <c r="L243" s="277">
        <v>301</v>
      </c>
      <c r="M243" s="277">
        <v>2.7841100000000001</v>
      </c>
    </row>
    <row r="244" spans="1:13">
      <c r="A244" s="268">
        <v>234</v>
      </c>
      <c r="B244" s="277" t="s">
        <v>124</v>
      </c>
      <c r="C244" s="278">
        <v>605.85</v>
      </c>
      <c r="D244" s="279">
        <v>599.19999999999993</v>
      </c>
      <c r="E244" s="279">
        <v>578.64999999999986</v>
      </c>
      <c r="F244" s="279">
        <v>551.44999999999993</v>
      </c>
      <c r="G244" s="279">
        <v>530.89999999999986</v>
      </c>
      <c r="H244" s="279">
        <v>626.39999999999986</v>
      </c>
      <c r="I244" s="279">
        <v>646.94999999999982</v>
      </c>
      <c r="J244" s="279">
        <v>674.14999999999986</v>
      </c>
      <c r="K244" s="277">
        <v>619.75</v>
      </c>
      <c r="L244" s="277">
        <v>572</v>
      </c>
      <c r="M244" s="277">
        <v>485.68997999999999</v>
      </c>
    </row>
    <row r="245" spans="1:13">
      <c r="A245" s="268">
        <v>235</v>
      </c>
      <c r="B245" s="277" t="s">
        <v>419</v>
      </c>
      <c r="C245" s="278">
        <v>76.95</v>
      </c>
      <c r="D245" s="279">
        <v>76.533333333333331</v>
      </c>
      <c r="E245" s="279">
        <v>75.816666666666663</v>
      </c>
      <c r="F245" s="279">
        <v>74.683333333333337</v>
      </c>
      <c r="G245" s="279">
        <v>73.966666666666669</v>
      </c>
      <c r="H245" s="279">
        <v>77.666666666666657</v>
      </c>
      <c r="I245" s="279">
        <v>78.383333333333326</v>
      </c>
      <c r="J245" s="279">
        <v>79.516666666666652</v>
      </c>
      <c r="K245" s="277">
        <v>77.25</v>
      </c>
      <c r="L245" s="277">
        <v>75.400000000000006</v>
      </c>
      <c r="M245" s="277">
        <v>6.4607200000000002</v>
      </c>
    </row>
    <row r="246" spans="1:13">
      <c r="A246" s="268">
        <v>236</v>
      </c>
      <c r="B246" s="277" t="s">
        <v>125</v>
      </c>
      <c r="C246" s="278">
        <v>199.9</v>
      </c>
      <c r="D246" s="279">
        <v>200.25</v>
      </c>
      <c r="E246" s="279">
        <v>197.9</v>
      </c>
      <c r="F246" s="279">
        <v>195.9</v>
      </c>
      <c r="G246" s="279">
        <v>193.55</v>
      </c>
      <c r="H246" s="279">
        <v>202.25</v>
      </c>
      <c r="I246" s="279">
        <v>204.60000000000002</v>
      </c>
      <c r="J246" s="279">
        <v>206.6</v>
      </c>
      <c r="K246" s="277">
        <v>202.6</v>
      </c>
      <c r="L246" s="277">
        <v>198.25</v>
      </c>
      <c r="M246" s="277">
        <v>30.853300000000001</v>
      </c>
    </row>
    <row r="247" spans="1:13">
      <c r="A247" s="268">
        <v>237</v>
      </c>
      <c r="B247" s="277" t="s">
        <v>126</v>
      </c>
      <c r="C247" s="278">
        <v>947.05</v>
      </c>
      <c r="D247" s="279">
        <v>951.06666666666661</v>
      </c>
      <c r="E247" s="279">
        <v>941.18333333333317</v>
      </c>
      <c r="F247" s="279">
        <v>935.31666666666661</v>
      </c>
      <c r="G247" s="279">
        <v>925.43333333333317</v>
      </c>
      <c r="H247" s="279">
        <v>956.93333333333317</v>
      </c>
      <c r="I247" s="279">
        <v>966.81666666666661</v>
      </c>
      <c r="J247" s="279">
        <v>972.68333333333317</v>
      </c>
      <c r="K247" s="277">
        <v>960.95</v>
      </c>
      <c r="L247" s="277">
        <v>945.2</v>
      </c>
      <c r="M247" s="277">
        <v>61.542999999999999</v>
      </c>
    </row>
    <row r="248" spans="1:13">
      <c r="A248" s="268">
        <v>238</v>
      </c>
      <c r="B248" s="277" t="s">
        <v>1646</v>
      </c>
      <c r="C248" s="278">
        <v>663</v>
      </c>
      <c r="D248" s="279">
        <v>657.44999999999993</v>
      </c>
      <c r="E248" s="279">
        <v>643.79999999999984</v>
      </c>
      <c r="F248" s="279">
        <v>624.59999999999991</v>
      </c>
      <c r="G248" s="279">
        <v>610.94999999999982</v>
      </c>
      <c r="H248" s="279">
        <v>676.64999999999986</v>
      </c>
      <c r="I248" s="279">
        <v>690.3</v>
      </c>
      <c r="J248" s="279">
        <v>709.49999999999989</v>
      </c>
      <c r="K248" s="277">
        <v>671.1</v>
      </c>
      <c r="L248" s="277">
        <v>638.25</v>
      </c>
      <c r="M248" s="277">
        <v>0.88151999999999997</v>
      </c>
    </row>
    <row r="249" spans="1:13">
      <c r="A249" s="268">
        <v>239</v>
      </c>
      <c r="B249" s="277" t="s">
        <v>420</v>
      </c>
      <c r="C249" s="278">
        <v>294.5</v>
      </c>
      <c r="D249" s="279">
        <v>294.93333333333334</v>
      </c>
      <c r="E249" s="279">
        <v>291.16666666666669</v>
      </c>
      <c r="F249" s="279">
        <v>287.83333333333337</v>
      </c>
      <c r="G249" s="279">
        <v>284.06666666666672</v>
      </c>
      <c r="H249" s="279">
        <v>298.26666666666665</v>
      </c>
      <c r="I249" s="279">
        <v>302.0333333333333</v>
      </c>
      <c r="J249" s="279">
        <v>305.36666666666662</v>
      </c>
      <c r="K249" s="277">
        <v>298.7</v>
      </c>
      <c r="L249" s="277">
        <v>291.60000000000002</v>
      </c>
      <c r="M249" s="277">
        <v>6.15144</v>
      </c>
    </row>
    <row r="250" spans="1:13">
      <c r="A250" s="268">
        <v>240</v>
      </c>
      <c r="B250" s="277" t="s">
        <v>421</v>
      </c>
      <c r="C250" s="278">
        <v>192.15</v>
      </c>
      <c r="D250" s="279">
        <v>187.45000000000002</v>
      </c>
      <c r="E250" s="279">
        <v>182.75000000000003</v>
      </c>
      <c r="F250" s="279">
        <v>173.35000000000002</v>
      </c>
      <c r="G250" s="279">
        <v>168.65000000000003</v>
      </c>
      <c r="H250" s="279">
        <v>196.85000000000002</v>
      </c>
      <c r="I250" s="279">
        <v>201.55</v>
      </c>
      <c r="J250" s="279">
        <v>210.95000000000002</v>
      </c>
      <c r="K250" s="277">
        <v>192.15</v>
      </c>
      <c r="L250" s="277">
        <v>178.05</v>
      </c>
      <c r="M250" s="277">
        <v>15.00005</v>
      </c>
    </row>
    <row r="251" spans="1:13">
      <c r="A251" s="268">
        <v>241</v>
      </c>
      <c r="B251" s="277" t="s">
        <v>417</v>
      </c>
      <c r="C251" s="278">
        <v>10.9</v>
      </c>
      <c r="D251" s="279">
        <v>10.933333333333335</v>
      </c>
      <c r="E251" s="279">
        <v>10.81666666666667</v>
      </c>
      <c r="F251" s="279">
        <v>10.733333333333334</v>
      </c>
      <c r="G251" s="279">
        <v>10.616666666666669</v>
      </c>
      <c r="H251" s="279">
        <v>11.016666666666671</v>
      </c>
      <c r="I251" s="279">
        <v>11.133333333333335</v>
      </c>
      <c r="J251" s="279">
        <v>11.216666666666672</v>
      </c>
      <c r="K251" s="277">
        <v>11.05</v>
      </c>
      <c r="L251" s="277">
        <v>10.85</v>
      </c>
      <c r="M251" s="277">
        <v>30.99512</v>
      </c>
    </row>
    <row r="252" spans="1:13">
      <c r="A252" s="268">
        <v>242</v>
      </c>
      <c r="B252" s="277" t="s">
        <v>127</v>
      </c>
      <c r="C252" s="278">
        <v>87.2</v>
      </c>
      <c r="D252" s="279">
        <v>87.550000000000011</v>
      </c>
      <c r="E252" s="279">
        <v>86.700000000000017</v>
      </c>
      <c r="F252" s="279">
        <v>86.2</v>
      </c>
      <c r="G252" s="279">
        <v>85.350000000000009</v>
      </c>
      <c r="H252" s="279">
        <v>88.050000000000026</v>
      </c>
      <c r="I252" s="279">
        <v>88.90000000000002</v>
      </c>
      <c r="J252" s="279">
        <v>89.400000000000034</v>
      </c>
      <c r="K252" s="277">
        <v>88.4</v>
      </c>
      <c r="L252" s="277">
        <v>87.05</v>
      </c>
      <c r="M252" s="277">
        <v>154.45049</v>
      </c>
    </row>
    <row r="253" spans="1:13">
      <c r="A253" s="268">
        <v>243</v>
      </c>
      <c r="B253" s="277" t="s">
        <v>262</v>
      </c>
      <c r="C253" s="278">
        <v>2015.1</v>
      </c>
      <c r="D253" s="279">
        <v>2019.2833333333335</v>
      </c>
      <c r="E253" s="279">
        <v>2003.5666666666671</v>
      </c>
      <c r="F253" s="279">
        <v>1992.0333333333335</v>
      </c>
      <c r="G253" s="279">
        <v>1976.3166666666671</v>
      </c>
      <c r="H253" s="279">
        <v>2030.8166666666671</v>
      </c>
      <c r="I253" s="279">
        <v>2046.5333333333338</v>
      </c>
      <c r="J253" s="279">
        <v>2058.0666666666671</v>
      </c>
      <c r="K253" s="277">
        <v>2035</v>
      </c>
      <c r="L253" s="277">
        <v>2007.75</v>
      </c>
      <c r="M253" s="277">
        <v>1.5789299999999999</v>
      </c>
    </row>
    <row r="254" spans="1:13">
      <c r="A254" s="268">
        <v>244</v>
      </c>
      <c r="B254" s="277" t="s">
        <v>408</v>
      </c>
      <c r="C254" s="278">
        <v>129.65</v>
      </c>
      <c r="D254" s="279">
        <v>130.18333333333334</v>
      </c>
      <c r="E254" s="279">
        <v>128.46666666666667</v>
      </c>
      <c r="F254" s="279">
        <v>127.28333333333333</v>
      </c>
      <c r="G254" s="279">
        <v>125.56666666666666</v>
      </c>
      <c r="H254" s="279">
        <v>131.36666666666667</v>
      </c>
      <c r="I254" s="279">
        <v>133.08333333333337</v>
      </c>
      <c r="J254" s="279">
        <v>134.26666666666668</v>
      </c>
      <c r="K254" s="277">
        <v>131.9</v>
      </c>
      <c r="L254" s="277">
        <v>129</v>
      </c>
      <c r="M254" s="277">
        <v>12.455539999999999</v>
      </c>
    </row>
    <row r="255" spans="1:13">
      <c r="A255" s="268">
        <v>245</v>
      </c>
      <c r="B255" s="277" t="s">
        <v>409</v>
      </c>
      <c r="C255" s="278">
        <v>94.15</v>
      </c>
      <c r="D255" s="279">
        <v>94.716666666666654</v>
      </c>
      <c r="E255" s="279">
        <v>93.433333333333309</v>
      </c>
      <c r="F255" s="279">
        <v>92.716666666666654</v>
      </c>
      <c r="G255" s="279">
        <v>91.433333333333309</v>
      </c>
      <c r="H255" s="279">
        <v>95.433333333333309</v>
      </c>
      <c r="I255" s="279">
        <v>96.71666666666664</v>
      </c>
      <c r="J255" s="279">
        <v>97.433333333333309</v>
      </c>
      <c r="K255" s="277">
        <v>96</v>
      </c>
      <c r="L255" s="277">
        <v>94</v>
      </c>
      <c r="M255" s="277">
        <v>10.38022</v>
      </c>
    </row>
    <row r="256" spans="1:13">
      <c r="A256" s="268">
        <v>246</v>
      </c>
      <c r="B256" s="277" t="s">
        <v>2932</v>
      </c>
      <c r="C256" s="278">
        <v>1367.5</v>
      </c>
      <c r="D256" s="279">
        <v>1372.1666666666667</v>
      </c>
      <c r="E256" s="279">
        <v>1360.3333333333335</v>
      </c>
      <c r="F256" s="279">
        <v>1353.1666666666667</v>
      </c>
      <c r="G256" s="279">
        <v>1341.3333333333335</v>
      </c>
      <c r="H256" s="279">
        <v>1379.3333333333335</v>
      </c>
      <c r="I256" s="279">
        <v>1391.166666666667</v>
      </c>
      <c r="J256" s="279">
        <v>1398.3333333333335</v>
      </c>
      <c r="K256" s="277">
        <v>1384</v>
      </c>
      <c r="L256" s="277">
        <v>1365</v>
      </c>
      <c r="M256" s="277">
        <v>3.3014100000000002</v>
      </c>
    </row>
    <row r="257" spans="1:13">
      <c r="A257" s="268">
        <v>247</v>
      </c>
      <c r="B257" s="277" t="s">
        <v>402</v>
      </c>
      <c r="C257" s="278">
        <v>491.25</v>
      </c>
      <c r="D257" s="279">
        <v>494.39999999999992</v>
      </c>
      <c r="E257" s="279">
        <v>485.24999999999983</v>
      </c>
      <c r="F257" s="279">
        <v>479.24999999999989</v>
      </c>
      <c r="G257" s="279">
        <v>470.0999999999998</v>
      </c>
      <c r="H257" s="279">
        <v>500.39999999999986</v>
      </c>
      <c r="I257" s="279">
        <v>509.54999999999995</v>
      </c>
      <c r="J257" s="279">
        <v>515.54999999999995</v>
      </c>
      <c r="K257" s="277">
        <v>503.55</v>
      </c>
      <c r="L257" s="277">
        <v>488.4</v>
      </c>
      <c r="M257" s="277">
        <v>4.7251599999999998</v>
      </c>
    </row>
    <row r="258" spans="1:13">
      <c r="A258" s="268">
        <v>248</v>
      </c>
      <c r="B258" s="277" t="s">
        <v>128</v>
      </c>
      <c r="C258" s="278">
        <v>194.25</v>
      </c>
      <c r="D258" s="279">
        <v>195.68333333333331</v>
      </c>
      <c r="E258" s="279">
        <v>192.46666666666661</v>
      </c>
      <c r="F258" s="279">
        <v>190.68333333333331</v>
      </c>
      <c r="G258" s="279">
        <v>187.46666666666661</v>
      </c>
      <c r="H258" s="279">
        <v>197.46666666666661</v>
      </c>
      <c r="I258" s="279">
        <v>200.68333333333331</v>
      </c>
      <c r="J258" s="279">
        <v>202.46666666666661</v>
      </c>
      <c r="K258" s="277">
        <v>198.9</v>
      </c>
      <c r="L258" s="277">
        <v>193.9</v>
      </c>
      <c r="M258" s="277">
        <v>472.13461999999998</v>
      </c>
    </row>
    <row r="259" spans="1:13">
      <c r="A259" s="268">
        <v>249</v>
      </c>
      <c r="B259" s="277" t="s">
        <v>413</v>
      </c>
      <c r="C259" s="278">
        <v>244.95</v>
      </c>
      <c r="D259" s="279">
        <v>246.06666666666669</v>
      </c>
      <c r="E259" s="279">
        <v>236.13333333333338</v>
      </c>
      <c r="F259" s="279">
        <v>227.31666666666669</v>
      </c>
      <c r="G259" s="279">
        <v>217.38333333333338</v>
      </c>
      <c r="H259" s="279">
        <v>254.88333333333338</v>
      </c>
      <c r="I259" s="279">
        <v>264.81666666666672</v>
      </c>
      <c r="J259" s="279">
        <v>273.63333333333338</v>
      </c>
      <c r="K259" s="277">
        <v>256</v>
      </c>
      <c r="L259" s="277">
        <v>237.25</v>
      </c>
      <c r="M259" s="277">
        <v>1.3209599999999999</v>
      </c>
    </row>
    <row r="260" spans="1:13">
      <c r="A260" s="268">
        <v>250</v>
      </c>
      <c r="B260" s="277" t="s">
        <v>411</v>
      </c>
      <c r="C260" s="278">
        <v>136.05000000000001</v>
      </c>
      <c r="D260" s="279">
        <v>136.81666666666669</v>
      </c>
      <c r="E260" s="279">
        <v>134.83333333333337</v>
      </c>
      <c r="F260" s="279">
        <v>133.61666666666667</v>
      </c>
      <c r="G260" s="279">
        <v>131.63333333333335</v>
      </c>
      <c r="H260" s="279">
        <v>138.03333333333339</v>
      </c>
      <c r="I260" s="279">
        <v>140.01666666666668</v>
      </c>
      <c r="J260" s="279">
        <v>141.23333333333341</v>
      </c>
      <c r="K260" s="277">
        <v>138.80000000000001</v>
      </c>
      <c r="L260" s="277">
        <v>135.6</v>
      </c>
      <c r="M260" s="277">
        <v>7.3268700000000004</v>
      </c>
    </row>
    <row r="261" spans="1:13">
      <c r="A261" s="268">
        <v>251</v>
      </c>
      <c r="B261" s="277" t="s">
        <v>431</v>
      </c>
      <c r="C261" s="278">
        <v>18.8</v>
      </c>
      <c r="D261" s="279">
        <v>18.75</v>
      </c>
      <c r="E261" s="279">
        <v>18.2</v>
      </c>
      <c r="F261" s="279">
        <v>17.599999999999998</v>
      </c>
      <c r="G261" s="279">
        <v>17.049999999999997</v>
      </c>
      <c r="H261" s="279">
        <v>19.350000000000001</v>
      </c>
      <c r="I261" s="279">
        <v>19.899999999999999</v>
      </c>
      <c r="J261" s="279">
        <v>20.500000000000004</v>
      </c>
      <c r="K261" s="277">
        <v>19.3</v>
      </c>
      <c r="L261" s="277">
        <v>18.149999999999999</v>
      </c>
      <c r="M261" s="277">
        <v>49.169969999999999</v>
      </c>
    </row>
    <row r="262" spans="1:13">
      <c r="A262" s="268">
        <v>252</v>
      </c>
      <c r="B262" s="277" t="s">
        <v>428</v>
      </c>
      <c r="C262" s="278">
        <v>42.95</v>
      </c>
      <c r="D262" s="279">
        <v>42.900000000000006</v>
      </c>
      <c r="E262" s="279">
        <v>41.45000000000001</v>
      </c>
      <c r="F262" s="279">
        <v>39.950000000000003</v>
      </c>
      <c r="G262" s="279">
        <v>38.500000000000007</v>
      </c>
      <c r="H262" s="279">
        <v>44.400000000000013</v>
      </c>
      <c r="I262" s="279">
        <v>45.85</v>
      </c>
      <c r="J262" s="279">
        <v>47.350000000000016</v>
      </c>
      <c r="K262" s="277">
        <v>44.35</v>
      </c>
      <c r="L262" s="277">
        <v>41.4</v>
      </c>
      <c r="M262" s="277">
        <v>59.468339999999998</v>
      </c>
    </row>
    <row r="263" spans="1:13">
      <c r="A263" s="268">
        <v>253</v>
      </c>
      <c r="B263" s="277" t="s">
        <v>429</v>
      </c>
      <c r="C263" s="278">
        <v>100.05</v>
      </c>
      <c r="D263" s="279">
        <v>101.11666666666667</v>
      </c>
      <c r="E263" s="279">
        <v>98.333333333333343</v>
      </c>
      <c r="F263" s="279">
        <v>96.616666666666674</v>
      </c>
      <c r="G263" s="279">
        <v>93.833333333333343</v>
      </c>
      <c r="H263" s="279">
        <v>102.83333333333334</v>
      </c>
      <c r="I263" s="279">
        <v>105.61666666666667</v>
      </c>
      <c r="J263" s="279">
        <v>107.33333333333334</v>
      </c>
      <c r="K263" s="277">
        <v>103.9</v>
      </c>
      <c r="L263" s="277">
        <v>99.4</v>
      </c>
      <c r="M263" s="277">
        <v>46.599299999999999</v>
      </c>
    </row>
    <row r="264" spans="1:13">
      <c r="A264" s="268">
        <v>254</v>
      </c>
      <c r="B264" s="277" t="s">
        <v>432</v>
      </c>
      <c r="C264" s="278">
        <v>43.6</v>
      </c>
      <c r="D264" s="279">
        <v>43.9</v>
      </c>
      <c r="E264" s="279">
        <v>43.199999999999996</v>
      </c>
      <c r="F264" s="279">
        <v>42.8</v>
      </c>
      <c r="G264" s="279">
        <v>42.099999999999994</v>
      </c>
      <c r="H264" s="279">
        <v>44.3</v>
      </c>
      <c r="I264" s="279">
        <v>45</v>
      </c>
      <c r="J264" s="279">
        <v>45.4</v>
      </c>
      <c r="K264" s="277">
        <v>44.6</v>
      </c>
      <c r="L264" s="277">
        <v>43.5</v>
      </c>
      <c r="M264" s="277">
        <v>8.1273199999999992</v>
      </c>
    </row>
    <row r="265" spans="1:13">
      <c r="A265" s="268">
        <v>255</v>
      </c>
      <c r="B265" s="277" t="s">
        <v>422</v>
      </c>
      <c r="C265" s="278">
        <v>796.1</v>
      </c>
      <c r="D265" s="279">
        <v>796.93333333333339</v>
      </c>
      <c r="E265" s="279">
        <v>790.56666666666683</v>
      </c>
      <c r="F265" s="279">
        <v>785.03333333333342</v>
      </c>
      <c r="G265" s="279">
        <v>778.66666666666686</v>
      </c>
      <c r="H265" s="279">
        <v>802.46666666666681</v>
      </c>
      <c r="I265" s="279">
        <v>808.83333333333337</v>
      </c>
      <c r="J265" s="279">
        <v>814.36666666666679</v>
      </c>
      <c r="K265" s="277">
        <v>803.3</v>
      </c>
      <c r="L265" s="277">
        <v>791.4</v>
      </c>
      <c r="M265" s="277">
        <v>2.7615599999999998</v>
      </c>
    </row>
    <row r="266" spans="1:13">
      <c r="A266" s="268">
        <v>256</v>
      </c>
      <c r="B266" s="277" t="s">
        <v>436</v>
      </c>
      <c r="C266" s="278">
        <v>2286.6999999999998</v>
      </c>
      <c r="D266" s="279">
        <v>2329.9666666666667</v>
      </c>
      <c r="E266" s="279">
        <v>2229.9833333333336</v>
      </c>
      <c r="F266" s="279">
        <v>2173.2666666666669</v>
      </c>
      <c r="G266" s="279">
        <v>2073.2833333333338</v>
      </c>
      <c r="H266" s="279">
        <v>2386.6833333333334</v>
      </c>
      <c r="I266" s="279">
        <v>2486.6666666666661</v>
      </c>
      <c r="J266" s="279">
        <v>2543.3833333333332</v>
      </c>
      <c r="K266" s="277">
        <v>2429.9499999999998</v>
      </c>
      <c r="L266" s="277">
        <v>2273.25</v>
      </c>
      <c r="M266" s="277">
        <v>0.33365</v>
      </c>
    </row>
    <row r="267" spans="1:13">
      <c r="A267" s="268">
        <v>257</v>
      </c>
      <c r="B267" s="277" t="s">
        <v>433</v>
      </c>
      <c r="C267" s="278">
        <v>67.55</v>
      </c>
      <c r="D267" s="279">
        <v>68.266666666666666</v>
      </c>
      <c r="E267" s="279">
        <v>66.533333333333331</v>
      </c>
      <c r="F267" s="279">
        <v>65.516666666666666</v>
      </c>
      <c r="G267" s="279">
        <v>63.783333333333331</v>
      </c>
      <c r="H267" s="279">
        <v>69.283333333333331</v>
      </c>
      <c r="I267" s="279">
        <v>71.016666666666652</v>
      </c>
      <c r="J267" s="279">
        <v>72.033333333333331</v>
      </c>
      <c r="K267" s="277">
        <v>70</v>
      </c>
      <c r="L267" s="277">
        <v>67.25</v>
      </c>
      <c r="M267" s="277">
        <v>19.656420000000001</v>
      </c>
    </row>
    <row r="268" spans="1:13">
      <c r="A268" s="268">
        <v>258</v>
      </c>
      <c r="B268" s="277" t="s">
        <v>129</v>
      </c>
      <c r="C268" s="278">
        <v>216.15</v>
      </c>
      <c r="D268" s="279">
        <v>218.05000000000004</v>
      </c>
      <c r="E268" s="279">
        <v>211.65000000000009</v>
      </c>
      <c r="F268" s="279">
        <v>207.15000000000006</v>
      </c>
      <c r="G268" s="279">
        <v>200.75000000000011</v>
      </c>
      <c r="H268" s="279">
        <v>222.55000000000007</v>
      </c>
      <c r="I268" s="279">
        <v>228.95</v>
      </c>
      <c r="J268" s="279">
        <v>233.45000000000005</v>
      </c>
      <c r="K268" s="277">
        <v>224.45</v>
      </c>
      <c r="L268" s="277">
        <v>213.55</v>
      </c>
      <c r="M268" s="277">
        <v>96.985339999999994</v>
      </c>
    </row>
    <row r="269" spans="1:13">
      <c r="A269" s="268">
        <v>259</v>
      </c>
      <c r="B269" s="277" t="s">
        <v>423</v>
      </c>
      <c r="C269" s="278">
        <v>1517.7</v>
      </c>
      <c r="D269" s="279">
        <v>1507.3833333333332</v>
      </c>
      <c r="E269" s="279">
        <v>1493.7666666666664</v>
      </c>
      <c r="F269" s="279">
        <v>1469.8333333333333</v>
      </c>
      <c r="G269" s="279">
        <v>1456.2166666666665</v>
      </c>
      <c r="H269" s="279">
        <v>1531.3166666666664</v>
      </c>
      <c r="I269" s="279">
        <v>1544.9333333333332</v>
      </c>
      <c r="J269" s="279">
        <v>1568.8666666666663</v>
      </c>
      <c r="K269" s="277">
        <v>1521</v>
      </c>
      <c r="L269" s="277">
        <v>1483.45</v>
      </c>
      <c r="M269" s="277">
        <v>1.5957699999999999</v>
      </c>
    </row>
    <row r="270" spans="1:13">
      <c r="A270" s="268">
        <v>260</v>
      </c>
      <c r="B270" s="277" t="s">
        <v>424</v>
      </c>
      <c r="C270" s="278">
        <v>279.14999999999998</v>
      </c>
      <c r="D270" s="279">
        <v>280.06666666666666</v>
      </c>
      <c r="E270" s="279">
        <v>276.2833333333333</v>
      </c>
      <c r="F270" s="279">
        <v>273.41666666666663</v>
      </c>
      <c r="G270" s="279">
        <v>269.63333333333327</v>
      </c>
      <c r="H270" s="279">
        <v>282.93333333333334</v>
      </c>
      <c r="I270" s="279">
        <v>286.71666666666675</v>
      </c>
      <c r="J270" s="279">
        <v>289.58333333333337</v>
      </c>
      <c r="K270" s="277">
        <v>283.85000000000002</v>
      </c>
      <c r="L270" s="277">
        <v>277.2</v>
      </c>
      <c r="M270" s="277">
        <v>1.54176</v>
      </c>
    </row>
    <row r="271" spans="1:13">
      <c r="A271" s="268">
        <v>261</v>
      </c>
      <c r="B271" s="277" t="s">
        <v>425</v>
      </c>
      <c r="C271" s="278">
        <v>99.15</v>
      </c>
      <c r="D271" s="279">
        <v>99.366666666666674</v>
      </c>
      <c r="E271" s="279">
        <v>98.333333333333343</v>
      </c>
      <c r="F271" s="279">
        <v>97.516666666666666</v>
      </c>
      <c r="G271" s="279">
        <v>96.483333333333334</v>
      </c>
      <c r="H271" s="279">
        <v>100.18333333333335</v>
      </c>
      <c r="I271" s="279">
        <v>101.21666666666668</v>
      </c>
      <c r="J271" s="279">
        <v>102.03333333333336</v>
      </c>
      <c r="K271" s="277">
        <v>100.4</v>
      </c>
      <c r="L271" s="277">
        <v>98.55</v>
      </c>
      <c r="M271" s="277">
        <v>11.691409999999999</v>
      </c>
    </row>
    <row r="272" spans="1:13">
      <c r="A272" s="268">
        <v>262</v>
      </c>
      <c r="B272" s="277" t="s">
        <v>426</v>
      </c>
      <c r="C272" s="278">
        <v>62.7</v>
      </c>
      <c r="D272" s="279">
        <v>62.9</v>
      </c>
      <c r="E272" s="279">
        <v>62.099999999999994</v>
      </c>
      <c r="F272" s="279">
        <v>61.499999999999993</v>
      </c>
      <c r="G272" s="279">
        <v>60.699999999999989</v>
      </c>
      <c r="H272" s="279">
        <v>63.5</v>
      </c>
      <c r="I272" s="279">
        <v>64.3</v>
      </c>
      <c r="J272" s="279">
        <v>64.900000000000006</v>
      </c>
      <c r="K272" s="277">
        <v>63.7</v>
      </c>
      <c r="L272" s="277">
        <v>62.3</v>
      </c>
      <c r="M272" s="277">
        <v>18.937950000000001</v>
      </c>
    </row>
    <row r="273" spans="1:13">
      <c r="A273" s="268">
        <v>263</v>
      </c>
      <c r="B273" s="277" t="s">
        <v>427</v>
      </c>
      <c r="C273" s="278">
        <v>81.7</v>
      </c>
      <c r="D273" s="279">
        <v>82.533333333333346</v>
      </c>
      <c r="E273" s="279">
        <v>80.616666666666688</v>
      </c>
      <c r="F273" s="279">
        <v>79.533333333333346</v>
      </c>
      <c r="G273" s="279">
        <v>77.616666666666688</v>
      </c>
      <c r="H273" s="279">
        <v>83.616666666666688</v>
      </c>
      <c r="I273" s="279">
        <v>85.533333333333346</v>
      </c>
      <c r="J273" s="279">
        <v>86.616666666666688</v>
      </c>
      <c r="K273" s="277">
        <v>84.45</v>
      </c>
      <c r="L273" s="277">
        <v>81.45</v>
      </c>
      <c r="M273" s="277">
        <v>8.6133799999999994</v>
      </c>
    </row>
    <row r="274" spans="1:13">
      <c r="A274" s="268">
        <v>264</v>
      </c>
      <c r="B274" s="277" t="s">
        <v>435</v>
      </c>
      <c r="C274" s="278">
        <v>49.6</v>
      </c>
      <c r="D274" s="279">
        <v>50.566666666666663</v>
      </c>
      <c r="E274" s="279">
        <v>48.233333333333327</v>
      </c>
      <c r="F274" s="279">
        <v>46.866666666666667</v>
      </c>
      <c r="G274" s="279">
        <v>44.533333333333331</v>
      </c>
      <c r="H274" s="279">
        <v>51.933333333333323</v>
      </c>
      <c r="I274" s="279">
        <v>54.266666666666666</v>
      </c>
      <c r="J274" s="279">
        <v>55.633333333333319</v>
      </c>
      <c r="K274" s="277">
        <v>52.9</v>
      </c>
      <c r="L274" s="277">
        <v>49.2</v>
      </c>
      <c r="M274" s="277">
        <v>13.45973</v>
      </c>
    </row>
    <row r="275" spans="1:13">
      <c r="A275" s="268">
        <v>265</v>
      </c>
      <c r="B275" s="277" t="s">
        <v>434</v>
      </c>
      <c r="C275" s="278">
        <v>102.1</v>
      </c>
      <c r="D275" s="279">
        <v>103.06666666666666</v>
      </c>
      <c r="E275" s="279">
        <v>99.833333333333329</v>
      </c>
      <c r="F275" s="279">
        <v>97.566666666666663</v>
      </c>
      <c r="G275" s="279">
        <v>94.333333333333329</v>
      </c>
      <c r="H275" s="279">
        <v>105.33333333333333</v>
      </c>
      <c r="I275" s="279">
        <v>108.56666666666668</v>
      </c>
      <c r="J275" s="279">
        <v>110.83333333333333</v>
      </c>
      <c r="K275" s="277">
        <v>106.3</v>
      </c>
      <c r="L275" s="277">
        <v>100.8</v>
      </c>
      <c r="M275" s="277">
        <v>4.4555600000000002</v>
      </c>
    </row>
    <row r="276" spans="1:13">
      <c r="A276" s="268">
        <v>266</v>
      </c>
      <c r="B276" s="277" t="s">
        <v>263</v>
      </c>
      <c r="C276" s="278">
        <v>55.75</v>
      </c>
      <c r="D276" s="279">
        <v>55.966666666666669</v>
      </c>
      <c r="E276" s="279">
        <v>54.783333333333339</v>
      </c>
      <c r="F276" s="279">
        <v>53.81666666666667</v>
      </c>
      <c r="G276" s="279">
        <v>52.63333333333334</v>
      </c>
      <c r="H276" s="279">
        <v>56.933333333333337</v>
      </c>
      <c r="I276" s="279">
        <v>58.116666666666674</v>
      </c>
      <c r="J276" s="279">
        <v>59.083333333333336</v>
      </c>
      <c r="K276" s="277">
        <v>57.15</v>
      </c>
      <c r="L276" s="277">
        <v>55</v>
      </c>
      <c r="M276" s="277">
        <v>20.360669999999999</v>
      </c>
    </row>
    <row r="277" spans="1:13">
      <c r="A277" s="268">
        <v>267</v>
      </c>
      <c r="B277" s="277" t="s">
        <v>130</v>
      </c>
      <c r="C277" s="278">
        <v>289.3</v>
      </c>
      <c r="D277" s="279">
        <v>287.95</v>
      </c>
      <c r="E277" s="279">
        <v>285.14999999999998</v>
      </c>
      <c r="F277" s="279">
        <v>281</v>
      </c>
      <c r="G277" s="279">
        <v>278.2</v>
      </c>
      <c r="H277" s="279">
        <v>292.09999999999997</v>
      </c>
      <c r="I277" s="279">
        <v>294.90000000000003</v>
      </c>
      <c r="J277" s="279">
        <v>299.04999999999995</v>
      </c>
      <c r="K277" s="277">
        <v>290.75</v>
      </c>
      <c r="L277" s="277">
        <v>283.8</v>
      </c>
      <c r="M277" s="277">
        <v>59.314480000000003</v>
      </c>
    </row>
    <row r="278" spans="1:13">
      <c r="A278" s="268">
        <v>268</v>
      </c>
      <c r="B278" s="277" t="s">
        <v>264</v>
      </c>
      <c r="C278" s="278">
        <v>833.75</v>
      </c>
      <c r="D278" s="279">
        <v>840.4666666666667</v>
      </c>
      <c r="E278" s="279">
        <v>823.48333333333335</v>
      </c>
      <c r="F278" s="279">
        <v>813.2166666666667</v>
      </c>
      <c r="G278" s="279">
        <v>796.23333333333335</v>
      </c>
      <c r="H278" s="279">
        <v>850.73333333333335</v>
      </c>
      <c r="I278" s="279">
        <v>867.7166666666667</v>
      </c>
      <c r="J278" s="279">
        <v>877.98333333333335</v>
      </c>
      <c r="K278" s="277">
        <v>857.45</v>
      </c>
      <c r="L278" s="277">
        <v>830.2</v>
      </c>
      <c r="M278" s="277">
        <v>3.5385499999999999</v>
      </c>
    </row>
    <row r="279" spans="1:13">
      <c r="A279" s="268">
        <v>269</v>
      </c>
      <c r="B279" s="277" t="s">
        <v>131</v>
      </c>
      <c r="C279" s="278">
        <v>2167.9499999999998</v>
      </c>
      <c r="D279" s="279">
        <v>2152</v>
      </c>
      <c r="E279" s="279">
        <v>2089.0500000000002</v>
      </c>
      <c r="F279" s="279">
        <v>2010.15</v>
      </c>
      <c r="G279" s="279">
        <v>1947.2000000000003</v>
      </c>
      <c r="H279" s="279">
        <v>2230.9</v>
      </c>
      <c r="I279" s="279">
        <v>2293.85</v>
      </c>
      <c r="J279" s="279">
        <v>2372.75</v>
      </c>
      <c r="K279" s="277">
        <v>2214.9499999999998</v>
      </c>
      <c r="L279" s="277">
        <v>2073.1</v>
      </c>
      <c r="M279" s="277">
        <v>19.47551</v>
      </c>
    </row>
    <row r="280" spans="1:13">
      <c r="A280" s="268">
        <v>270</v>
      </c>
      <c r="B280" s="277" t="s">
        <v>132</v>
      </c>
      <c r="C280" s="278">
        <v>378.05</v>
      </c>
      <c r="D280" s="279">
        <v>379.68333333333334</v>
      </c>
      <c r="E280" s="279">
        <v>375.36666666666667</v>
      </c>
      <c r="F280" s="279">
        <v>372.68333333333334</v>
      </c>
      <c r="G280" s="279">
        <v>368.36666666666667</v>
      </c>
      <c r="H280" s="279">
        <v>382.36666666666667</v>
      </c>
      <c r="I280" s="279">
        <v>386.68333333333339</v>
      </c>
      <c r="J280" s="279">
        <v>389.36666666666667</v>
      </c>
      <c r="K280" s="277">
        <v>384</v>
      </c>
      <c r="L280" s="277">
        <v>377</v>
      </c>
      <c r="M280" s="277">
        <v>6.1042500000000004</v>
      </c>
    </row>
    <row r="281" spans="1:13">
      <c r="A281" s="268">
        <v>271</v>
      </c>
      <c r="B281" s="277" t="s">
        <v>437</v>
      </c>
      <c r="C281" s="278">
        <v>147.80000000000001</v>
      </c>
      <c r="D281" s="279">
        <v>148.68333333333334</v>
      </c>
      <c r="E281" s="279">
        <v>145.36666666666667</v>
      </c>
      <c r="F281" s="279">
        <v>142.93333333333334</v>
      </c>
      <c r="G281" s="279">
        <v>139.61666666666667</v>
      </c>
      <c r="H281" s="279">
        <v>151.11666666666667</v>
      </c>
      <c r="I281" s="279">
        <v>154.43333333333334</v>
      </c>
      <c r="J281" s="279">
        <v>156.86666666666667</v>
      </c>
      <c r="K281" s="277">
        <v>152</v>
      </c>
      <c r="L281" s="277">
        <v>146.25</v>
      </c>
      <c r="M281" s="277">
        <v>3.15252</v>
      </c>
    </row>
    <row r="282" spans="1:13">
      <c r="A282" s="268">
        <v>272</v>
      </c>
      <c r="B282" s="277" t="s">
        <v>443</v>
      </c>
      <c r="C282" s="278">
        <v>464.5</v>
      </c>
      <c r="D282" s="279">
        <v>469.56666666666666</v>
      </c>
      <c r="E282" s="279">
        <v>455.18333333333334</v>
      </c>
      <c r="F282" s="279">
        <v>445.86666666666667</v>
      </c>
      <c r="G282" s="279">
        <v>431.48333333333335</v>
      </c>
      <c r="H282" s="279">
        <v>478.88333333333333</v>
      </c>
      <c r="I282" s="279">
        <v>493.26666666666665</v>
      </c>
      <c r="J282" s="279">
        <v>502.58333333333331</v>
      </c>
      <c r="K282" s="277">
        <v>483.95</v>
      </c>
      <c r="L282" s="277">
        <v>460.25</v>
      </c>
      <c r="M282" s="277">
        <v>2.0891299999999999</v>
      </c>
    </row>
    <row r="283" spans="1:13">
      <c r="A283" s="268">
        <v>273</v>
      </c>
      <c r="B283" s="277" t="s">
        <v>444</v>
      </c>
      <c r="C283" s="278">
        <v>275.60000000000002</v>
      </c>
      <c r="D283" s="279">
        <v>278.43333333333334</v>
      </c>
      <c r="E283" s="279">
        <v>272.16666666666669</v>
      </c>
      <c r="F283" s="279">
        <v>268.73333333333335</v>
      </c>
      <c r="G283" s="279">
        <v>262.4666666666667</v>
      </c>
      <c r="H283" s="279">
        <v>281.86666666666667</v>
      </c>
      <c r="I283" s="279">
        <v>288.13333333333333</v>
      </c>
      <c r="J283" s="279">
        <v>291.56666666666666</v>
      </c>
      <c r="K283" s="277">
        <v>284.7</v>
      </c>
      <c r="L283" s="277">
        <v>275</v>
      </c>
      <c r="M283" s="277">
        <v>2.89188</v>
      </c>
    </row>
    <row r="284" spans="1:13">
      <c r="A284" s="268">
        <v>274</v>
      </c>
      <c r="B284" s="277" t="s">
        <v>445</v>
      </c>
      <c r="C284" s="278">
        <v>498.7</v>
      </c>
      <c r="D284" s="279">
        <v>492.56666666666666</v>
      </c>
      <c r="E284" s="279">
        <v>484.13333333333333</v>
      </c>
      <c r="F284" s="279">
        <v>469.56666666666666</v>
      </c>
      <c r="G284" s="279">
        <v>461.13333333333333</v>
      </c>
      <c r="H284" s="279">
        <v>507.13333333333333</v>
      </c>
      <c r="I284" s="279">
        <v>515.56666666666661</v>
      </c>
      <c r="J284" s="279">
        <v>530.13333333333333</v>
      </c>
      <c r="K284" s="277">
        <v>501</v>
      </c>
      <c r="L284" s="277">
        <v>478</v>
      </c>
      <c r="M284" s="277">
        <v>12.25722</v>
      </c>
    </row>
    <row r="285" spans="1:13">
      <c r="A285" s="268">
        <v>275</v>
      </c>
      <c r="B285" s="277" t="s">
        <v>447</v>
      </c>
      <c r="C285" s="278">
        <v>40.4</v>
      </c>
      <c r="D285" s="279">
        <v>40.43333333333333</v>
      </c>
      <c r="E285" s="279">
        <v>39.466666666666661</v>
      </c>
      <c r="F285" s="279">
        <v>38.533333333333331</v>
      </c>
      <c r="G285" s="279">
        <v>37.566666666666663</v>
      </c>
      <c r="H285" s="279">
        <v>41.36666666666666</v>
      </c>
      <c r="I285" s="279">
        <v>42.333333333333329</v>
      </c>
      <c r="J285" s="279">
        <v>43.266666666666659</v>
      </c>
      <c r="K285" s="277">
        <v>41.4</v>
      </c>
      <c r="L285" s="277">
        <v>39.5</v>
      </c>
      <c r="M285" s="277">
        <v>50.412109999999998</v>
      </c>
    </row>
    <row r="286" spans="1:13">
      <c r="A286" s="268">
        <v>276</v>
      </c>
      <c r="B286" s="277" t="s">
        <v>449</v>
      </c>
      <c r="C286" s="278">
        <v>334.5</v>
      </c>
      <c r="D286" s="279">
        <v>333.36666666666667</v>
      </c>
      <c r="E286" s="279">
        <v>330.03333333333336</v>
      </c>
      <c r="F286" s="279">
        <v>325.56666666666666</v>
      </c>
      <c r="G286" s="279">
        <v>322.23333333333335</v>
      </c>
      <c r="H286" s="279">
        <v>337.83333333333337</v>
      </c>
      <c r="I286" s="279">
        <v>341.16666666666663</v>
      </c>
      <c r="J286" s="279">
        <v>345.63333333333338</v>
      </c>
      <c r="K286" s="277">
        <v>336.7</v>
      </c>
      <c r="L286" s="277">
        <v>328.9</v>
      </c>
      <c r="M286" s="277">
        <v>2.8930500000000001</v>
      </c>
    </row>
    <row r="287" spans="1:13">
      <c r="A287" s="268">
        <v>277</v>
      </c>
      <c r="B287" s="277" t="s">
        <v>439</v>
      </c>
      <c r="C287" s="278">
        <v>406.5</v>
      </c>
      <c r="D287" s="279">
        <v>406.09999999999997</v>
      </c>
      <c r="E287" s="279">
        <v>398.39999999999992</v>
      </c>
      <c r="F287" s="279">
        <v>390.29999999999995</v>
      </c>
      <c r="G287" s="279">
        <v>382.59999999999991</v>
      </c>
      <c r="H287" s="279">
        <v>414.19999999999993</v>
      </c>
      <c r="I287" s="279">
        <v>421.9</v>
      </c>
      <c r="J287" s="279">
        <v>429.99999999999994</v>
      </c>
      <c r="K287" s="277">
        <v>413.8</v>
      </c>
      <c r="L287" s="277">
        <v>398</v>
      </c>
      <c r="M287" s="277">
        <v>8.9873600000000007</v>
      </c>
    </row>
    <row r="288" spans="1:13">
      <c r="A288" s="268">
        <v>278</v>
      </c>
      <c r="B288" s="277" t="s">
        <v>440</v>
      </c>
      <c r="C288" s="278">
        <v>270.95</v>
      </c>
      <c r="D288" s="279">
        <v>269.56666666666666</v>
      </c>
      <c r="E288" s="279">
        <v>265.5333333333333</v>
      </c>
      <c r="F288" s="279">
        <v>260.11666666666662</v>
      </c>
      <c r="G288" s="279">
        <v>256.08333333333326</v>
      </c>
      <c r="H288" s="279">
        <v>274.98333333333335</v>
      </c>
      <c r="I288" s="279">
        <v>279.01666666666677</v>
      </c>
      <c r="J288" s="279">
        <v>284.43333333333339</v>
      </c>
      <c r="K288" s="277">
        <v>273.60000000000002</v>
      </c>
      <c r="L288" s="277">
        <v>264.14999999999998</v>
      </c>
      <c r="M288" s="277">
        <v>6.4533300000000002</v>
      </c>
    </row>
    <row r="289" spans="1:13">
      <c r="A289" s="268">
        <v>279</v>
      </c>
      <c r="B289" s="277" t="s">
        <v>451</v>
      </c>
      <c r="C289" s="278">
        <v>185.3</v>
      </c>
      <c r="D289" s="279">
        <v>187.55000000000004</v>
      </c>
      <c r="E289" s="279">
        <v>180.30000000000007</v>
      </c>
      <c r="F289" s="279">
        <v>175.30000000000004</v>
      </c>
      <c r="G289" s="279">
        <v>168.05000000000007</v>
      </c>
      <c r="H289" s="279">
        <v>192.55000000000007</v>
      </c>
      <c r="I289" s="279">
        <v>199.8</v>
      </c>
      <c r="J289" s="279">
        <v>204.80000000000007</v>
      </c>
      <c r="K289" s="277">
        <v>194.8</v>
      </c>
      <c r="L289" s="277">
        <v>182.55</v>
      </c>
      <c r="M289" s="277">
        <v>9.0881000000000007</v>
      </c>
    </row>
    <row r="290" spans="1:13">
      <c r="A290" s="268">
        <v>280</v>
      </c>
      <c r="B290" s="277" t="s">
        <v>133</v>
      </c>
      <c r="C290" s="278">
        <v>1420</v>
      </c>
      <c r="D290" s="279">
        <v>1425.8</v>
      </c>
      <c r="E290" s="279">
        <v>1405.75</v>
      </c>
      <c r="F290" s="279">
        <v>1391.5</v>
      </c>
      <c r="G290" s="279">
        <v>1371.45</v>
      </c>
      <c r="H290" s="279">
        <v>1440.05</v>
      </c>
      <c r="I290" s="279">
        <v>1460.0999999999997</v>
      </c>
      <c r="J290" s="279">
        <v>1474.35</v>
      </c>
      <c r="K290" s="277">
        <v>1445.85</v>
      </c>
      <c r="L290" s="277">
        <v>1411.55</v>
      </c>
      <c r="M290" s="277">
        <v>42.836709999999997</v>
      </c>
    </row>
    <row r="291" spans="1:13">
      <c r="A291" s="268">
        <v>281</v>
      </c>
      <c r="B291" s="277" t="s">
        <v>441</v>
      </c>
      <c r="C291" s="278">
        <v>90</v>
      </c>
      <c r="D291" s="279">
        <v>91.45</v>
      </c>
      <c r="E291" s="279">
        <v>87.050000000000011</v>
      </c>
      <c r="F291" s="279">
        <v>84.100000000000009</v>
      </c>
      <c r="G291" s="279">
        <v>79.700000000000017</v>
      </c>
      <c r="H291" s="279">
        <v>94.4</v>
      </c>
      <c r="I291" s="279">
        <v>98.800000000000011</v>
      </c>
      <c r="J291" s="279">
        <v>101.75</v>
      </c>
      <c r="K291" s="277">
        <v>95.85</v>
      </c>
      <c r="L291" s="277">
        <v>88.5</v>
      </c>
      <c r="M291" s="277">
        <v>9.1314799999999998</v>
      </c>
    </row>
    <row r="292" spans="1:13">
      <c r="A292" s="268">
        <v>282</v>
      </c>
      <c r="B292" s="277" t="s">
        <v>438</v>
      </c>
      <c r="C292" s="278">
        <v>569.6</v>
      </c>
      <c r="D292" s="279">
        <v>570.61666666666667</v>
      </c>
      <c r="E292" s="279">
        <v>563.98333333333335</v>
      </c>
      <c r="F292" s="279">
        <v>558.36666666666667</v>
      </c>
      <c r="G292" s="279">
        <v>551.73333333333335</v>
      </c>
      <c r="H292" s="279">
        <v>576.23333333333335</v>
      </c>
      <c r="I292" s="279">
        <v>582.86666666666679</v>
      </c>
      <c r="J292" s="279">
        <v>588.48333333333335</v>
      </c>
      <c r="K292" s="277">
        <v>577.25</v>
      </c>
      <c r="L292" s="277">
        <v>565</v>
      </c>
      <c r="M292" s="277">
        <v>0.17868999999999999</v>
      </c>
    </row>
    <row r="293" spans="1:13">
      <c r="A293" s="268">
        <v>283</v>
      </c>
      <c r="B293" s="277" t="s">
        <v>442</v>
      </c>
      <c r="C293" s="278">
        <v>283.75</v>
      </c>
      <c r="D293" s="279">
        <v>285.3</v>
      </c>
      <c r="E293" s="279">
        <v>280.60000000000002</v>
      </c>
      <c r="F293" s="279">
        <v>277.45</v>
      </c>
      <c r="G293" s="279">
        <v>272.75</v>
      </c>
      <c r="H293" s="279">
        <v>288.45000000000005</v>
      </c>
      <c r="I293" s="279">
        <v>293.14999999999998</v>
      </c>
      <c r="J293" s="279">
        <v>296.30000000000007</v>
      </c>
      <c r="K293" s="277">
        <v>290</v>
      </c>
      <c r="L293" s="277">
        <v>282.14999999999998</v>
      </c>
      <c r="M293" s="277">
        <v>1.3473599999999999</v>
      </c>
    </row>
    <row r="294" spans="1:13">
      <c r="A294" s="268">
        <v>284</v>
      </c>
      <c r="B294" s="277" t="s">
        <v>1831</v>
      </c>
      <c r="C294" s="278">
        <v>553.70000000000005</v>
      </c>
      <c r="D294" s="279">
        <v>556.16666666666663</v>
      </c>
      <c r="E294" s="279">
        <v>547.5333333333333</v>
      </c>
      <c r="F294" s="279">
        <v>541.36666666666667</v>
      </c>
      <c r="G294" s="279">
        <v>532.73333333333335</v>
      </c>
      <c r="H294" s="279">
        <v>562.33333333333326</v>
      </c>
      <c r="I294" s="279">
        <v>570.9666666666667</v>
      </c>
      <c r="J294" s="279">
        <v>577.13333333333321</v>
      </c>
      <c r="K294" s="277">
        <v>564.79999999999995</v>
      </c>
      <c r="L294" s="277">
        <v>550</v>
      </c>
      <c r="M294" s="277">
        <v>0.20144999999999999</v>
      </c>
    </row>
    <row r="295" spans="1:13">
      <c r="A295" s="268">
        <v>285</v>
      </c>
      <c r="B295" s="277" t="s">
        <v>448</v>
      </c>
      <c r="C295" s="278">
        <v>619.4</v>
      </c>
      <c r="D295" s="279">
        <v>623.38333333333333</v>
      </c>
      <c r="E295" s="279">
        <v>611.01666666666665</v>
      </c>
      <c r="F295" s="279">
        <v>602.63333333333333</v>
      </c>
      <c r="G295" s="279">
        <v>590.26666666666665</v>
      </c>
      <c r="H295" s="279">
        <v>631.76666666666665</v>
      </c>
      <c r="I295" s="279">
        <v>644.13333333333321</v>
      </c>
      <c r="J295" s="279">
        <v>652.51666666666665</v>
      </c>
      <c r="K295" s="277">
        <v>635.75</v>
      </c>
      <c r="L295" s="277">
        <v>615</v>
      </c>
      <c r="M295" s="277">
        <v>2.3545199999999999</v>
      </c>
    </row>
    <row r="296" spans="1:13">
      <c r="A296" s="268">
        <v>286</v>
      </c>
      <c r="B296" s="277" t="s">
        <v>446</v>
      </c>
      <c r="C296" s="278">
        <v>48.05</v>
      </c>
      <c r="D296" s="279">
        <v>48.449999999999996</v>
      </c>
      <c r="E296" s="279">
        <v>47.199999999999989</v>
      </c>
      <c r="F296" s="279">
        <v>46.349999999999994</v>
      </c>
      <c r="G296" s="279">
        <v>45.099999999999987</v>
      </c>
      <c r="H296" s="279">
        <v>49.29999999999999</v>
      </c>
      <c r="I296" s="279">
        <v>50.550000000000004</v>
      </c>
      <c r="J296" s="279">
        <v>51.399999999999991</v>
      </c>
      <c r="K296" s="277">
        <v>49.7</v>
      </c>
      <c r="L296" s="277">
        <v>47.6</v>
      </c>
      <c r="M296" s="277">
        <v>23.440760000000001</v>
      </c>
    </row>
    <row r="297" spans="1:13">
      <c r="A297" s="268">
        <v>287</v>
      </c>
      <c r="B297" s="277" t="s">
        <v>134</v>
      </c>
      <c r="C297" s="278">
        <v>71.05</v>
      </c>
      <c r="D297" s="279">
        <v>71.683333333333337</v>
      </c>
      <c r="E297" s="279">
        <v>70.116666666666674</v>
      </c>
      <c r="F297" s="279">
        <v>69.183333333333337</v>
      </c>
      <c r="G297" s="279">
        <v>67.616666666666674</v>
      </c>
      <c r="H297" s="279">
        <v>72.616666666666674</v>
      </c>
      <c r="I297" s="279">
        <v>74.183333333333337</v>
      </c>
      <c r="J297" s="279">
        <v>75.116666666666674</v>
      </c>
      <c r="K297" s="277">
        <v>73.25</v>
      </c>
      <c r="L297" s="277">
        <v>70.75</v>
      </c>
      <c r="M297" s="277">
        <v>223.88579999999999</v>
      </c>
    </row>
    <row r="298" spans="1:13">
      <c r="A298" s="268">
        <v>288</v>
      </c>
      <c r="B298" s="277" t="s">
        <v>358</v>
      </c>
      <c r="C298" s="278">
        <v>1855.9</v>
      </c>
      <c r="D298" s="279">
        <v>1853.8833333333332</v>
      </c>
      <c r="E298" s="279">
        <v>1848.0166666666664</v>
      </c>
      <c r="F298" s="279">
        <v>1840.1333333333332</v>
      </c>
      <c r="G298" s="279">
        <v>1834.2666666666664</v>
      </c>
      <c r="H298" s="279">
        <v>1861.7666666666664</v>
      </c>
      <c r="I298" s="279">
        <v>1867.6333333333332</v>
      </c>
      <c r="J298" s="279">
        <v>1875.5166666666664</v>
      </c>
      <c r="K298" s="277">
        <v>1859.75</v>
      </c>
      <c r="L298" s="277">
        <v>1846</v>
      </c>
      <c r="M298" s="277">
        <v>0.52186999999999995</v>
      </c>
    </row>
    <row r="299" spans="1:13">
      <c r="A299" s="268">
        <v>289</v>
      </c>
      <c r="B299" s="277" t="s">
        <v>1842</v>
      </c>
      <c r="C299" s="278">
        <v>232.4</v>
      </c>
      <c r="D299" s="279">
        <v>235.46666666666667</v>
      </c>
      <c r="E299" s="279">
        <v>226.03333333333333</v>
      </c>
      <c r="F299" s="279">
        <v>219.66666666666666</v>
      </c>
      <c r="G299" s="279">
        <v>210.23333333333332</v>
      </c>
      <c r="H299" s="279">
        <v>241.83333333333334</v>
      </c>
      <c r="I299" s="279">
        <v>251.26666666666668</v>
      </c>
      <c r="J299" s="279">
        <v>257.63333333333333</v>
      </c>
      <c r="K299" s="277">
        <v>244.9</v>
      </c>
      <c r="L299" s="277">
        <v>229.1</v>
      </c>
      <c r="M299" s="277">
        <v>5.99573</v>
      </c>
    </row>
    <row r="300" spans="1:13">
      <c r="A300" s="268">
        <v>290</v>
      </c>
      <c r="B300" s="277" t="s">
        <v>454</v>
      </c>
      <c r="C300" s="278">
        <v>1191.1500000000001</v>
      </c>
      <c r="D300" s="279">
        <v>1185.0833333333333</v>
      </c>
      <c r="E300" s="279">
        <v>1151.1666666666665</v>
      </c>
      <c r="F300" s="279">
        <v>1111.1833333333332</v>
      </c>
      <c r="G300" s="279">
        <v>1077.2666666666664</v>
      </c>
      <c r="H300" s="279">
        <v>1225.0666666666666</v>
      </c>
      <c r="I300" s="279">
        <v>1258.9833333333331</v>
      </c>
      <c r="J300" s="279">
        <v>1298.9666666666667</v>
      </c>
      <c r="K300" s="277">
        <v>1219</v>
      </c>
      <c r="L300" s="277">
        <v>1145.0999999999999</v>
      </c>
      <c r="M300" s="277">
        <v>13.920769999999999</v>
      </c>
    </row>
    <row r="301" spans="1:13">
      <c r="A301" s="268">
        <v>291</v>
      </c>
      <c r="B301" s="277" t="s">
        <v>452</v>
      </c>
      <c r="C301" s="278">
        <v>3341.5</v>
      </c>
      <c r="D301" s="279">
        <v>3358.5</v>
      </c>
      <c r="E301" s="279">
        <v>3319.1</v>
      </c>
      <c r="F301" s="279">
        <v>3296.7</v>
      </c>
      <c r="G301" s="279">
        <v>3257.2999999999997</v>
      </c>
      <c r="H301" s="279">
        <v>3380.9</v>
      </c>
      <c r="I301" s="279">
        <v>3420.2999999999997</v>
      </c>
      <c r="J301" s="279">
        <v>3442.7000000000003</v>
      </c>
      <c r="K301" s="277">
        <v>3397.9</v>
      </c>
      <c r="L301" s="277">
        <v>3336.1</v>
      </c>
      <c r="M301" s="277">
        <v>3.3489999999999999E-2</v>
      </c>
    </row>
    <row r="302" spans="1:13">
      <c r="A302" s="268">
        <v>292</v>
      </c>
      <c r="B302" s="277" t="s">
        <v>455</v>
      </c>
      <c r="C302" s="278">
        <v>30</v>
      </c>
      <c r="D302" s="279">
        <v>30.316666666666666</v>
      </c>
      <c r="E302" s="279">
        <v>29.233333333333334</v>
      </c>
      <c r="F302" s="279">
        <v>28.466666666666669</v>
      </c>
      <c r="G302" s="279">
        <v>27.383333333333336</v>
      </c>
      <c r="H302" s="279">
        <v>31.083333333333332</v>
      </c>
      <c r="I302" s="279">
        <v>32.166666666666671</v>
      </c>
      <c r="J302" s="279">
        <v>32.93333333333333</v>
      </c>
      <c r="K302" s="277">
        <v>31.4</v>
      </c>
      <c r="L302" s="277">
        <v>29.55</v>
      </c>
      <c r="M302" s="277">
        <v>23.660329999999998</v>
      </c>
    </row>
    <row r="303" spans="1:13">
      <c r="A303" s="268">
        <v>293</v>
      </c>
      <c r="B303" s="277" t="s">
        <v>135</v>
      </c>
      <c r="C303" s="278">
        <v>303.85000000000002</v>
      </c>
      <c r="D303" s="279">
        <v>302.48333333333335</v>
      </c>
      <c r="E303" s="279">
        <v>300.16666666666669</v>
      </c>
      <c r="F303" s="279">
        <v>296.48333333333335</v>
      </c>
      <c r="G303" s="279">
        <v>294.16666666666669</v>
      </c>
      <c r="H303" s="279">
        <v>306.16666666666669</v>
      </c>
      <c r="I303" s="279">
        <v>308.48333333333329</v>
      </c>
      <c r="J303" s="279">
        <v>312.16666666666669</v>
      </c>
      <c r="K303" s="277">
        <v>304.8</v>
      </c>
      <c r="L303" s="277">
        <v>298.8</v>
      </c>
      <c r="M303" s="277">
        <v>63.485759999999999</v>
      </c>
    </row>
    <row r="304" spans="1:13">
      <c r="A304" s="268">
        <v>294</v>
      </c>
      <c r="B304" s="277" t="s">
        <v>456</v>
      </c>
      <c r="C304" s="278">
        <v>756.2</v>
      </c>
      <c r="D304" s="279">
        <v>760.73333333333323</v>
      </c>
      <c r="E304" s="279">
        <v>746.46666666666647</v>
      </c>
      <c r="F304" s="279">
        <v>736.73333333333323</v>
      </c>
      <c r="G304" s="279">
        <v>722.46666666666647</v>
      </c>
      <c r="H304" s="279">
        <v>770.46666666666647</v>
      </c>
      <c r="I304" s="279">
        <v>784.73333333333312</v>
      </c>
      <c r="J304" s="279">
        <v>794.46666666666647</v>
      </c>
      <c r="K304" s="277">
        <v>775</v>
      </c>
      <c r="L304" s="277">
        <v>751</v>
      </c>
      <c r="M304" s="277">
        <v>0.57825000000000004</v>
      </c>
    </row>
    <row r="305" spans="1:13">
      <c r="A305" s="268">
        <v>295</v>
      </c>
      <c r="B305" s="277" t="s">
        <v>136</v>
      </c>
      <c r="C305" s="278">
        <v>975.6</v>
      </c>
      <c r="D305" s="279">
        <v>973.63333333333321</v>
      </c>
      <c r="E305" s="279">
        <v>967.26666666666642</v>
      </c>
      <c r="F305" s="279">
        <v>958.93333333333317</v>
      </c>
      <c r="G305" s="279">
        <v>952.56666666666638</v>
      </c>
      <c r="H305" s="279">
        <v>981.96666666666647</v>
      </c>
      <c r="I305" s="279">
        <v>988.33333333333326</v>
      </c>
      <c r="J305" s="279">
        <v>996.66666666666652</v>
      </c>
      <c r="K305" s="277">
        <v>980</v>
      </c>
      <c r="L305" s="277">
        <v>965.3</v>
      </c>
      <c r="M305" s="277">
        <v>44.666939999999997</v>
      </c>
    </row>
    <row r="306" spans="1:13">
      <c r="A306" s="268">
        <v>296</v>
      </c>
      <c r="B306" s="277" t="s">
        <v>266</v>
      </c>
      <c r="C306" s="278">
        <v>2496.85</v>
      </c>
      <c r="D306" s="279">
        <v>2493.3999999999996</v>
      </c>
      <c r="E306" s="279">
        <v>2459.0999999999995</v>
      </c>
      <c r="F306" s="279">
        <v>2421.35</v>
      </c>
      <c r="G306" s="279">
        <v>2387.0499999999997</v>
      </c>
      <c r="H306" s="279">
        <v>2531.1499999999992</v>
      </c>
      <c r="I306" s="279">
        <v>2565.4499999999994</v>
      </c>
      <c r="J306" s="279">
        <v>2603.1999999999989</v>
      </c>
      <c r="K306" s="277">
        <v>2527.6999999999998</v>
      </c>
      <c r="L306" s="277">
        <v>2455.65</v>
      </c>
      <c r="M306" s="277">
        <v>3.0622799999999999</v>
      </c>
    </row>
    <row r="307" spans="1:13">
      <c r="A307" s="268">
        <v>297</v>
      </c>
      <c r="B307" s="277" t="s">
        <v>265</v>
      </c>
      <c r="C307" s="278">
        <v>1538.05</v>
      </c>
      <c r="D307" s="279">
        <v>1544.1833333333334</v>
      </c>
      <c r="E307" s="279">
        <v>1523.8666666666668</v>
      </c>
      <c r="F307" s="279">
        <v>1509.6833333333334</v>
      </c>
      <c r="G307" s="279">
        <v>1489.3666666666668</v>
      </c>
      <c r="H307" s="279">
        <v>1558.3666666666668</v>
      </c>
      <c r="I307" s="279">
        <v>1578.6833333333334</v>
      </c>
      <c r="J307" s="279">
        <v>1592.8666666666668</v>
      </c>
      <c r="K307" s="277">
        <v>1564.5</v>
      </c>
      <c r="L307" s="277">
        <v>1530</v>
      </c>
      <c r="M307" s="277">
        <v>0.77022000000000002</v>
      </c>
    </row>
    <row r="308" spans="1:13">
      <c r="A308" s="268">
        <v>298</v>
      </c>
      <c r="B308" s="277" t="s">
        <v>137</v>
      </c>
      <c r="C308" s="278">
        <v>983.2</v>
      </c>
      <c r="D308" s="279">
        <v>984.31666666666661</v>
      </c>
      <c r="E308" s="279">
        <v>974.13333333333321</v>
      </c>
      <c r="F308" s="279">
        <v>965.06666666666661</v>
      </c>
      <c r="G308" s="279">
        <v>954.88333333333321</v>
      </c>
      <c r="H308" s="279">
        <v>993.38333333333321</v>
      </c>
      <c r="I308" s="279">
        <v>1003.5666666666666</v>
      </c>
      <c r="J308" s="279">
        <v>1012.6333333333332</v>
      </c>
      <c r="K308" s="277">
        <v>994.5</v>
      </c>
      <c r="L308" s="277">
        <v>975.25</v>
      </c>
      <c r="M308" s="277">
        <v>39.02552</v>
      </c>
    </row>
    <row r="309" spans="1:13">
      <c r="A309" s="268">
        <v>299</v>
      </c>
      <c r="B309" s="277" t="s">
        <v>457</v>
      </c>
      <c r="C309" s="278">
        <v>1366.4</v>
      </c>
      <c r="D309" s="279">
        <v>1364.7333333333333</v>
      </c>
      <c r="E309" s="279">
        <v>1350.5166666666667</v>
      </c>
      <c r="F309" s="279">
        <v>1334.6333333333332</v>
      </c>
      <c r="G309" s="279">
        <v>1320.4166666666665</v>
      </c>
      <c r="H309" s="279">
        <v>1380.6166666666668</v>
      </c>
      <c r="I309" s="279">
        <v>1394.8333333333335</v>
      </c>
      <c r="J309" s="279">
        <v>1410.7166666666669</v>
      </c>
      <c r="K309" s="277">
        <v>1378.95</v>
      </c>
      <c r="L309" s="277">
        <v>1348.85</v>
      </c>
      <c r="M309" s="277">
        <v>0.78727000000000003</v>
      </c>
    </row>
    <row r="310" spans="1:13">
      <c r="A310" s="268">
        <v>300</v>
      </c>
      <c r="B310" s="277" t="s">
        <v>138</v>
      </c>
      <c r="C310" s="278">
        <v>636.75</v>
      </c>
      <c r="D310" s="279">
        <v>630.55000000000007</v>
      </c>
      <c r="E310" s="279">
        <v>621.80000000000018</v>
      </c>
      <c r="F310" s="279">
        <v>606.85000000000014</v>
      </c>
      <c r="G310" s="279">
        <v>598.10000000000025</v>
      </c>
      <c r="H310" s="279">
        <v>645.50000000000011</v>
      </c>
      <c r="I310" s="279">
        <v>654.24999999999989</v>
      </c>
      <c r="J310" s="279">
        <v>669.2</v>
      </c>
      <c r="K310" s="277">
        <v>639.29999999999995</v>
      </c>
      <c r="L310" s="277">
        <v>615.6</v>
      </c>
      <c r="M310" s="277">
        <v>76.376429999999999</v>
      </c>
    </row>
    <row r="311" spans="1:13">
      <c r="A311" s="268">
        <v>301</v>
      </c>
      <c r="B311" s="277" t="s">
        <v>139</v>
      </c>
      <c r="C311" s="278">
        <v>140.9</v>
      </c>
      <c r="D311" s="279">
        <v>142.25</v>
      </c>
      <c r="E311" s="279">
        <v>139</v>
      </c>
      <c r="F311" s="279">
        <v>137.1</v>
      </c>
      <c r="G311" s="279">
        <v>133.85</v>
      </c>
      <c r="H311" s="279">
        <v>144.15</v>
      </c>
      <c r="I311" s="279">
        <v>147.4</v>
      </c>
      <c r="J311" s="279">
        <v>149.30000000000001</v>
      </c>
      <c r="K311" s="277">
        <v>145.5</v>
      </c>
      <c r="L311" s="277">
        <v>140.35</v>
      </c>
      <c r="M311" s="277">
        <v>88.339489999999998</v>
      </c>
    </row>
    <row r="312" spans="1:13">
      <c r="A312" s="268">
        <v>302</v>
      </c>
      <c r="B312" s="277" t="s">
        <v>319</v>
      </c>
      <c r="C312" s="278">
        <v>13.85</v>
      </c>
      <c r="D312" s="279">
        <v>14.050000000000002</v>
      </c>
      <c r="E312" s="279">
        <v>13.600000000000005</v>
      </c>
      <c r="F312" s="279">
        <v>13.350000000000003</v>
      </c>
      <c r="G312" s="279">
        <v>12.900000000000006</v>
      </c>
      <c r="H312" s="279">
        <v>14.300000000000004</v>
      </c>
      <c r="I312" s="279">
        <v>14.750000000000004</v>
      </c>
      <c r="J312" s="279">
        <v>15.000000000000004</v>
      </c>
      <c r="K312" s="277">
        <v>14.5</v>
      </c>
      <c r="L312" s="277">
        <v>13.8</v>
      </c>
      <c r="M312" s="277">
        <v>40.291249999999998</v>
      </c>
    </row>
    <row r="313" spans="1:13">
      <c r="A313" s="268">
        <v>303</v>
      </c>
      <c r="B313" s="277" t="s">
        <v>464</v>
      </c>
      <c r="C313" s="278">
        <v>147.75</v>
      </c>
      <c r="D313" s="279">
        <v>149.21666666666667</v>
      </c>
      <c r="E313" s="279">
        <v>145.53333333333333</v>
      </c>
      <c r="F313" s="279">
        <v>143.31666666666666</v>
      </c>
      <c r="G313" s="279">
        <v>139.63333333333333</v>
      </c>
      <c r="H313" s="279">
        <v>151.43333333333334</v>
      </c>
      <c r="I313" s="279">
        <v>155.11666666666667</v>
      </c>
      <c r="J313" s="279">
        <v>157.33333333333334</v>
      </c>
      <c r="K313" s="277">
        <v>152.9</v>
      </c>
      <c r="L313" s="277">
        <v>147</v>
      </c>
      <c r="M313" s="277">
        <v>1.46485</v>
      </c>
    </row>
    <row r="314" spans="1:13">
      <c r="A314" s="268">
        <v>304</v>
      </c>
      <c r="B314" s="277" t="s">
        <v>466</v>
      </c>
      <c r="C314" s="278">
        <v>365.25</v>
      </c>
      <c r="D314" s="279">
        <v>365.25</v>
      </c>
      <c r="E314" s="279">
        <v>361.05</v>
      </c>
      <c r="F314" s="279">
        <v>356.85</v>
      </c>
      <c r="G314" s="279">
        <v>352.65000000000003</v>
      </c>
      <c r="H314" s="279">
        <v>369.45</v>
      </c>
      <c r="I314" s="279">
        <v>373.65000000000003</v>
      </c>
      <c r="J314" s="279">
        <v>377.84999999999997</v>
      </c>
      <c r="K314" s="277">
        <v>369.45</v>
      </c>
      <c r="L314" s="277">
        <v>361.05</v>
      </c>
      <c r="M314" s="277">
        <v>0.55425999999999997</v>
      </c>
    </row>
    <row r="315" spans="1:13">
      <c r="A315" s="268">
        <v>305</v>
      </c>
      <c r="B315" s="277" t="s">
        <v>462</v>
      </c>
      <c r="C315" s="278">
        <v>3174.85</v>
      </c>
      <c r="D315" s="279">
        <v>3197.6</v>
      </c>
      <c r="E315" s="279">
        <v>3127.2</v>
      </c>
      <c r="F315" s="279">
        <v>3079.5499999999997</v>
      </c>
      <c r="G315" s="279">
        <v>3009.1499999999996</v>
      </c>
      <c r="H315" s="279">
        <v>3245.25</v>
      </c>
      <c r="I315" s="279">
        <v>3315.6500000000005</v>
      </c>
      <c r="J315" s="279">
        <v>3363.3</v>
      </c>
      <c r="K315" s="277">
        <v>3268</v>
      </c>
      <c r="L315" s="277">
        <v>3149.95</v>
      </c>
      <c r="M315" s="277">
        <v>0.22248999999999999</v>
      </c>
    </row>
    <row r="316" spans="1:13">
      <c r="A316" s="268">
        <v>306</v>
      </c>
      <c r="B316" s="277" t="s">
        <v>463</v>
      </c>
      <c r="C316" s="278">
        <v>240.25</v>
      </c>
      <c r="D316" s="279">
        <v>243.5</v>
      </c>
      <c r="E316" s="279">
        <v>234.75</v>
      </c>
      <c r="F316" s="279">
        <v>229.25</v>
      </c>
      <c r="G316" s="279">
        <v>220.5</v>
      </c>
      <c r="H316" s="279">
        <v>249</v>
      </c>
      <c r="I316" s="279">
        <v>257.75</v>
      </c>
      <c r="J316" s="279">
        <v>263.25</v>
      </c>
      <c r="K316" s="277">
        <v>252.25</v>
      </c>
      <c r="L316" s="277">
        <v>238</v>
      </c>
      <c r="M316" s="277">
        <v>1.2512700000000001</v>
      </c>
    </row>
    <row r="317" spans="1:13">
      <c r="A317" s="268">
        <v>307</v>
      </c>
      <c r="B317" s="277" t="s">
        <v>140</v>
      </c>
      <c r="C317" s="278">
        <v>155.25</v>
      </c>
      <c r="D317" s="279">
        <v>156.46666666666667</v>
      </c>
      <c r="E317" s="279">
        <v>153.58333333333334</v>
      </c>
      <c r="F317" s="279">
        <v>151.91666666666669</v>
      </c>
      <c r="G317" s="279">
        <v>149.03333333333336</v>
      </c>
      <c r="H317" s="279">
        <v>158.13333333333333</v>
      </c>
      <c r="I317" s="279">
        <v>161.01666666666665</v>
      </c>
      <c r="J317" s="279">
        <v>162.68333333333331</v>
      </c>
      <c r="K317" s="277">
        <v>159.35</v>
      </c>
      <c r="L317" s="277">
        <v>154.80000000000001</v>
      </c>
      <c r="M317" s="277">
        <v>63.407110000000003</v>
      </c>
    </row>
    <row r="318" spans="1:13">
      <c r="A318" s="268">
        <v>308</v>
      </c>
      <c r="B318" s="277" t="s">
        <v>141</v>
      </c>
      <c r="C318" s="278">
        <v>374.65</v>
      </c>
      <c r="D318" s="279">
        <v>373.21666666666664</v>
      </c>
      <c r="E318" s="279">
        <v>370.98333333333329</v>
      </c>
      <c r="F318" s="279">
        <v>367.31666666666666</v>
      </c>
      <c r="G318" s="279">
        <v>365.08333333333331</v>
      </c>
      <c r="H318" s="279">
        <v>376.88333333333327</v>
      </c>
      <c r="I318" s="279">
        <v>379.11666666666662</v>
      </c>
      <c r="J318" s="279">
        <v>382.78333333333325</v>
      </c>
      <c r="K318" s="277">
        <v>375.45</v>
      </c>
      <c r="L318" s="277">
        <v>369.55</v>
      </c>
      <c r="M318" s="277">
        <v>14.546659999999999</v>
      </c>
    </row>
    <row r="319" spans="1:13">
      <c r="A319" s="268">
        <v>309</v>
      </c>
      <c r="B319" s="277" t="s">
        <v>142</v>
      </c>
      <c r="C319" s="278">
        <v>7098</v>
      </c>
      <c r="D319" s="279">
        <v>7062.166666666667</v>
      </c>
      <c r="E319" s="279">
        <v>6996.6333333333341</v>
      </c>
      <c r="F319" s="279">
        <v>6895.2666666666673</v>
      </c>
      <c r="G319" s="279">
        <v>6829.7333333333345</v>
      </c>
      <c r="H319" s="279">
        <v>7163.5333333333338</v>
      </c>
      <c r="I319" s="279">
        <v>7229.0666666666666</v>
      </c>
      <c r="J319" s="279">
        <v>7330.4333333333334</v>
      </c>
      <c r="K319" s="277">
        <v>7127.7</v>
      </c>
      <c r="L319" s="277">
        <v>6960.8</v>
      </c>
      <c r="M319" s="277">
        <v>11.58982</v>
      </c>
    </row>
    <row r="320" spans="1:13">
      <c r="A320" s="268">
        <v>310</v>
      </c>
      <c r="B320" s="277" t="s">
        <v>458</v>
      </c>
      <c r="C320" s="278">
        <v>818.6</v>
      </c>
      <c r="D320" s="279">
        <v>813.08333333333337</v>
      </c>
      <c r="E320" s="279">
        <v>796.51666666666677</v>
      </c>
      <c r="F320" s="279">
        <v>774.43333333333339</v>
      </c>
      <c r="G320" s="279">
        <v>757.86666666666679</v>
      </c>
      <c r="H320" s="279">
        <v>835.16666666666674</v>
      </c>
      <c r="I320" s="279">
        <v>851.73333333333335</v>
      </c>
      <c r="J320" s="279">
        <v>873.81666666666672</v>
      </c>
      <c r="K320" s="277">
        <v>829.65</v>
      </c>
      <c r="L320" s="277">
        <v>791</v>
      </c>
      <c r="M320" s="277">
        <v>0.26577000000000001</v>
      </c>
    </row>
    <row r="321" spans="1:13">
      <c r="A321" s="268">
        <v>311</v>
      </c>
      <c r="B321" s="277" t="s">
        <v>143</v>
      </c>
      <c r="C321" s="278">
        <v>570.1</v>
      </c>
      <c r="D321" s="279">
        <v>572.51666666666677</v>
      </c>
      <c r="E321" s="279">
        <v>566.58333333333348</v>
      </c>
      <c r="F321" s="279">
        <v>563.06666666666672</v>
      </c>
      <c r="G321" s="279">
        <v>557.13333333333344</v>
      </c>
      <c r="H321" s="279">
        <v>576.03333333333353</v>
      </c>
      <c r="I321" s="279">
        <v>581.9666666666667</v>
      </c>
      <c r="J321" s="279">
        <v>585.48333333333358</v>
      </c>
      <c r="K321" s="277">
        <v>578.45000000000005</v>
      </c>
      <c r="L321" s="277">
        <v>569</v>
      </c>
      <c r="M321" s="277">
        <v>17.106819999999999</v>
      </c>
    </row>
    <row r="322" spans="1:13">
      <c r="A322" s="268">
        <v>312</v>
      </c>
      <c r="B322" s="277" t="s">
        <v>472</v>
      </c>
      <c r="C322" s="278">
        <v>1675.95</v>
      </c>
      <c r="D322" s="279">
        <v>1684.5</v>
      </c>
      <c r="E322" s="279">
        <v>1662.45</v>
      </c>
      <c r="F322" s="279">
        <v>1648.95</v>
      </c>
      <c r="G322" s="279">
        <v>1626.9</v>
      </c>
      <c r="H322" s="279">
        <v>1698</v>
      </c>
      <c r="I322" s="279">
        <v>1720.0500000000002</v>
      </c>
      <c r="J322" s="279">
        <v>1733.55</v>
      </c>
      <c r="K322" s="277">
        <v>1706.55</v>
      </c>
      <c r="L322" s="277">
        <v>1671</v>
      </c>
      <c r="M322" s="277">
        <v>1.6032200000000001</v>
      </c>
    </row>
    <row r="323" spans="1:13">
      <c r="A323" s="268">
        <v>313</v>
      </c>
      <c r="B323" s="277" t="s">
        <v>468</v>
      </c>
      <c r="C323" s="278">
        <v>1819.6</v>
      </c>
      <c r="D323" s="279">
        <v>1823.5333333333335</v>
      </c>
      <c r="E323" s="279">
        <v>1782.0666666666671</v>
      </c>
      <c r="F323" s="279">
        <v>1744.5333333333335</v>
      </c>
      <c r="G323" s="279">
        <v>1703.0666666666671</v>
      </c>
      <c r="H323" s="279">
        <v>1861.0666666666671</v>
      </c>
      <c r="I323" s="279">
        <v>1902.5333333333338</v>
      </c>
      <c r="J323" s="279">
        <v>1940.0666666666671</v>
      </c>
      <c r="K323" s="277">
        <v>1865</v>
      </c>
      <c r="L323" s="277">
        <v>1786</v>
      </c>
      <c r="M323" s="277">
        <v>0.65375000000000005</v>
      </c>
    </row>
    <row r="324" spans="1:13">
      <c r="A324" s="268">
        <v>314</v>
      </c>
      <c r="B324" s="277" t="s">
        <v>144</v>
      </c>
      <c r="C324" s="278">
        <v>603.4</v>
      </c>
      <c r="D324" s="279">
        <v>614.08333333333337</v>
      </c>
      <c r="E324" s="279">
        <v>586.41666666666674</v>
      </c>
      <c r="F324" s="279">
        <v>569.43333333333339</v>
      </c>
      <c r="G324" s="279">
        <v>541.76666666666677</v>
      </c>
      <c r="H324" s="279">
        <v>631.06666666666672</v>
      </c>
      <c r="I324" s="279">
        <v>658.73333333333346</v>
      </c>
      <c r="J324" s="279">
        <v>675.7166666666667</v>
      </c>
      <c r="K324" s="277">
        <v>641.75</v>
      </c>
      <c r="L324" s="277">
        <v>597.1</v>
      </c>
      <c r="M324" s="277">
        <v>38.124639999999999</v>
      </c>
    </row>
    <row r="325" spans="1:13">
      <c r="A325" s="268">
        <v>315</v>
      </c>
      <c r="B325" s="277" t="s">
        <v>145</v>
      </c>
      <c r="C325" s="278">
        <v>992.8</v>
      </c>
      <c r="D325" s="279">
        <v>1000.9333333333334</v>
      </c>
      <c r="E325" s="279">
        <v>981.86666666666679</v>
      </c>
      <c r="F325" s="279">
        <v>970.93333333333339</v>
      </c>
      <c r="G325" s="279">
        <v>951.86666666666679</v>
      </c>
      <c r="H325" s="279">
        <v>1011.8666666666668</v>
      </c>
      <c r="I325" s="279">
        <v>1030.9333333333334</v>
      </c>
      <c r="J325" s="279">
        <v>1041.8666666666668</v>
      </c>
      <c r="K325" s="277">
        <v>1020</v>
      </c>
      <c r="L325" s="277">
        <v>990</v>
      </c>
      <c r="M325" s="277">
        <v>9.3122000000000007</v>
      </c>
    </row>
    <row r="326" spans="1:13">
      <c r="A326" s="268">
        <v>316</v>
      </c>
      <c r="B326" s="277" t="s">
        <v>465</v>
      </c>
      <c r="C326" s="278">
        <v>180.1</v>
      </c>
      <c r="D326" s="279">
        <v>184.68333333333331</v>
      </c>
      <c r="E326" s="279">
        <v>174.71666666666661</v>
      </c>
      <c r="F326" s="279">
        <v>169.33333333333331</v>
      </c>
      <c r="G326" s="279">
        <v>159.36666666666662</v>
      </c>
      <c r="H326" s="279">
        <v>190.06666666666661</v>
      </c>
      <c r="I326" s="279">
        <v>200.0333333333333</v>
      </c>
      <c r="J326" s="279">
        <v>205.4166666666666</v>
      </c>
      <c r="K326" s="277">
        <v>194.65</v>
      </c>
      <c r="L326" s="277">
        <v>179.3</v>
      </c>
      <c r="M326" s="277">
        <v>2.1924600000000001</v>
      </c>
    </row>
    <row r="327" spans="1:13">
      <c r="A327" s="268">
        <v>317</v>
      </c>
      <c r="B327" s="277" t="s">
        <v>1976</v>
      </c>
      <c r="C327" s="278">
        <v>224.65</v>
      </c>
      <c r="D327" s="279">
        <v>226.96666666666667</v>
      </c>
      <c r="E327" s="279">
        <v>220.68333333333334</v>
      </c>
      <c r="F327" s="279">
        <v>216.71666666666667</v>
      </c>
      <c r="G327" s="279">
        <v>210.43333333333334</v>
      </c>
      <c r="H327" s="279">
        <v>230.93333333333334</v>
      </c>
      <c r="I327" s="279">
        <v>237.2166666666667</v>
      </c>
      <c r="J327" s="279">
        <v>241.18333333333334</v>
      </c>
      <c r="K327" s="277">
        <v>233.25</v>
      </c>
      <c r="L327" s="277">
        <v>223</v>
      </c>
      <c r="M327" s="277">
        <v>10.333170000000001</v>
      </c>
    </row>
    <row r="328" spans="1:13">
      <c r="A328" s="268">
        <v>318</v>
      </c>
      <c r="B328" s="277" t="s">
        <v>469</v>
      </c>
      <c r="C328" s="278">
        <v>80.650000000000006</v>
      </c>
      <c r="D328" s="279">
        <v>81.3</v>
      </c>
      <c r="E328" s="279">
        <v>79.599999999999994</v>
      </c>
      <c r="F328" s="279">
        <v>78.55</v>
      </c>
      <c r="G328" s="279">
        <v>76.849999999999994</v>
      </c>
      <c r="H328" s="279">
        <v>82.35</v>
      </c>
      <c r="I328" s="279">
        <v>84.050000000000011</v>
      </c>
      <c r="J328" s="279">
        <v>85.1</v>
      </c>
      <c r="K328" s="277">
        <v>83</v>
      </c>
      <c r="L328" s="277">
        <v>80.25</v>
      </c>
      <c r="M328" s="277">
        <v>9.2960200000000004</v>
      </c>
    </row>
    <row r="329" spans="1:13">
      <c r="A329" s="268">
        <v>319</v>
      </c>
      <c r="B329" s="277" t="s">
        <v>470</v>
      </c>
      <c r="C329" s="278">
        <v>354.65</v>
      </c>
      <c r="D329" s="279">
        <v>353.7833333333333</v>
      </c>
      <c r="E329" s="279">
        <v>345.86666666666662</v>
      </c>
      <c r="F329" s="279">
        <v>337.08333333333331</v>
      </c>
      <c r="G329" s="279">
        <v>329.16666666666663</v>
      </c>
      <c r="H329" s="279">
        <v>362.56666666666661</v>
      </c>
      <c r="I329" s="279">
        <v>370.48333333333335</v>
      </c>
      <c r="J329" s="279">
        <v>379.26666666666659</v>
      </c>
      <c r="K329" s="277">
        <v>361.7</v>
      </c>
      <c r="L329" s="277">
        <v>345</v>
      </c>
      <c r="M329" s="277">
        <v>3.7471399999999999</v>
      </c>
    </row>
    <row r="330" spans="1:13">
      <c r="A330" s="268">
        <v>320</v>
      </c>
      <c r="B330" s="277" t="s">
        <v>146</v>
      </c>
      <c r="C330" s="278">
        <v>1149.3499999999999</v>
      </c>
      <c r="D330" s="279">
        <v>1159.45</v>
      </c>
      <c r="E330" s="279">
        <v>1133.9000000000001</v>
      </c>
      <c r="F330" s="279">
        <v>1118.45</v>
      </c>
      <c r="G330" s="279">
        <v>1092.9000000000001</v>
      </c>
      <c r="H330" s="279">
        <v>1174.9000000000001</v>
      </c>
      <c r="I330" s="279">
        <v>1200.4499999999998</v>
      </c>
      <c r="J330" s="279">
        <v>1215.9000000000001</v>
      </c>
      <c r="K330" s="277">
        <v>1185</v>
      </c>
      <c r="L330" s="277">
        <v>1144</v>
      </c>
      <c r="M330" s="277">
        <v>6.5118099999999997</v>
      </c>
    </row>
    <row r="331" spans="1:13">
      <c r="A331" s="268">
        <v>321</v>
      </c>
      <c r="B331" s="277" t="s">
        <v>459</v>
      </c>
      <c r="C331" s="278">
        <v>19.649999999999999</v>
      </c>
      <c r="D331" s="279">
        <v>19.766666666666669</v>
      </c>
      <c r="E331" s="279">
        <v>19.483333333333338</v>
      </c>
      <c r="F331" s="279">
        <v>19.31666666666667</v>
      </c>
      <c r="G331" s="279">
        <v>19.033333333333339</v>
      </c>
      <c r="H331" s="279">
        <v>19.933333333333337</v>
      </c>
      <c r="I331" s="279">
        <v>20.216666666666669</v>
      </c>
      <c r="J331" s="279">
        <v>20.383333333333336</v>
      </c>
      <c r="K331" s="277">
        <v>20.05</v>
      </c>
      <c r="L331" s="277">
        <v>19.600000000000001</v>
      </c>
      <c r="M331" s="277">
        <v>7.2758599999999998</v>
      </c>
    </row>
    <row r="332" spans="1:13">
      <c r="A332" s="268">
        <v>322</v>
      </c>
      <c r="B332" s="277" t="s">
        <v>460</v>
      </c>
      <c r="C332" s="278">
        <v>149.69999999999999</v>
      </c>
      <c r="D332" s="279">
        <v>150.21666666666667</v>
      </c>
      <c r="E332" s="279">
        <v>148.48333333333335</v>
      </c>
      <c r="F332" s="279">
        <v>147.26666666666668</v>
      </c>
      <c r="G332" s="279">
        <v>145.53333333333336</v>
      </c>
      <c r="H332" s="279">
        <v>151.43333333333334</v>
      </c>
      <c r="I332" s="279">
        <v>153.16666666666663</v>
      </c>
      <c r="J332" s="279">
        <v>154.38333333333333</v>
      </c>
      <c r="K332" s="277">
        <v>151.94999999999999</v>
      </c>
      <c r="L332" s="277">
        <v>149</v>
      </c>
      <c r="M332" s="277">
        <v>2.0664500000000001</v>
      </c>
    </row>
    <row r="333" spans="1:13">
      <c r="A333" s="268">
        <v>323</v>
      </c>
      <c r="B333" s="277" t="s">
        <v>147</v>
      </c>
      <c r="C333" s="278">
        <v>116.9</v>
      </c>
      <c r="D333" s="279">
        <v>117.30000000000001</v>
      </c>
      <c r="E333" s="279">
        <v>115.90000000000002</v>
      </c>
      <c r="F333" s="279">
        <v>114.9</v>
      </c>
      <c r="G333" s="279">
        <v>113.50000000000001</v>
      </c>
      <c r="H333" s="279">
        <v>118.30000000000003</v>
      </c>
      <c r="I333" s="279">
        <v>119.7</v>
      </c>
      <c r="J333" s="279">
        <v>120.70000000000003</v>
      </c>
      <c r="K333" s="277">
        <v>118.7</v>
      </c>
      <c r="L333" s="277">
        <v>116.3</v>
      </c>
      <c r="M333" s="277">
        <v>92.043469999999999</v>
      </c>
    </row>
    <row r="334" spans="1:13">
      <c r="A334" s="268">
        <v>324</v>
      </c>
      <c r="B334" s="277" t="s">
        <v>471</v>
      </c>
      <c r="C334" s="278">
        <v>705.3</v>
      </c>
      <c r="D334" s="279">
        <v>707.84999999999991</v>
      </c>
      <c r="E334" s="279">
        <v>699.04999999999984</v>
      </c>
      <c r="F334" s="279">
        <v>692.8</v>
      </c>
      <c r="G334" s="279">
        <v>683.99999999999989</v>
      </c>
      <c r="H334" s="279">
        <v>714.0999999999998</v>
      </c>
      <c r="I334" s="279">
        <v>722.9</v>
      </c>
      <c r="J334" s="279">
        <v>729.14999999999975</v>
      </c>
      <c r="K334" s="277">
        <v>716.65</v>
      </c>
      <c r="L334" s="277">
        <v>701.6</v>
      </c>
      <c r="M334" s="277">
        <v>0.94118999999999997</v>
      </c>
    </row>
    <row r="335" spans="1:13">
      <c r="A335" s="268">
        <v>325</v>
      </c>
      <c r="B335" s="277" t="s">
        <v>268</v>
      </c>
      <c r="C335" s="278">
        <v>1180.5999999999999</v>
      </c>
      <c r="D335" s="279">
        <v>1185.2333333333333</v>
      </c>
      <c r="E335" s="279">
        <v>1160.5666666666666</v>
      </c>
      <c r="F335" s="279">
        <v>1140.5333333333333</v>
      </c>
      <c r="G335" s="279">
        <v>1115.8666666666666</v>
      </c>
      <c r="H335" s="279">
        <v>1205.2666666666667</v>
      </c>
      <c r="I335" s="279">
        <v>1229.9333333333332</v>
      </c>
      <c r="J335" s="279">
        <v>1249.9666666666667</v>
      </c>
      <c r="K335" s="277">
        <v>1209.9000000000001</v>
      </c>
      <c r="L335" s="277">
        <v>1165.2</v>
      </c>
      <c r="M335" s="277">
        <v>3.8207200000000001</v>
      </c>
    </row>
    <row r="336" spans="1:13">
      <c r="A336" s="268">
        <v>326</v>
      </c>
      <c r="B336" s="277" t="s">
        <v>148</v>
      </c>
      <c r="C336" s="278">
        <v>59316.55</v>
      </c>
      <c r="D336" s="279">
        <v>59405.183333333327</v>
      </c>
      <c r="E336" s="279">
        <v>59011.366666666654</v>
      </c>
      <c r="F336" s="279">
        <v>58706.183333333327</v>
      </c>
      <c r="G336" s="279">
        <v>58312.366666666654</v>
      </c>
      <c r="H336" s="279">
        <v>59710.366666666654</v>
      </c>
      <c r="I336" s="279">
        <v>60104.18333333332</v>
      </c>
      <c r="J336" s="279">
        <v>60409.366666666654</v>
      </c>
      <c r="K336" s="277">
        <v>59799</v>
      </c>
      <c r="L336" s="277">
        <v>59100</v>
      </c>
      <c r="M336" s="277">
        <v>0.12994</v>
      </c>
    </row>
    <row r="337" spans="1:13">
      <c r="A337" s="268">
        <v>327</v>
      </c>
      <c r="B337" s="277" t="s">
        <v>267</v>
      </c>
      <c r="C337" s="278">
        <v>33.9</v>
      </c>
      <c r="D337" s="279">
        <v>33.999999999999993</v>
      </c>
      <c r="E337" s="279">
        <v>33.699999999999989</v>
      </c>
      <c r="F337" s="279">
        <v>33.499999999999993</v>
      </c>
      <c r="G337" s="279">
        <v>33.199999999999989</v>
      </c>
      <c r="H337" s="279">
        <v>34.199999999999989</v>
      </c>
      <c r="I337" s="279">
        <v>34.499999999999986</v>
      </c>
      <c r="J337" s="279">
        <v>34.699999999999989</v>
      </c>
      <c r="K337" s="277">
        <v>34.299999999999997</v>
      </c>
      <c r="L337" s="277">
        <v>33.799999999999997</v>
      </c>
      <c r="M337" s="277">
        <v>7.2630699999999999</v>
      </c>
    </row>
    <row r="338" spans="1:13">
      <c r="A338" s="268">
        <v>328</v>
      </c>
      <c r="B338" s="277" t="s">
        <v>149</v>
      </c>
      <c r="C338" s="278">
        <v>1196.45</v>
      </c>
      <c r="D338" s="279">
        <v>1204.7</v>
      </c>
      <c r="E338" s="279">
        <v>1181.8500000000001</v>
      </c>
      <c r="F338" s="279">
        <v>1167.25</v>
      </c>
      <c r="G338" s="279">
        <v>1144.4000000000001</v>
      </c>
      <c r="H338" s="279">
        <v>1219.3000000000002</v>
      </c>
      <c r="I338" s="279">
        <v>1242.1500000000001</v>
      </c>
      <c r="J338" s="279">
        <v>1256.7500000000002</v>
      </c>
      <c r="K338" s="277">
        <v>1227.55</v>
      </c>
      <c r="L338" s="277">
        <v>1190.0999999999999</v>
      </c>
      <c r="M338" s="277">
        <v>18.997450000000001</v>
      </c>
    </row>
    <row r="339" spans="1:13">
      <c r="A339" s="268">
        <v>329</v>
      </c>
      <c r="B339" s="277" t="s">
        <v>3162</v>
      </c>
      <c r="C339" s="278">
        <v>290.10000000000002</v>
      </c>
      <c r="D339" s="279">
        <v>291.81666666666666</v>
      </c>
      <c r="E339" s="279">
        <v>285.88333333333333</v>
      </c>
      <c r="F339" s="279">
        <v>281.66666666666669</v>
      </c>
      <c r="G339" s="279">
        <v>275.73333333333335</v>
      </c>
      <c r="H339" s="279">
        <v>296.0333333333333</v>
      </c>
      <c r="I339" s="279">
        <v>301.96666666666658</v>
      </c>
      <c r="J339" s="279">
        <v>306.18333333333328</v>
      </c>
      <c r="K339" s="277">
        <v>297.75</v>
      </c>
      <c r="L339" s="277">
        <v>287.60000000000002</v>
      </c>
      <c r="M339" s="277">
        <v>25.438199999999998</v>
      </c>
    </row>
    <row r="340" spans="1:13">
      <c r="A340" s="268">
        <v>330</v>
      </c>
      <c r="B340" s="277" t="s">
        <v>269</v>
      </c>
      <c r="C340" s="278">
        <v>811.95</v>
      </c>
      <c r="D340" s="279">
        <v>818.51666666666677</v>
      </c>
      <c r="E340" s="279">
        <v>800.43333333333351</v>
      </c>
      <c r="F340" s="279">
        <v>788.91666666666674</v>
      </c>
      <c r="G340" s="279">
        <v>770.83333333333348</v>
      </c>
      <c r="H340" s="279">
        <v>830.03333333333353</v>
      </c>
      <c r="I340" s="279">
        <v>848.11666666666679</v>
      </c>
      <c r="J340" s="279">
        <v>859.63333333333355</v>
      </c>
      <c r="K340" s="277">
        <v>836.6</v>
      </c>
      <c r="L340" s="277">
        <v>807</v>
      </c>
      <c r="M340" s="277">
        <v>2.7512500000000002</v>
      </c>
    </row>
    <row r="341" spans="1:13">
      <c r="A341" s="268">
        <v>331</v>
      </c>
      <c r="B341" s="277" t="s">
        <v>150</v>
      </c>
      <c r="C341" s="278">
        <v>37.1</v>
      </c>
      <c r="D341" s="279">
        <v>37.56666666666667</v>
      </c>
      <c r="E341" s="279">
        <v>36.433333333333337</v>
      </c>
      <c r="F341" s="279">
        <v>35.766666666666666</v>
      </c>
      <c r="G341" s="279">
        <v>34.633333333333333</v>
      </c>
      <c r="H341" s="279">
        <v>38.233333333333341</v>
      </c>
      <c r="I341" s="279">
        <v>39.366666666666681</v>
      </c>
      <c r="J341" s="279">
        <v>40.033333333333346</v>
      </c>
      <c r="K341" s="277">
        <v>38.700000000000003</v>
      </c>
      <c r="L341" s="277">
        <v>36.9</v>
      </c>
      <c r="M341" s="277">
        <v>165.387</v>
      </c>
    </row>
    <row r="342" spans="1:13">
      <c r="A342" s="268">
        <v>332</v>
      </c>
      <c r="B342" s="277" t="s">
        <v>261</v>
      </c>
      <c r="C342" s="278">
        <v>3277.35</v>
      </c>
      <c r="D342" s="279">
        <v>3279.4666666666672</v>
      </c>
      <c r="E342" s="279">
        <v>3248.9333333333343</v>
      </c>
      <c r="F342" s="279">
        <v>3220.5166666666673</v>
      </c>
      <c r="G342" s="279">
        <v>3189.9833333333345</v>
      </c>
      <c r="H342" s="279">
        <v>3307.8833333333341</v>
      </c>
      <c r="I342" s="279">
        <v>3338.416666666667</v>
      </c>
      <c r="J342" s="279">
        <v>3366.8333333333339</v>
      </c>
      <c r="K342" s="277">
        <v>3310</v>
      </c>
      <c r="L342" s="277">
        <v>3251.05</v>
      </c>
      <c r="M342" s="277">
        <v>2.1813600000000002</v>
      </c>
    </row>
    <row r="343" spans="1:13">
      <c r="A343" s="268">
        <v>333</v>
      </c>
      <c r="B343" s="277" t="s">
        <v>478</v>
      </c>
      <c r="C343" s="278">
        <v>2098.4499999999998</v>
      </c>
      <c r="D343" s="279">
        <v>2105.4833333333331</v>
      </c>
      <c r="E343" s="279">
        <v>2042.9666666666662</v>
      </c>
      <c r="F343" s="279">
        <v>1987.4833333333331</v>
      </c>
      <c r="G343" s="279">
        <v>1924.9666666666662</v>
      </c>
      <c r="H343" s="279">
        <v>2160.9666666666662</v>
      </c>
      <c r="I343" s="279">
        <v>2223.4833333333336</v>
      </c>
      <c r="J343" s="279">
        <v>2278.9666666666662</v>
      </c>
      <c r="K343" s="277">
        <v>2168</v>
      </c>
      <c r="L343" s="277">
        <v>2050</v>
      </c>
      <c r="M343" s="277">
        <v>0.77434999999999998</v>
      </c>
    </row>
    <row r="344" spans="1:13">
      <c r="A344" s="268">
        <v>334</v>
      </c>
      <c r="B344" s="277" t="s">
        <v>151</v>
      </c>
      <c r="C344" s="278">
        <v>28.4</v>
      </c>
      <c r="D344" s="279">
        <v>28.483333333333334</v>
      </c>
      <c r="E344" s="279">
        <v>28.216666666666669</v>
      </c>
      <c r="F344" s="279">
        <v>28.033333333333335</v>
      </c>
      <c r="G344" s="279">
        <v>27.766666666666669</v>
      </c>
      <c r="H344" s="279">
        <v>28.666666666666668</v>
      </c>
      <c r="I344" s="279">
        <v>28.933333333333334</v>
      </c>
      <c r="J344" s="279">
        <v>29.116666666666667</v>
      </c>
      <c r="K344" s="277">
        <v>28.75</v>
      </c>
      <c r="L344" s="277">
        <v>28.3</v>
      </c>
      <c r="M344" s="277">
        <v>76.775559999999999</v>
      </c>
    </row>
    <row r="345" spans="1:13">
      <c r="A345" s="268">
        <v>335</v>
      </c>
      <c r="B345" s="277" t="s">
        <v>477</v>
      </c>
      <c r="C345" s="278">
        <v>69.3</v>
      </c>
      <c r="D345" s="279">
        <v>71.316666666666663</v>
      </c>
      <c r="E345" s="279">
        <v>66.98333333333332</v>
      </c>
      <c r="F345" s="279">
        <v>64.666666666666657</v>
      </c>
      <c r="G345" s="279">
        <v>60.333333333333314</v>
      </c>
      <c r="H345" s="279">
        <v>73.633333333333326</v>
      </c>
      <c r="I345" s="279">
        <v>77.966666666666669</v>
      </c>
      <c r="J345" s="279">
        <v>80.283333333333331</v>
      </c>
      <c r="K345" s="277">
        <v>75.650000000000006</v>
      </c>
      <c r="L345" s="277">
        <v>69</v>
      </c>
      <c r="M345" s="277">
        <v>55.948399999999999</v>
      </c>
    </row>
    <row r="346" spans="1:13">
      <c r="A346" s="268">
        <v>336</v>
      </c>
      <c r="B346" s="277" t="s">
        <v>152</v>
      </c>
      <c r="C346" s="278">
        <v>36.4</v>
      </c>
      <c r="D346" s="279">
        <v>36.550000000000004</v>
      </c>
      <c r="E346" s="279">
        <v>35.850000000000009</v>
      </c>
      <c r="F346" s="279">
        <v>35.300000000000004</v>
      </c>
      <c r="G346" s="279">
        <v>34.600000000000009</v>
      </c>
      <c r="H346" s="279">
        <v>37.100000000000009</v>
      </c>
      <c r="I346" s="279">
        <v>37.800000000000011</v>
      </c>
      <c r="J346" s="279">
        <v>38.350000000000009</v>
      </c>
      <c r="K346" s="277">
        <v>37.25</v>
      </c>
      <c r="L346" s="277">
        <v>36</v>
      </c>
      <c r="M346" s="277">
        <v>201.90978000000001</v>
      </c>
    </row>
    <row r="347" spans="1:13">
      <c r="A347" s="268">
        <v>337</v>
      </c>
      <c r="B347" s="277" t="s">
        <v>473</v>
      </c>
      <c r="C347" s="278">
        <v>595.9</v>
      </c>
      <c r="D347" s="279">
        <v>600.65</v>
      </c>
      <c r="E347" s="279">
        <v>587.25</v>
      </c>
      <c r="F347" s="279">
        <v>578.6</v>
      </c>
      <c r="G347" s="279">
        <v>565.20000000000005</v>
      </c>
      <c r="H347" s="279">
        <v>609.29999999999995</v>
      </c>
      <c r="I347" s="279">
        <v>622.69999999999982</v>
      </c>
      <c r="J347" s="279">
        <v>631.34999999999991</v>
      </c>
      <c r="K347" s="277">
        <v>614.04999999999995</v>
      </c>
      <c r="L347" s="277">
        <v>592</v>
      </c>
      <c r="M347" s="277">
        <v>1.67075</v>
      </c>
    </row>
    <row r="348" spans="1:13">
      <c r="A348" s="268">
        <v>338</v>
      </c>
      <c r="B348" s="277" t="s">
        <v>153</v>
      </c>
      <c r="C348" s="278">
        <v>16113.7</v>
      </c>
      <c r="D348" s="279">
        <v>16146.333333333334</v>
      </c>
      <c r="E348" s="279">
        <v>16052.366666666669</v>
      </c>
      <c r="F348" s="279">
        <v>15991.033333333335</v>
      </c>
      <c r="G348" s="279">
        <v>15897.066666666669</v>
      </c>
      <c r="H348" s="279">
        <v>16207.666666666668</v>
      </c>
      <c r="I348" s="279">
        <v>16301.633333333331</v>
      </c>
      <c r="J348" s="279">
        <v>16362.966666666667</v>
      </c>
      <c r="K348" s="277">
        <v>16240.3</v>
      </c>
      <c r="L348" s="277">
        <v>16085</v>
      </c>
      <c r="M348" s="277">
        <v>1.2765599999999999</v>
      </c>
    </row>
    <row r="349" spans="1:13">
      <c r="A349" s="268">
        <v>339</v>
      </c>
      <c r="B349" s="277" t="s">
        <v>476</v>
      </c>
      <c r="C349" s="278">
        <v>36.700000000000003</v>
      </c>
      <c r="D349" s="279">
        <v>36.766666666666673</v>
      </c>
      <c r="E349" s="279">
        <v>36.283333333333346</v>
      </c>
      <c r="F349" s="279">
        <v>35.866666666666674</v>
      </c>
      <c r="G349" s="279">
        <v>35.383333333333347</v>
      </c>
      <c r="H349" s="279">
        <v>37.183333333333344</v>
      </c>
      <c r="I349" s="279">
        <v>37.666666666666679</v>
      </c>
      <c r="J349" s="279">
        <v>38.083333333333343</v>
      </c>
      <c r="K349" s="277">
        <v>37.25</v>
      </c>
      <c r="L349" s="277">
        <v>36.35</v>
      </c>
      <c r="M349" s="277">
        <v>6.3609299999999998</v>
      </c>
    </row>
    <row r="350" spans="1:13">
      <c r="A350" s="268">
        <v>340</v>
      </c>
      <c r="B350" s="277" t="s">
        <v>475</v>
      </c>
      <c r="C350" s="278">
        <v>329.65</v>
      </c>
      <c r="D350" s="279">
        <v>332.84999999999997</v>
      </c>
      <c r="E350" s="279">
        <v>324.79999999999995</v>
      </c>
      <c r="F350" s="279">
        <v>319.95</v>
      </c>
      <c r="G350" s="279">
        <v>311.89999999999998</v>
      </c>
      <c r="H350" s="279">
        <v>337.69999999999993</v>
      </c>
      <c r="I350" s="279">
        <v>345.75</v>
      </c>
      <c r="J350" s="279">
        <v>350.59999999999991</v>
      </c>
      <c r="K350" s="277">
        <v>340.9</v>
      </c>
      <c r="L350" s="277">
        <v>328</v>
      </c>
      <c r="M350" s="277">
        <v>1.2883800000000001</v>
      </c>
    </row>
    <row r="351" spans="1:13">
      <c r="A351" s="268">
        <v>341</v>
      </c>
      <c r="B351" s="277" t="s">
        <v>270</v>
      </c>
      <c r="C351" s="278">
        <v>22.45</v>
      </c>
      <c r="D351" s="279">
        <v>22.433333333333334</v>
      </c>
      <c r="E351" s="279">
        <v>22.166666666666668</v>
      </c>
      <c r="F351" s="279">
        <v>21.883333333333333</v>
      </c>
      <c r="G351" s="279">
        <v>21.616666666666667</v>
      </c>
      <c r="H351" s="279">
        <v>22.716666666666669</v>
      </c>
      <c r="I351" s="279">
        <v>22.983333333333334</v>
      </c>
      <c r="J351" s="279">
        <v>23.266666666666669</v>
      </c>
      <c r="K351" s="277">
        <v>22.7</v>
      </c>
      <c r="L351" s="277">
        <v>22.15</v>
      </c>
      <c r="M351" s="277">
        <v>44.642530000000001</v>
      </c>
    </row>
    <row r="352" spans="1:13">
      <c r="A352" s="268">
        <v>342</v>
      </c>
      <c r="B352" s="277" t="s">
        <v>283</v>
      </c>
      <c r="C352" s="278">
        <v>119</v>
      </c>
      <c r="D352" s="279">
        <v>119.76666666666667</v>
      </c>
      <c r="E352" s="279">
        <v>117.53333333333333</v>
      </c>
      <c r="F352" s="279">
        <v>116.06666666666666</v>
      </c>
      <c r="G352" s="279">
        <v>113.83333333333333</v>
      </c>
      <c r="H352" s="279">
        <v>121.23333333333333</v>
      </c>
      <c r="I352" s="279">
        <v>123.46666666666665</v>
      </c>
      <c r="J352" s="279">
        <v>124.93333333333334</v>
      </c>
      <c r="K352" s="277">
        <v>122</v>
      </c>
      <c r="L352" s="277">
        <v>118.3</v>
      </c>
      <c r="M352" s="277">
        <v>11.988</v>
      </c>
    </row>
    <row r="353" spans="1:13">
      <c r="A353" s="268">
        <v>343</v>
      </c>
      <c r="B353" s="277" t="s">
        <v>479</v>
      </c>
      <c r="C353" s="278">
        <v>1361.75</v>
      </c>
      <c r="D353" s="279">
        <v>1372.4333333333332</v>
      </c>
      <c r="E353" s="279">
        <v>1344.9166666666663</v>
      </c>
      <c r="F353" s="279">
        <v>1328.083333333333</v>
      </c>
      <c r="G353" s="279">
        <v>1300.5666666666662</v>
      </c>
      <c r="H353" s="279">
        <v>1389.2666666666664</v>
      </c>
      <c r="I353" s="279">
        <v>1416.7833333333333</v>
      </c>
      <c r="J353" s="279">
        <v>1433.6166666666666</v>
      </c>
      <c r="K353" s="277">
        <v>1399.95</v>
      </c>
      <c r="L353" s="277">
        <v>1355.6</v>
      </c>
      <c r="M353" s="277">
        <v>0.26316000000000001</v>
      </c>
    </row>
    <row r="354" spans="1:13">
      <c r="A354" s="268">
        <v>344</v>
      </c>
      <c r="B354" s="277" t="s">
        <v>474</v>
      </c>
      <c r="C354" s="278">
        <v>54.65</v>
      </c>
      <c r="D354" s="279">
        <v>54.85</v>
      </c>
      <c r="E354" s="279">
        <v>54.35</v>
      </c>
      <c r="F354" s="279">
        <v>54.05</v>
      </c>
      <c r="G354" s="279">
        <v>53.55</v>
      </c>
      <c r="H354" s="279">
        <v>55.150000000000006</v>
      </c>
      <c r="I354" s="279">
        <v>55.650000000000006</v>
      </c>
      <c r="J354" s="279">
        <v>55.95000000000001</v>
      </c>
      <c r="K354" s="277">
        <v>55.35</v>
      </c>
      <c r="L354" s="277">
        <v>54.55</v>
      </c>
      <c r="M354" s="277">
        <v>2.9684699999999999</v>
      </c>
    </row>
    <row r="355" spans="1:13">
      <c r="A355" s="268">
        <v>345</v>
      </c>
      <c r="B355" s="277" t="s">
        <v>155</v>
      </c>
      <c r="C355" s="278">
        <v>96.1</v>
      </c>
      <c r="D355" s="279">
        <v>96.366666666666674</v>
      </c>
      <c r="E355" s="279">
        <v>95.133333333333354</v>
      </c>
      <c r="F355" s="279">
        <v>94.166666666666686</v>
      </c>
      <c r="G355" s="279">
        <v>92.933333333333366</v>
      </c>
      <c r="H355" s="279">
        <v>97.333333333333343</v>
      </c>
      <c r="I355" s="279">
        <v>98.566666666666663</v>
      </c>
      <c r="J355" s="279">
        <v>99.533333333333331</v>
      </c>
      <c r="K355" s="277">
        <v>97.6</v>
      </c>
      <c r="L355" s="277">
        <v>95.4</v>
      </c>
      <c r="M355" s="277">
        <v>49.528410000000001</v>
      </c>
    </row>
    <row r="356" spans="1:13">
      <c r="A356" s="268">
        <v>346</v>
      </c>
      <c r="B356" s="277" t="s">
        <v>156</v>
      </c>
      <c r="C356" s="278">
        <v>102.6</v>
      </c>
      <c r="D356" s="279">
        <v>102.83333333333333</v>
      </c>
      <c r="E356" s="279">
        <v>101.76666666666665</v>
      </c>
      <c r="F356" s="279">
        <v>100.93333333333332</v>
      </c>
      <c r="G356" s="279">
        <v>99.866666666666646</v>
      </c>
      <c r="H356" s="279">
        <v>103.66666666666666</v>
      </c>
      <c r="I356" s="279">
        <v>104.73333333333335</v>
      </c>
      <c r="J356" s="279">
        <v>105.56666666666666</v>
      </c>
      <c r="K356" s="277">
        <v>103.9</v>
      </c>
      <c r="L356" s="277">
        <v>102</v>
      </c>
      <c r="M356" s="277">
        <v>193.63825</v>
      </c>
    </row>
    <row r="357" spans="1:13">
      <c r="A357" s="268">
        <v>347</v>
      </c>
      <c r="B357" s="277" t="s">
        <v>271</v>
      </c>
      <c r="C357" s="278">
        <v>393.35</v>
      </c>
      <c r="D357" s="279">
        <v>392.08333333333331</v>
      </c>
      <c r="E357" s="279">
        <v>386.26666666666665</v>
      </c>
      <c r="F357" s="279">
        <v>379.18333333333334</v>
      </c>
      <c r="G357" s="279">
        <v>373.36666666666667</v>
      </c>
      <c r="H357" s="279">
        <v>399.16666666666663</v>
      </c>
      <c r="I357" s="279">
        <v>404.98333333333335</v>
      </c>
      <c r="J357" s="279">
        <v>412.06666666666661</v>
      </c>
      <c r="K357" s="277">
        <v>397.9</v>
      </c>
      <c r="L357" s="277">
        <v>385</v>
      </c>
      <c r="M357" s="277">
        <v>21.39245</v>
      </c>
    </row>
    <row r="358" spans="1:13">
      <c r="A358" s="268">
        <v>348</v>
      </c>
      <c r="B358" s="277" t="s">
        <v>272</v>
      </c>
      <c r="C358" s="278">
        <v>3050.25</v>
      </c>
      <c r="D358" s="279">
        <v>3096.75</v>
      </c>
      <c r="E358" s="279">
        <v>2993.5</v>
      </c>
      <c r="F358" s="279">
        <v>2936.75</v>
      </c>
      <c r="G358" s="279">
        <v>2833.5</v>
      </c>
      <c r="H358" s="279">
        <v>3153.5</v>
      </c>
      <c r="I358" s="279">
        <v>3256.75</v>
      </c>
      <c r="J358" s="279">
        <v>3313.5</v>
      </c>
      <c r="K358" s="277">
        <v>3200</v>
      </c>
      <c r="L358" s="277">
        <v>3040</v>
      </c>
      <c r="M358" s="277">
        <v>3.0535800000000002</v>
      </c>
    </row>
    <row r="359" spans="1:13">
      <c r="A359" s="268">
        <v>349</v>
      </c>
      <c r="B359" s="277" t="s">
        <v>157</v>
      </c>
      <c r="C359" s="278">
        <v>97.85</v>
      </c>
      <c r="D359" s="279">
        <v>97.833333333333329</v>
      </c>
      <c r="E359" s="279">
        <v>97.466666666666654</v>
      </c>
      <c r="F359" s="279">
        <v>97.083333333333329</v>
      </c>
      <c r="G359" s="279">
        <v>96.716666666666654</v>
      </c>
      <c r="H359" s="279">
        <v>98.216666666666654</v>
      </c>
      <c r="I359" s="279">
        <v>98.583333333333329</v>
      </c>
      <c r="J359" s="279">
        <v>98.966666666666654</v>
      </c>
      <c r="K359" s="277">
        <v>98.2</v>
      </c>
      <c r="L359" s="277">
        <v>97.45</v>
      </c>
      <c r="M359" s="277">
        <v>4.37744</v>
      </c>
    </row>
    <row r="360" spans="1:13">
      <c r="A360" s="268">
        <v>350</v>
      </c>
      <c r="B360" s="277" t="s">
        <v>480</v>
      </c>
      <c r="C360" s="278">
        <v>74.2</v>
      </c>
      <c r="D360" s="279">
        <v>74.483333333333334</v>
      </c>
      <c r="E360" s="279">
        <v>73.216666666666669</v>
      </c>
      <c r="F360" s="279">
        <v>72.233333333333334</v>
      </c>
      <c r="G360" s="279">
        <v>70.966666666666669</v>
      </c>
      <c r="H360" s="279">
        <v>75.466666666666669</v>
      </c>
      <c r="I360" s="279">
        <v>76.733333333333348</v>
      </c>
      <c r="J360" s="279">
        <v>77.716666666666669</v>
      </c>
      <c r="K360" s="277">
        <v>75.75</v>
      </c>
      <c r="L360" s="277">
        <v>73.5</v>
      </c>
      <c r="M360" s="277">
        <v>0.46113999999999999</v>
      </c>
    </row>
    <row r="361" spans="1:13">
      <c r="A361" s="268">
        <v>351</v>
      </c>
      <c r="B361" s="277" t="s">
        <v>158</v>
      </c>
      <c r="C361" s="278">
        <v>80.150000000000006</v>
      </c>
      <c r="D361" s="279">
        <v>80.7</v>
      </c>
      <c r="E361" s="279">
        <v>79.45</v>
      </c>
      <c r="F361" s="279">
        <v>78.75</v>
      </c>
      <c r="G361" s="279">
        <v>77.5</v>
      </c>
      <c r="H361" s="279">
        <v>81.400000000000006</v>
      </c>
      <c r="I361" s="279">
        <v>82.65</v>
      </c>
      <c r="J361" s="279">
        <v>83.350000000000009</v>
      </c>
      <c r="K361" s="277">
        <v>81.95</v>
      </c>
      <c r="L361" s="277">
        <v>80</v>
      </c>
      <c r="M361" s="277">
        <v>163.09200000000001</v>
      </c>
    </row>
    <row r="362" spans="1:13">
      <c r="A362" s="268">
        <v>352</v>
      </c>
      <c r="B362" s="277" t="s">
        <v>481</v>
      </c>
      <c r="C362" s="278">
        <v>69.45</v>
      </c>
      <c r="D362" s="279">
        <v>70.216666666666669</v>
      </c>
      <c r="E362" s="279">
        <v>68.483333333333334</v>
      </c>
      <c r="F362" s="279">
        <v>67.516666666666666</v>
      </c>
      <c r="G362" s="279">
        <v>65.783333333333331</v>
      </c>
      <c r="H362" s="279">
        <v>71.183333333333337</v>
      </c>
      <c r="I362" s="279">
        <v>72.916666666666686</v>
      </c>
      <c r="J362" s="279">
        <v>73.88333333333334</v>
      </c>
      <c r="K362" s="277">
        <v>71.95</v>
      </c>
      <c r="L362" s="277">
        <v>69.25</v>
      </c>
      <c r="M362" s="277">
        <v>3.2528999999999999</v>
      </c>
    </row>
    <row r="363" spans="1:13">
      <c r="A363" s="268">
        <v>353</v>
      </c>
      <c r="B363" s="277" t="s">
        <v>482</v>
      </c>
      <c r="C363" s="278">
        <v>203.2</v>
      </c>
      <c r="D363" s="279">
        <v>203.83333333333334</v>
      </c>
      <c r="E363" s="279">
        <v>199.91666666666669</v>
      </c>
      <c r="F363" s="279">
        <v>196.63333333333335</v>
      </c>
      <c r="G363" s="279">
        <v>192.7166666666667</v>
      </c>
      <c r="H363" s="279">
        <v>207.11666666666667</v>
      </c>
      <c r="I363" s="279">
        <v>211.03333333333336</v>
      </c>
      <c r="J363" s="279">
        <v>214.31666666666666</v>
      </c>
      <c r="K363" s="277">
        <v>207.75</v>
      </c>
      <c r="L363" s="277">
        <v>200.55</v>
      </c>
      <c r="M363" s="277">
        <v>3.44225</v>
      </c>
    </row>
    <row r="364" spans="1:13">
      <c r="A364" s="268">
        <v>354</v>
      </c>
      <c r="B364" s="277" t="s">
        <v>483</v>
      </c>
      <c r="C364" s="278">
        <v>208.55</v>
      </c>
      <c r="D364" s="279">
        <v>210.70000000000002</v>
      </c>
      <c r="E364" s="279">
        <v>205.50000000000003</v>
      </c>
      <c r="F364" s="279">
        <v>202.45000000000002</v>
      </c>
      <c r="G364" s="279">
        <v>197.25000000000003</v>
      </c>
      <c r="H364" s="279">
        <v>213.75000000000003</v>
      </c>
      <c r="I364" s="279">
        <v>218.95000000000002</v>
      </c>
      <c r="J364" s="279">
        <v>222.00000000000003</v>
      </c>
      <c r="K364" s="277">
        <v>215.9</v>
      </c>
      <c r="L364" s="277">
        <v>207.65</v>
      </c>
      <c r="M364" s="277">
        <v>0.32568999999999998</v>
      </c>
    </row>
    <row r="365" spans="1:13">
      <c r="A365" s="268">
        <v>355</v>
      </c>
      <c r="B365" s="277" t="s">
        <v>159</v>
      </c>
      <c r="C365" s="278">
        <v>20087.5</v>
      </c>
      <c r="D365" s="279">
        <v>20152.166666666668</v>
      </c>
      <c r="E365" s="279">
        <v>19887.333333333336</v>
      </c>
      <c r="F365" s="279">
        <v>19687.166666666668</v>
      </c>
      <c r="G365" s="279">
        <v>19422.333333333336</v>
      </c>
      <c r="H365" s="279">
        <v>20352.333333333336</v>
      </c>
      <c r="I365" s="279">
        <v>20617.166666666672</v>
      </c>
      <c r="J365" s="279">
        <v>20817.333333333336</v>
      </c>
      <c r="K365" s="277">
        <v>20417</v>
      </c>
      <c r="L365" s="277">
        <v>19952</v>
      </c>
      <c r="M365" s="277">
        <v>0.46156000000000003</v>
      </c>
    </row>
    <row r="366" spans="1:13">
      <c r="A366" s="268">
        <v>356</v>
      </c>
      <c r="B366" s="277" t="s">
        <v>160</v>
      </c>
      <c r="C366" s="278">
        <v>1521.6</v>
      </c>
      <c r="D366" s="279">
        <v>1499.0166666666667</v>
      </c>
      <c r="E366" s="279">
        <v>1462.5833333333333</v>
      </c>
      <c r="F366" s="279">
        <v>1403.5666666666666</v>
      </c>
      <c r="G366" s="279">
        <v>1367.1333333333332</v>
      </c>
      <c r="H366" s="279">
        <v>1558.0333333333333</v>
      </c>
      <c r="I366" s="279">
        <v>1594.4666666666667</v>
      </c>
      <c r="J366" s="279">
        <v>1653.4833333333333</v>
      </c>
      <c r="K366" s="277">
        <v>1535.45</v>
      </c>
      <c r="L366" s="277">
        <v>1440</v>
      </c>
      <c r="M366" s="277">
        <v>48.058660000000003</v>
      </c>
    </row>
    <row r="367" spans="1:13">
      <c r="A367" s="268">
        <v>357</v>
      </c>
      <c r="B367" s="277" t="s">
        <v>488</v>
      </c>
      <c r="C367" s="278">
        <v>1049.5999999999999</v>
      </c>
      <c r="D367" s="279">
        <v>1055.1833333333334</v>
      </c>
      <c r="E367" s="279">
        <v>1039.4166666666667</v>
      </c>
      <c r="F367" s="279">
        <v>1029.2333333333333</v>
      </c>
      <c r="G367" s="279">
        <v>1013.4666666666667</v>
      </c>
      <c r="H367" s="279">
        <v>1065.3666666666668</v>
      </c>
      <c r="I367" s="279">
        <v>1081.1333333333332</v>
      </c>
      <c r="J367" s="279">
        <v>1091.3166666666668</v>
      </c>
      <c r="K367" s="277">
        <v>1070.95</v>
      </c>
      <c r="L367" s="277">
        <v>1045</v>
      </c>
      <c r="M367" s="277">
        <v>0.72933999999999999</v>
      </c>
    </row>
    <row r="368" spans="1:13">
      <c r="A368" s="268">
        <v>358</v>
      </c>
      <c r="B368" s="277" t="s">
        <v>161</v>
      </c>
      <c r="C368" s="278">
        <v>243.35</v>
      </c>
      <c r="D368" s="279">
        <v>244.83333333333334</v>
      </c>
      <c r="E368" s="279">
        <v>240.56666666666669</v>
      </c>
      <c r="F368" s="279">
        <v>237.78333333333336</v>
      </c>
      <c r="G368" s="279">
        <v>233.51666666666671</v>
      </c>
      <c r="H368" s="279">
        <v>247.61666666666667</v>
      </c>
      <c r="I368" s="279">
        <v>251.88333333333333</v>
      </c>
      <c r="J368" s="279">
        <v>254.66666666666666</v>
      </c>
      <c r="K368" s="277">
        <v>249.1</v>
      </c>
      <c r="L368" s="277">
        <v>242.05</v>
      </c>
      <c r="M368" s="277">
        <v>52.274479999999997</v>
      </c>
    </row>
    <row r="369" spans="1:13">
      <c r="A369" s="268">
        <v>359</v>
      </c>
      <c r="B369" s="277" t="s">
        <v>162</v>
      </c>
      <c r="C369" s="278">
        <v>97.5</v>
      </c>
      <c r="D369" s="279">
        <v>98.149999999999991</v>
      </c>
      <c r="E369" s="279">
        <v>95.899999999999977</v>
      </c>
      <c r="F369" s="279">
        <v>94.299999999999983</v>
      </c>
      <c r="G369" s="279">
        <v>92.049999999999969</v>
      </c>
      <c r="H369" s="279">
        <v>99.749999999999986</v>
      </c>
      <c r="I369" s="279">
        <v>102.00000000000001</v>
      </c>
      <c r="J369" s="279">
        <v>103.6</v>
      </c>
      <c r="K369" s="277">
        <v>100.4</v>
      </c>
      <c r="L369" s="277">
        <v>96.55</v>
      </c>
      <c r="M369" s="277">
        <v>83.117890000000003</v>
      </c>
    </row>
    <row r="370" spans="1:13">
      <c r="A370" s="268">
        <v>360</v>
      </c>
      <c r="B370" s="277" t="s">
        <v>275</v>
      </c>
      <c r="C370" s="278">
        <v>4828.75</v>
      </c>
      <c r="D370" s="279">
        <v>4856.4666666666662</v>
      </c>
      <c r="E370" s="279">
        <v>4782.9333333333325</v>
      </c>
      <c r="F370" s="279">
        <v>4737.1166666666659</v>
      </c>
      <c r="G370" s="279">
        <v>4663.5833333333321</v>
      </c>
      <c r="H370" s="279">
        <v>4902.2833333333328</v>
      </c>
      <c r="I370" s="279">
        <v>4975.8166666666675</v>
      </c>
      <c r="J370" s="279">
        <v>5021.6333333333332</v>
      </c>
      <c r="K370" s="277">
        <v>4930</v>
      </c>
      <c r="L370" s="277">
        <v>4810.6499999999996</v>
      </c>
      <c r="M370" s="277">
        <v>0.59977000000000003</v>
      </c>
    </row>
    <row r="371" spans="1:13">
      <c r="A371" s="268">
        <v>361</v>
      </c>
      <c r="B371" s="277" t="s">
        <v>277</v>
      </c>
      <c r="C371" s="278">
        <v>10124.85</v>
      </c>
      <c r="D371" s="279">
        <v>10204.450000000001</v>
      </c>
      <c r="E371" s="279">
        <v>10016.950000000001</v>
      </c>
      <c r="F371" s="279">
        <v>9909.0499999999993</v>
      </c>
      <c r="G371" s="279">
        <v>9721.5499999999993</v>
      </c>
      <c r="H371" s="279">
        <v>10312.350000000002</v>
      </c>
      <c r="I371" s="279">
        <v>10499.850000000002</v>
      </c>
      <c r="J371" s="279">
        <v>10607.750000000004</v>
      </c>
      <c r="K371" s="277">
        <v>10391.950000000001</v>
      </c>
      <c r="L371" s="277">
        <v>10096.549999999999</v>
      </c>
      <c r="M371" s="277">
        <v>0.20726</v>
      </c>
    </row>
    <row r="372" spans="1:13">
      <c r="A372" s="268">
        <v>362</v>
      </c>
      <c r="B372" s="277" t="s">
        <v>494</v>
      </c>
      <c r="C372" s="278">
        <v>5033.05</v>
      </c>
      <c r="D372" s="279">
        <v>5047.6833333333334</v>
      </c>
      <c r="E372" s="279">
        <v>4945.3666666666668</v>
      </c>
      <c r="F372" s="279">
        <v>4857.6833333333334</v>
      </c>
      <c r="G372" s="279">
        <v>4755.3666666666668</v>
      </c>
      <c r="H372" s="279">
        <v>5135.3666666666668</v>
      </c>
      <c r="I372" s="279">
        <v>5237.6833333333343</v>
      </c>
      <c r="J372" s="279">
        <v>5325.3666666666668</v>
      </c>
      <c r="K372" s="277">
        <v>5150</v>
      </c>
      <c r="L372" s="277">
        <v>4960</v>
      </c>
      <c r="M372" s="277">
        <v>0.88395999999999997</v>
      </c>
    </row>
    <row r="373" spans="1:13">
      <c r="A373" s="268">
        <v>363</v>
      </c>
      <c r="B373" s="277" t="s">
        <v>489</v>
      </c>
      <c r="C373" s="278">
        <v>123.25</v>
      </c>
      <c r="D373" s="279">
        <v>124.3</v>
      </c>
      <c r="E373" s="279">
        <v>121.44999999999999</v>
      </c>
      <c r="F373" s="279">
        <v>119.64999999999999</v>
      </c>
      <c r="G373" s="279">
        <v>116.79999999999998</v>
      </c>
      <c r="H373" s="279">
        <v>126.1</v>
      </c>
      <c r="I373" s="279">
        <v>128.94999999999999</v>
      </c>
      <c r="J373" s="279">
        <v>130.75</v>
      </c>
      <c r="K373" s="277">
        <v>127.15</v>
      </c>
      <c r="L373" s="277">
        <v>122.5</v>
      </c>
      <c r="M373" s="277">
        <v>16.380769999999998</v>
      </c>
    </row>
    <row r="374" spans="1:13">
      <c r="A374" s="268">
        <v>364</v>
      </c>
      <c r="B374" s="277" t="s">
        <v>490</v>
      </c>
      <c r="C374" s="278">
        <v>645.04999999999995</v>
      </c>
      <c r="D374" s="279">
        <v>648.33333333333326</v>
      </c>
      <c r="E374" s="279">
        <v>637.26666666666654</v>
      </c>
      <c r="F374" s="279">
        <v>629.48333333333323</v>
      </c>
      <c r="G374" s="279">
        <v>618.41666666666652</v>
      </c>
      <c r="H374" s="279">
        <v>656.11666666666656</v>
      </c>
      <c r="I374" s="279">
        <v>667.18333333333317</v>
      </c>
      <c r="J374" s="279">
        <v>674.96666666666658</v>
      </c>
      <c r="K374" s="277">
        <v>659.4</v>
      </c>
      <c r="L374" s="277">
        <v>640.54999999999995</v>
      </c>
      <c r="M374" s="277">
        <v>5.8774699999999998</v>
      </c>
    </row>
    <row r="375" spans="1:13">
      <c r="A375" s="268">
        <v>365</v>
      </c>
      <c r="B375" s="277" t="s">
        <v>163</v>
      </c>
      <c r="C375" s="278">
        <v>1470.95</v>
      </c>
      <c r="D375" s="279">
        <v>1479.1833333333334</v>
      </c>
      <c r="E375" s="279">
        <v>1454.0666666666668</v>
      </c>
      <c r="F375" s="279">
        <v>1437.1833333333334</v>
      </c>
      <c r="G375" s="279">
        <v>1412.0666666666668</v>
      </c>
      <c r="H375" s="279">
        <v>1496.0666666666668</v>
      </c>
      <c r="I375" s="279">
        <v>1521.1833333333336</v>
      </c>
      <c r="J375" s="279">
        <v>1538.0666666666668</v>
      </c>
      <c r="K375" s="277">
        <v>1504.3</v>
      </c>
      <c r="L375" s="277">
        <v>1462.3</v>
      </c>
      <c r="M375" s="277">
        <v>14.93305</v>
      </c>
    </row>
    <row r="376" spans="1:13">
      <c r="A376" s="268">
        <v>366</v>
      </c>
      <c r="B376" s="277" t="s">
        <v>273</v>
      </c>
      <c r="C376" s="278">
        <v>1991.05</v>
      </c>
      <c r="D376" s="279">
        <v>1997.5</v>
      </c>
      <c r="E376" s="279">
        <v>1968.85</v>
      </c>
      <c r="F376" s="279">
        <v>1946.6499999999999</v>
      </c>
      <c r="G376" s="279">
        <v>1917.9999999999998</v>
      </c>
      <c r="H376" s="279">
        <v>2019.7</v>
      </c>
      <c r="I376" s="279">
        <v>2048.3500000000004</v>
      </c>
      <c r="J376" s="279">
        <v>2070.5500000000002</v>
      </c>
      <c r="K376" s="277">
        <v>2026.15</v>
      </c>
      <c r="L376" s="277">
        <v>1975.3</v>
      </c>
      <c r="M376" s="277">
        <v>1.6285499999999999</v>
      </c>
    </row>
    <row r="377" spans="1:13">
      <c r="A377" s="268">
        <v>367</v>
      </c>
      <c r="B377" s="277" t="s">
        <v>164</v>
      </c>
      <c r="C377" s="278">
        <v>35.299999999999997</v>
      </c>
      <c r="D377" s="279">
        <v>35.633333333333333</v>
      </c>
      <c r="E377" s="279">
        <v>34.816666666666663</v>
      </c>
      <c r="F377" s="279">
        <v>34.333333333333329</v>
      </c>
      <c r="G377" s="279">
        <v>33.516666666666659</v>
      </c>
      <c r="H377" s="279">
        <v>36.116666666666667</v>
      </c>
      <c r="I377" s="279">
        <v>36.933333333333344</v>
      </c>
      <c r="J377" s="279">
        <v>37.416666666666671</v>
      </c>
      <c r="K377" s="277">
        <v>36.450000000000003</v>
      </c>
      <c r="L377" s="277">
        <v>35.15</v>
      </c>
      <c r="M377" s="277">
        <v>447.60327999999998</v>
      </c>
    </row>
    <row r="378" spans="1:13">
      <c r="A378" s="268">
        <v>368</v>
      </c>
      <c r="B378" s="277" t="s">
        <v>274</v>
      </c>
      <c r="C378" s="278">
        <v>298.3</v>
      </c>
      <c r="D378" s="279">
        <v>297.06666666666666</v>
      </c>
      <c r="E378" s="279">
        <v>285.23333333333335</v>
      </c>
      <c r="F378" s="279">
        <v>272.16666666666669</v>
      </c>
      <c r="G378" s="279">
        <v>260.33333333333337</v>
      </c>
      <c r="H378" s="279">
        <v>310.13333333333333</v>
      </c>
      <c r="I378" s="279">
        <v>321.9666666666667</v>
      </c>
      <c r="J378" s="279">
        <v>335.0333333333333</v>
      </c>
      <c r="K378" s="277">
        <v>308.89999999999998</v>
      </c>
      <c r="L378" s="277">
        <v>284</v>
      </c>
      <c r="M378" s="277">
        <v>49.257820000000002</v>
      </c>
    </row>
    <row r="379" spans="1:13">
      <c r="A379" s="268">
        <v>369</v>
      </c>
      <c r="B379" s="277" t="s">
        <v>485</v>
      </c>
      <c r="C379" s="278">
        <v>169.1</v>
      </c>
      <c r="D379" s="279">
        <v>170.5</v>
      </c>
      <c r="E379" s="279">
        <v>166.1</v>
      </c>
      <c r="F379" s="279">
        <v>163.1</v>
      </c>
      <c r="G379" s="279">
        <v>158.69999999999999</v>
      </c>
      <c r="H379" s="279">
        <v>173.5</v>
      </c>
      <c r="I379" s="279">
        <v>177.89999999999998</v>
      </c>
      <c r="J379" s="279">
        <v>180.9</v>
      </c>
      <c r="K379" s="277">
        <v>174.9</v>
      </c>
      <c r="L379" s="277">
        <v>167.5</v>
      </c>
      <c r="M379" s="277">
        <v>2.72201</v>
      </c>
    </row>
    <row r="380" spans="1:13">
      <c r="A380" s="268">
        <v>370</v>
      </c>
      <c r="B380" s="277" t="s">
        <v>491</v>
      </c>
      <c r="C380" s="278">
        <v>913.3</v>
      </c>
      <c r="D380" s="279">
        <v>920.76666666666677</v>
      </c>
      <c r="E380" s="279">
        <v>902.53333333333353</v>
      </c>
      <c r="F380" s="279">
        <v>891.76666666666677</v>
      </c>
      <c r="G380" s="279">
        <v>873.53333333333353</v>
      </c>
      <c r="H380" s="279">
        <v>931.53333333333353</v>
      </c>
      <c r="I380" s="279">
        <v>949.76666666666688</v>
      </c>
      <c r="J380" s="279">
        <v>960.53333333333353</v>
      </c>
      <c r="K380" s="277">
        <v>939</v>
      </c>
      <c r="L380" s="277">
        <v>910</v>
      </c>
      <c r="M380" s="277">
        <v>5.74498</v>
      </c>
    </row>
    <row r="381" spans="1:13">
      <c r="A381" s="268">
        <v>371</v>
      </c>
      <c r="B381" s="277" t="s">
        <v>2224</v>
      </c>
      <c r="C381" s="278">
        <v>430.7</v>
      </c>
      <c r="D381" s="279">
        <v>434.56666666666666</v>
      </c>
      <c r="E381" s="279">
        <v>424.13333333333333</v>
      </c>
      <c r="F381" s="279">
        <v>417.56666666666666</v>
      </c>
      <c r="G381" s="279">
        <v>407.13333333333333</v>
      </c>
      <c r="H381" s="279">
        <v>441.13333333333333</v>
      </c>
      <c r="I381" s="279">
        <v>451.56666666666661</v>
      </c>
      <c r="J381" s="279">
        <v>458.13333333333333</v>
      </c>
      <c r="K381" s="277">
        <v>445</v>
      </c>
      <c r="L381" s="277">
        <v>428</v>
      </c>
      <c r="M381" s="277">
        <v>1.3330200000000001</v>
      </c>
    </row>
    <row r="382" spans="1:13">
      <c r="A382" s="268">
        <v>372</v>
      </c>
      <c r="B382" s="277" t="s">
        <v>165</v>
      </c>
      <c r="C382" s="278">
        <v>185.2</v>
      </c>
      <c r="D382" s="279">
        <v>185.85</v>
      </c>
      <c r="E382" s="279">
        <v>184.04999999999998</v>
      </c>
      <c r="F382" s="279">
        <v>182.89999999999998</v>
      </c>
      <c r="G382" s="279">
        <v>181.09999999999997</v>
      </c>
      <c r="H382" s="279">
        <v>187</v>
      </c>
      <c r="I382" s="279">
        <v>188.8</v>
      </c>
      <c r="J382" s="279">
        <v>189.95000000000002</v>
      </c>
      <c r="K382" s="277">
        <v>187.65</v>
      </c>
      <c r="L382" s="277">
        <v>184.7</v>
      </c>
      <c r="M382" s="277">
        <v>58.29571</v>
      </c>
    </row>
    <row r="383" spans="1:13">
      <c r="A383" s="268">
        <v>373</v>
      </c>
      <c r="B383" s="277" t="s">
        <v>492</v>
      </c>
      <c r="C383" s="278">
        <v>76.3</v>
      </c>
      <c r="D383" s="279">
        <v>76.55</v>
      </c>
      <c r="E383" s="279">
        <v>75.349999999999994</v>
      </c>
      <c r="F383" s="279">
        <v>74.399999999999991</v>
      </c>
      <c r="G383" s="279">
        <v>73.199999999999989</v>
      </c>
      <c r="H383" s="279">
        <v>77.5</v>
      </c>
      <c r="I383" s="279">
        <v>78.700000000000017</v>
      </c>
      <c r="J383" s="279">
        <v>79.650000000000006</v>
      </c>
      <c r="K383" s="277">
        <v>77.75</v>
      </c>
      <c r="L383" s="277">
        <v>75.599999999999994</v>
      </c>
      <c r="M383" s="277">
        <v>15.245380000000001</v>
      </c>
    </row>
    <row r="384" spans="1:13">
      <c r="A384" s="268">
        <v>374</v>
      </c>
      <c r="B384" s="277" t="s">
        <v>276</v>
      </c>
      <c r="C384" s="278">
        <v>259.85000000000002</v>
      </c>
      <c r="D384" s="279">
        <v>255.55000000000004</v>
      </c>
      <c r="E384" s="279">
        <v>246.55000000000007</v>
      </c>
      <c r="F384" s="279">
        <v>233.25000000000003</v>
      </c>
      <c r="G384" s="279">
        <v>224.25000000000006</v>
      </c>
      <c r="H384" s="279">
        <v>268.85000000000008</v>
      </c>
      <c r="I384" s="279">
        <v>277.85000000000002</v>
      </c>
      <c r="J384" s="279">
        <v>291.15000000000009</v>
      </c>
      <c r="K384" s="277">
        <v>264.55</v>
      </c>
      <c r="L384" s="277">
        <v>242.25</v>
      </c>
      <c r="M384" s="277">
        <v>26.690339999999999</v>
      </c>
    </row>
    <row r="385" spans="1:13">
      <c r="A385" s="268">
        <v>375</v>
      </c>
      <c r="B385" s="277" t="s">
        <v>493</v>
      </c>
      <c r="C385" s="278">
        <v>57.7</v>
      </c>
      <c r="D385" s="279">
        <v>58.15</v>
      </c>
      <c r="E385" s="279">
        <v>54.599999999999994</v>
      </c>
      <c r="F385" s="279">
        <v>51.499999999999993</v>
      </c>
      <c r="G385" s="279">
        <v>47.949999999999989</v>
      </c>
      <c r="H385" s="279">
        <v>61.25</v>
      </c>
      <c r="I385" s="279">
        <v>64.8</v>
      </c>
      <c r="J385" s="279">
        <v>67.900000000000006</v>
      </c>
      <c r="K385" s="277">
        <v>61.7</v>
      </c>
      <c r="L385" s="277">
        <v>55.05</v>
      </c>
      <c r="M385" s="277">
        <v>13.57429</v>
      </c>
    </row>
    <row r="386" spans="1:13">
      <c r="A386" s="268">
        <v>376</v>
      </c>
      <c r="B386" s="277" t="s">
        <v>486</v>
      </c>
      <c r="C386" s="278">
        <v>61.6</v>
      </c>
      <c r="D386" s="279">
        <v>61.666666666666664</v>
      </c>
      <c r="E386" s="279">
        <v>61.033333333333331</v>
      </c>
      <c r="F386" s="279">
        <v>60.466666666666669</v>
      </c>
      <c r="G386" s="279">
        <v>59.833333333333336</v>
      </c>
      <c r="H386" s="279">
        <v>62.233333333333327</v>
      </c>
      <c r="I386" s="279">
        <v>62.866666666666667</v>
      </c>
      <c r="J386" s="279">
        <v>63.433333333333323</v>
      </c>
      <c r="K386" s="277">
        <v>62.3</v>
      </c>
      <c r="L386" s="277">
        <v>61.1</v>
      </c>
      <c r="M386" s="277">
        <v>15.61285</v>
      </c>
    </row>
    <row r="387" spans="1:13">
      <c r="A387" s="268">
        <v>377</v>
      </c>
      <c r="B387" s="277" t="s">
        <v>166</v>
      </c>
      <c r="C387" s="278">
        <v>1335.7</v>
      </c>
      <c r="D387" s="279">
        <v>1338.8999999999999</v>
      </c>
      <c r="E387" s="279">
        <v>1321.7999999999997</v>
      </c>
      <c r="F387" s="279">
        <v>1307.8999999999999</v>
      </c>
      <c r="G387" s="279">
        <v>1290.7999999999997</v>
      </c>
      <c r="H387" s="279">
        <v>1352.7999999999997</v>
      </c>
      <c r="I387" s="279">
        <v>1369.8999999999996</v>
      </c>
      <c r="J387" s="279">
        <v>1383.7999999999997</v>
      </c>
      <c r="K387" s="277">
        <v>1356</v>
      </c>
      <c r="L387" s="277">
        <v>1325</v>
      </c>
      <c r="M387" s="277">
        <v>14.47185</v>
      </c>
    </row>
    <row r="388" spans="1:13">
      <c r="A388" s="268">
        <v>378</v>
      </c>
      <c r="B388" s="277" t="s">
        <v>278</v>
      </c>
      <c r="C388" s="278">
        <v>387.9</v>
      </c>
      <c r="D388" s="279">
        <v>387.13333333333338</v>
      </c>
      <c r="E388" s="279">
        <v>379.96666666666675</v>
      </c>
      <c r="F388" s="279">
        <v>372.03333333333336</v>
      </c>
      <c r="G388" s="279">
        <v>364.86666666666673</v>
      </c>
      <c r="H388" s="279">
        <v>395.06666666666678</v>
      </c>
      <c r="I388" s="279">
        <v>402.23333333333341</v>
      </c>
      <c r="J388" s="279">
        <v>410.1666666666668</v>
      </c>
      <c r="K388" s="277">
        <v>394.3</v>
      </c>
      <c r="L388" s="277">
        <v>379.2</v>
      </c>
      <c r="M388" s="277">
        <v>3.7989700000000002</v>
      </c>
    </row>
    <row r="389" spans="1:13">
      <c r="A389" s="268">
        <v>379</v>
      </c>
      <c r="B389" s="277" t="s">
        <v>496</v>
      </c>
      <c r="C389" s="278">
        <v>420.8</v>
      </c>
      <c r="D389" s="279">
        <v>415.55</v>
      </c>
      <c r="E389" s="279">
        <v>408.1</v>
      </c>
      <c r="F389" s="279">
        <v>395.40000000000003</v>
      </c>
      <c r="G389" s="279">
        <v>387.95000000000005</v>
      </c>
      <c r="H389" s="279">
        <v>428.25</v>
      </c>
      <c r="I389" s="279">
        <v>435.69999999999993</v>
      </c>
      <c r="J389" s="279">
        <v>448.4</v>
      </c>
      <c r="K389" s="277">
        <v>423</v>
      </c>
      <c r="L389" s="277">
        <v>402.85</v>
      </c>
      <c r="M389" s="277">
        <v>9.8221299999999996</v>
      </c>
    </row>
    <row r="390" spans="1:13">
      <c r="A390" s="268">
        <v>380</v>
      </c>
      <c r="B390" s="277" t="s">
        <v>498</v>
      </c>
      <c r="C390" s="278">
        <v>122.95</v>
      </c>
      <c r="D390" s="279">
        <v>123.45</v>
      </c>
      <c r="E390" s="279">
        <v>121.4</v>
      </c>
      <c r="F390" s="279">
        <v>119.85000000000001</v>
      </c>
      <c r="G390" s="279">
        <v>117.80000000000001</v>
      </c>
      <c r="H390" s="279">
        <v>125</v>
      </c>
      <c r="I390" s="279">
        <v>127.04999999999998</v>
      </c>
      <c r="J390" s="279">
        <v>128.6</v>
      </c>
      <c r="K390" s="277">
        <v>125.5</v>
      </c>
      <c r="L390" s="277">
        <v>121.9</v>
      </c>
      <c r="M390" s="277">
        <v>15.4641</v>
      </c>
    </row>
    <row r="391" spans="1:13">
      <c r="A391" s="268">
        <v>381</v>
      </c>
      <c r="B391" s="277" t="s">
        <v>279</v>
      </c>
      <c r="C391" s="278">
        <v>473.85</v>
      </c>
      <c r="D391" s="279">
        <v>474.95</v>
      </c>
      <c r="E391" s="279">
        <v>470.9</v>
      </c>
      <c r="F391" s="279">
        <v>467.95</v>
      </c>
      <c r="G391" s="279">
        <v>463.9</v>
      </c>
      <c r="H391" s="279">
        <v>477.9</v>
      </c>
      <c r="I391" s="279">
        <v>481.95000000000005</v>
      </c>
      <c r="J391" s="279">
        <v>484.9</v>
      </c>
      <c r="K391" s="277">
        <v>479</v>
      </c>
      <c r="L391" s="277">
        <v>472</v>
      </c>
      <c r="M391" s="277">
        <v>0.78552999999999995</v>
      </c>
    </row>
    <row r="392" spans="1:13">
      <c r="A392" s="268">
        <v>382</v>
      </c>
      <c r="B392" s="277" t="s">
        <v>499</v>
      </c>
      <c r="C392" s="278">
        <v>318</v>
      </c>
      <c r="D392" s="279">
        <v>319.88333333333333</v>
      </c>
      <c r="E392" s="279">
        <v>310.86666666666667</v>
      </c>
      <c r="F392" s="279">
        <v>303.73333333333335</v>
      </c>
      <c r="G392" s="279">
        <v>294.7166666666667</v>
      </c>
      <c r="H392" s="279">
        <v>327.01666666666665</v>
      </c>
      <c r="I392" s="279">
        <v>336.0333333333333</v>
      </c>
      <c r="J392" s="279">
        <v>343.16666666666663</v>
      </c>
      <c r="K392" s="277">
        <v>328.9</v>
      </c>
      <c r="L392" s="277">
        <v>312.75</v>
      </c>
      <c r="M392" s="277">
        <v>12.19393</v>
      </c>
    </row>
    <row r="393" spans="1:13">
      <c r="A393" s="268">
        <v>383</v>
      </c>
      <c r="B393" s="277" t="s">
        <v>167</v>
      </c>
      <c r="C393" s="278">
        <v>713.65</v>
      </c>
      <c r="D393" s="279">
        <v>717.7833333333333</v>
      </c>
      <c r="E393" s="279">
        <v>700.91666666666663</v>
      </c>
      <c r="F393" s="279">
        <v>688.18333333333328</v>
      </c>
      <c r="G393" s="279">
        <v>671.31666666666661</v>
      </c>
      <c r="H393" s="279">
        <v>730.51666666666665</v>
      </c>
      <c r="I393" s="279">
        <v>747.38333333333344</v>
      </c>
      <c r="J393" s="279">
        <v>760.11666666666667</v>
      </c>
      <c r="K393" s="277">
        <v>734.65</v>
      </c>
      <c r="L393" s="277">
        <v>705.05</v>
      </c>
      <c r="M393" s="277">
        <v>5.29955</v>
      </c>
    </row>
    <row r="394" spans="1:13">
      <c r="A394" s="268">
        <v>384</v>
      </c>
      <c r="B394" s="277" t="s">
        <v>501</v>
      </c>
      <c r="C394" s="278">
        <v>1180.05</v>
      </c>
      <c r="D394" s="279">
        <v>1181.8</v>
      </c>
      <c r="E394" s="279">
        <v>1168.5999999999999</v>
      </c>
      <c r="F394" s="279">
        <v>1157.1499999999999</v>
      </c>
      <c r="G394" s="279">
        <v>1143.9499999999998</v>
      </c>
      <c r="H394" s="279">
        <v>1193.25</v>
      </c>
      <c r="I394" s="279">
        <v>1206.4500000000003</v>
      </c>
      <c r="J394" s="279">
        <v>1217.9000000000001</v>
      </c>
      <c r="K394" s="277">
        <v>1195</v>
      </c>
      <c r="L394" s="277">
        <v>1170.3499999999999</v>
      </c>
      <c r="M394" s="277">
        <v>0.12028</v>
      </c>
    </row>
    <row r="395" spans="1:13">
      <c r="A395" s="268">
        <v>385</v>
      </c>
      <c r="B395" s="277" t="s">
        <v>502</v>
      </c>
      <c r="C395" s="278">
        <v>304.60000000000002</v>
      </c>
      <c r="D395" s="279">
        <v>303.93333333333334</v>
      </c>
      <c r="E395" s="279">
        <v>299.16666666666669</v>
      </c>
      <c r="F395" s="279">
        <v>293.73333333333335</v>
      </c>
      <c r="G395" s="279">
        <v>288.9666666666667</v>
      </c>
      <c r="H395" s="279">
        <v>309.36666666666667</v>
      </c>
      <c r="I395" s="279">
        <v>314.13333333333333</v>
      </c>
      <c r="J395" s="279">
        <v>319.56666666666666</v>
      </c>
      <c r="K395" s="277">
        <v>308.7</v>
      </c>
      <c r="L395" s="277">
        <v>298.5</v>
      </c>
      <c r="M395" s="277">
        <v>22.941770000000002</v>
      </c>
    </row>
    <row r="396" spans="1:13">
      <c r="A396" s="268">
        <v>386</v>
      </c>
      <c r="B396" s="277" t="s">
        <v>168</v>
      </c>
      <c r="C396" s="278">
        <v>202.8</v>
      </c>
      <c r="D396" s="279">
        <v>202.86666666666667</v>
      </c>
      <c r="E396" s="279">
        <v>197.73333333333335</v>
      </c>
      <c r="F396" s="279">
        <v>192.66666666666669</v>
      </c>
      <c r="G396" s="279">
        <v>187.53333333333336</v>
      </c>
      <c r="H396" s="279">
        <v>207.93333333333334</v>
      </c>
      <c r="I396" s="279">
        <v>213.06666666666666</v>
      </c>
      <c r="J396" s="279">
        <v>218.13333333333333</v>
      </c>
      <c r="K396" s="277">
        <v>208</v>
      </c>
      <c r="L396" s="277">
        <v>197.8</v>
      </c>
      <c r="M396" s="277">
        <v>488.84028000000001</v>
      </c>
    </row>
    <row r="397" spans="1:13">
      <c r="A397" s="268">
        <v>387</v>
      </c>
      <c r="B397" s="277" t="s">
        <v>500</v>
      </c>
      <c r="C397" s="278">
        <v>50.2</v>
      </c>
      <c r="D397" s="279">
        <v>50.583333333333336</v>
      </c>
      <c r="E397" s="279">
        <v>49.216666666666669</v>
      </c>
      <c r="F397" s="279">
        <v>48.233333333333334</v>
      </c>
      <c r="G397" s="279">
        <v>46.866666666666667</v>
      </c>
      <c r="H397" s="279">
        <v>51.56666666666667</v>
      </c>
      <c r="I397" s="279">
        <v>52.93333333333333</v>
      </c>
      <c r="J397" s="279">
        <v>53.916666666666671</v>
      </c>
      <c r="K397" s="277">
        <v>51.95</v>
      </c>
      <c r="L397" s="277">
        <v>49.6</v>
      </c>
      <c r="M397" s="277">
        <v>14.829129999999999</v>
      </c>
    </row>
    <row r="398" spans="1:13">
      <c r="A398" s="268">
        <v>388</v>
      </c>
      <c r="B398" s="277" t="s">
        <v>169</v>
      </c>
      <c r="C398" s="278">
        <v>110.75</v>
      </c>
      <c r="D398" s="279">
        <v>111.51666666666667</v>
      </c>
      <c r="E398" s="279">
        <v>109.73333333333333</v>
      </c>
      <c r="F398" s="279">
        <v>108.71666666666667</v>
      </c>
      <c r="G398" s="279">
        <v>106.93333333333334</v>
      </c>
      <c r="H398" s="279">
        <v>112.53333333333333</v>
      </c>
      <c r="I398" s="279">
        <v>114.31666666666666</v>
      </c>
      <c r="J398" s="279">
        <v>115.33333333333333</v>
      </c>
      <c r="K398" s="277">
        <v>113.3</v>
      </c>
      <c r="L398" s="277">
        <v>110.5</v>
      </c>
      <c r="M398" s="277">
        <v>49.295209999999997</v>
      </c>
    </row>
    <row r="399" spans="1:13">
      <c r="A399" s="268">
        <v>389</v>
      </c>
      <c r="B399" s="277" t="s">
        <v>503</v>
      </c>
      <c r="C399" s="278">
        <v>116.45</v>
      </c>
      <c r="D399" s="279">
        <v>117.16666666666667</v>
      </c>
      <c r="E399" s="279">
        <v>115.28333333333335</v>
      </c>
      <c r="F399" s="279">
        <v>114.11666666666667</v>
      </c>
      <c r="G399" s="279">
        <v>112.23333333333335</v>
      </c>
      <c r="H399" s="279">
        <v>118.33333333333334</v>
      </c>
      <c r="I399" s="279">
        <v>120.21666666666667</v>
      </c>
      <c r="J399" s="279">
        <v>121.38333333333334</v>
      </c>
      <c r="K399" s="277">
        <v>119.05</v>
      </c>
      <c r="L399" s="277">
        <v>116</v>
      </c>
      <c r="M399" s="277">
        <v>9.51952</v>
      </c>
    </row>
    <row r="400" spans="1:13">
      <c r="A400" s="268">
        <v>390</v>
      </c>
      <c r="B400" s="277" t="s">
        <v>504</v>
      </c>
      <c r="C400" s="278">
        <v>639.85</v>
      </c>
      <c r="D400" s="279">
        <v>641.31666666666661</v>
      </c>
      <c r="E400" s="279">
        <v>634.63333333333321</v>
      </c>
      <c r="F400" s="279">
        <v>629.41666666666663</v>
      </c>
      <c r="G400" s="279">
        <v>622.73333333333323</v>
      </c>
      <c r="H400" s="279">
        <v>646.53333333333319</v>
      </c>
      <c r="I400" s="279">
        <v>653.21666666666658</v>
      </c>
      <c r="J400" s="279">
        <v>658.43333333333317</v>
      </c>
      <c r="K400" s="277">
        <v>648</v>
      </c>
      <c r="L400" s="277">
        <v>636.1</v>
      </c>
      <c r="M400" s="277">
        <v>2.58568</v>
      </c>
    </row>
    <row r="401" spans="1:13">
      <c r="A401" s="268">
        <v>391</v>
      </c>
      <c r="B401" s="277" t="s">
        <v>170</v>
      </c>
      <c r="C401" s="278">
        <v>2110.6</v>
      </c>
      <c r="D401" s="279">
        <v>2121.2833333333333</v>
      </c>
      <c r="E401" s="279">
        <v>2092.5666666666666</v>
      </c>
      <c r="F401" s="279">
        <v>2074.5333333333333</v>
      </c>
      <c r="G401" s="279">
        <v>2045.8166666666666</v>
      </c>
      <c r="H401" s="279">
        <v>2139.3166666666666</v>
      </c>
      <c r="I401" s="279">
        <v>2168.0333333333328</v>
      </c>
      <c r="J401" s="279">
        <v>2186.0666666666666</v>
      </c>
      <c r="K401" s="277">
        <v>2150</v>
      </c>
      <c r="L401" s="277">
        <v>2103.25</v>
      </c>
      <c r="M401" s="277">
        <v>129.62138999999999</v>
      </c>
    </row>
    <row r="402" spans="1:13">
      <c r="A402" s="268">
        <v>392</v>
      </c>
      <c r="B402" s="277" t="s">
        <v>519</v>
      </c>
      <c r="C402" s="278">
        <v>10.45</v>
      </c>
      <c r="D402" s="279">
        <v>10.616666666666665</v>
      </c>
      <c r="E402" s="279">
        <v>10.133333333333331</v>
      </c>
      <c r="F402" s="279">
        <v>9.8166666666666664</v>
      </c>
      <c r="G402" s="279">
        <v>9.3333333333333321</v>
      </c>
      <c r="H402" s="279">
        <v>10.93333333333333</v>
      </c>
      <c r="I402" s="279">
        <v>11.416666666666664</v>
      </c>
      <c r="J402" s="279">
        <v>11.733333333333329</v>
      </c>
      <c r="K402" s="277">
        <v>11.1</v>
      </c>
      <c r="L402" s="277">
        <v>10.3</v>
      </c>
      <c r="M402" s="277">
        <v>36.089030000000001</v>
      </c>
    </row>
    <row r="403" spans="1:13">
      <c r="A403" s="268">
        <v>393</v>
      </c>
      <c r="B403" s="277" t="s">
        <v>508</v>
      </c>
      <c r="C403" s="278">
        <v>177.6</v>
      </c>
      <c r="D403" s="279">
        <v>175.31666666666669</v>
      </c>
      <c r="E403" s="279">
        <v>173.03333333333339</v>
      </c>
      <c r="F403" s="279">
        <v>168.4666666666667</v>
      </c>
      <c r="G403" s="279">
        <v>166.18333333333339</v>
      </c>
      <c r="H403" s="279">
        <v>179.88333333333338</v>
      </c>
      <c r="I403" s="279">
        <v>182.16666666666669</v>
      </c>
      <c r="J403" s="279">
        <v>186.73333333333338</v>
      </c>
      <c r="K403" s="277">
        <v>177.6</v>
      </c>
      <c r="L403" s="277">
        <v>170.75</v>
      </c>
      <c r="M403" s="277">
        <v>14.70008</v>
      </c>
    </row>
    <row r="404" spans="1:13">
      <c r="A404" s="268">
        <v>394</v>
      </c>
      <c r="B404" s="277" t="s">
        <v>495</v>
      </c>
      <c r="C404" s="278">
        <v>257.3</v>
      </c>
      <c r="D404" s="279">
        <v>256.40000000000003</v>
      </c>
      <c r="E404" s="279">
        <v>254.40000000000009</v>
      </c>
      <c r="F404" s="279">
        <v>251.50000000000006</v>
      </c>
      <c r="G404" s="279">
        <v>249.50000000000011</v>
      </c>
      <c r="H404" s="279">
        <v>259.30000000000007</v>
      </c>
      <c r="I404" s="279">
        <v>261.29999999999995</v>
      </c>
      <c r="J404" s="279">
        <v>264.20000000000005</v>
      </c>
      <c r="K404" s="277">
        <v>258.39999999999998</v>
      </c>
      <c r="L404" s="277">
        <v>253.5</v>
      </c>
      <c r="M404" s="277">
        <v>4.8795999999999999</v>
      </c>
    </row>
    <row r="405" spans="1:13">
      <c r="A405" s="268">
        <v>395</v>
      </c>
      <c r="B405" s="277" t="s">
        <v>497</v>
      </c>
      <c r="C405" s="278">
        <v>21.85</v>
      </c>
      <c r="D405" s="279">
        <v>21.933333333333334</v>
      </c>
      <c r="E405" s="279">
        <v>21.616666666666667</v>
      </c>
      <c r="F405" s="279">
        <v>21.383333333333333</v>
      </c>
      <c r="G405" s="279">
        <v>21.066666666666666</v>
      </c>
      <c r="H405" s="279">
        <v>22.166666666666668</v>
      </c>
      <c r="I405" s="279">
        <v>22.483333333333338</v>
      </c>
      <c r="J405" s="279">
        <v>22.716666666666669</v>
      </c>
      <c r="K405" s="277">
        <v>22.25</v>
      </c>
      <c r="L405" s="277">
        <v>21.7</v>
      </c>
      <c r="M405" s="277">
        <v>53.958939999999998</v>
      </c>
    </row>
    <row r="406" spans="1:13">
      <c r="A406" s="268">
        <v>396</v>
      </c>
      <c r="B406" s="277" t="s">
        <v>512</v>
      </c>
      <c r="C406" s="278">
        <v>58.35</v>
      </c>
      <c r="D406" s="279">
        <v>59.216666666666661</v>
      </c>
      <c r="E406" s="279">
        <v>56.683333333333323</v>
      </c>
      <c r="F406" s="279">
        <v>55.016666666666659</v>
      </c>
      <c r="G406" s="279">
        <v>52.48333333333332</v>
      </c>
      <c r="H406" s="279">
        <v>60.883333333333326</v>
      </c>
      <c r="I406" s="279">
        <v>63.416666666666671</v>
      </c>
      <c r="J406" s="279">
        <v>65.083333333333329</v>
      </c>
      <c r="K406" s="277">
        <v>61.75</v>
      </c>
      <c r="L406" s="277">
        <v>57.55</v>
      </c>
      <c r="M406" s="277">
        <v>21.190660000000001</v>
      </c>
    </row>
    <row r="407" spans="1:13">
      <c r="A407" s="268">
        <v>397</v>
      </c>
      <c r="B407" s="277" t="s">
        <v>171</v>
      </c>
      <c r="C407" s="278">
        <v>40.700000000000003</v>
      </c>
      <c r="D407" s="279">
        <v>40.883333333333333</v>
      </c>
      <c r="E407" s="279">
        <v>40.016666666666666</v>
      </c>
      <c r="F407" s="279">
        <v>39.333333333333336</v>
      </c>
      <c r="G407" s="279">
        <v>38.466666666666669</v>
      </c>
      <c r="H407" s="279">
        <v>41.566666666666663</v>
      </c>
      <c r="I407" s="279">
        <v>42.433333333333323</v>
      </c>
      <c r="J407" s="279">
        <v>43.11666666666666</v>
      </c>
      <c r="K407" s="277">
        <v>41.75</v>
      </c>
      <c r="L407" s="277">
        <v>40.200000000000003</v>
      </c>
      <c r="M407" s="277">
        <v>761.06145000000004</v>
      </c>
    </row>
    <row r="408" spans="1:13">
      <c r="A408" s="268">
        <v>398</v>
      </c>
      <c r="B408" s="277" t="s">
        <v>513</v>
      </c>
      <c r="C408" s="278">
        <v>8688.4500000000007</v>
      </c>
      <c r="D408" s="279">
        <v>8738</v>
      </c>
      <c r="E408" s="279">
        <v>8616</v>
      </c>
      <c r="F408" s="279">
        <v>8543.5499999999993</v>
      </c>
      <c r="G408" s="279">
        <v>8421.5499999999993</v>
      </c>
      <c r="H408" s="279">
        <v>8810.4500000000007</v>
      </c>
      <c r="I408" s="279">
        <v>8932.4500000000007</v>
      </c>
      <c r="J408" s="279">
        <v>9004.9000000000015</v>
      </c>
      <c r="K408" s="277">
        <v>8860</v>
      </c>
      <c r="L408" s="277">
        <v>8665.5499999999993</v>
      </c>
      <c r="M408" s="277">
        <v>0.1497</v>
      </c>
    </row>
    <row r="409" spans="1:13">
      <c r="A409" s="268">
        <v>399</v>
      </c>
      <c r="B409" s="277" t="s">
        <v>3524</v>
      </c>
      <c r="C409" s="278">
        <v>819.7</v>
      </c>
      <c r="D409" s="279">
        <v>820.86666666666667</v>
      </c>
      <c r="E409" s="279">
        <v>809.93333333333339</v>
      </c>
      <c r="F409" s="279">
        <v>800.16666666666674</v>
      </c>
      <c r="G409" s="279">
        <v>789.23333333333346</v>
      </c>
      <c r="H409" s="279">
        <v>830.63333333333333</v>
      </c>
      <c r="I409" s="279">
        <v>841.56666666666649</v>
      </c>
      <c r="J409" s="279">
        <v>851.33333333333326</v>
      </c>
      <c r="K409" s="277">
        <v>831.8</v>
      </c>
      <c r="L409" s="277">
        <v>811.1</v>
      </c>
      <c r="M409" s="277">
        <v>14.11422</v>
      </c>
    </row>
    <row r="410" spans="1:13">
      <c r="A410" s="268">
        <v>400</v>
      </c>
      <c r="B410" s="277" t="s">
        <v>280</v>
      </c>
      <c r="C410" s="278">
        <v>841.25</v>
      </c>
      <c r="D410" s="279">
        <v>840.7166666666667</v>
      </c>
      <c r="E410" s="279">
        <v>835.63333333333344</v>
      </c>
      <c r="F410" s="279">
        <v>830.01666666666677</v>
      </c>
      <c r="G410" s="279">
        <v>824.93333333333351</v>
      </c>
      <c r="H410" s="279">
        <v>846.33333333333337</v>
      </c>
      <c r="I410" s="279">
        <v>851.41666666666663</v>
      </c>
      <c r="J410" s="279">
        <v>857.0333333333333</v>
      </c>
      <c r="K410" s="277">
        <v>845.8</v>
      </c>
      <c r="L410" s="277">
        <v>835.1</v>
      </c>
      <c r="M410" s="277">
        <v>9.4512400000000003</v>
      </c>
    </row>
    <row r="411" spans="1:13">
      <c r="A411" s="268">
        <v>401</v>
      </c>
      <c r="B411" s="277" t="s">
        <v>172</v>
      </c>
      <c r="C411" s="278">
        <v>215.65</v>
      </c>
      <c r="D411" s="279">
        <v>214.21666666666667</v>
      </c>
      <c r="E411" s="279">
        <v>211.93333333333334</v>
      </c>
      <c r="F411" s="279">
        <v>208.21666666666667</v>
      </c>
      <c r="G411" s="279">
        <v>205.93333333333334</v>
      </c>
      <c r="H411" s="279">
        <v>217.93333333333334</v>
      </c>
      <c r="I411" s="279">
        <v>220.2166666666667</v>
      </c>
      <c r="J411" s="279">
        <v>223.93333333333334</v>
      </c>
      <c r="K411" s="277">
        <v>216.5</v>
      </c>
      <c r="L411" s="277">
        <v>210.5</v>
      </c>
      <c r="M411" s="277">
        <v>809.99489000000005</v>
      </c>
    </row>
    <row r="412" spans="1:13">
      <c r="A412" s="268">
        <v>402</v>
      </c>
      <c r="B412" s="277" t="s">
        <v>514</v>
      </c>
      <c r="C412" s="278">
        <v>4011.7</v>
      </c>
      <c r="D412" s="279">
        <v>3984.5666666666671</v>
      </c>
      <c r="E412" s="279">
        <v>3947.1333333333341</v>
      </c>
      <c r="F412" s="279">
        <v>3882.5666666666671</v>
      </c>
      <c r="G412" s="279">
        <v>3845.1333333333341</v>
      </c>
      <c r="H412" s="279">
        <v>4049.1333333333341</v>
      </c>
      <c r="I412" s="279">
        <v>4086.5666666666675</v>
      </c>
      <c r="J412" s="279">
        <v>4151.1333333333341</v>
      </c>
      <c r="K412" s="277">
        <v>4022</v>
      </c>
      <c r="L412" s="277">
        <v>3920</v>
      </c>
      <c r="M412" s="277">
        <v>0.27511999999999998</v>
      </c>
    </row>
    <row r="413" spans="1:13">
      <c r="A413" s="268">
        <v>403</v>
      </c>
      <c r="B413" s="277" t="s">
        <v>2403</v>
      </c>
      <c r="C413" s="278">
        <v>87.1</v>
      </c>
      <c r="D413" s="279">
        <v>86.5</v>
      </c>
      <c r="E413" s="279">
        <v>83.25</v>
      </c>
      <c r="F413" s="279">
        <v>79.400000000000006</v>
      </c>
      <c r="G413" s="279">
        <v>76.150000000000006</v>
      </c>
      <c r="H413" s="279">
        <v>90.35</v>
      </c>
      <c r="I413" s="279">
        <v>93.6</v>
      </c>
      <c r="J413" s="279">
        <v>97.449999999999989</v>
      </c>
      <c r="K413" s="277">
        <v>89.75</v>
      </c>
      <c r="L413" s="277">
        <v>82.65</v>
      </c>
      <c r="M413" s="277">
        <v>9.0841600000000007</v>
      </c>
    </row>
    <row r="414" spans="1:13">
      <c r="A414" s="268">
        <v>404</v>
      </c>
      <c r="B414" s="277" t="s">
        <v>2405</v>
      </c>
      <c r="C414" s="278">
        <v>62.2</v>
      </c>
      <c r="D414" s="279">
        <v>62.533333333333331</v>
      </c>
      <c r="E414" s="279">
        <v>61.666666666666664</v>
      </c>
      <c r="F414" s="279">
        <v>61.133333333333333</v>
      </c>
      <c r="G414" s="279">
        <v>60.266666666666666</v>
      </c>
      <c r="H414" s="279">
        <v>63.066666666666663</v>
      </c>
      <c r="I414" s="279">
        <v>63.933333333333337</v>
      </c>
      <c r="J414" s="279">
        <v>64.466666666666669</v>
      </c>
      <c r="K414" s="277">
        <v>63.4</v>
      </c>
      <c r="L414" s="277">
        <v>62</v>
      </c>
      <c r="M414" s="277">
        <v>7.8557499999999996</v>
      </c>
    </row>
    <row r="415" spans="1:13">
      <c r="A415" s="268">
        <v>405</v>
      </c>
      <c r="B415" s="277" t="s">
        <v>2413</v>
      </c>
      <c r="C415" s="278">
        <v>134.19999999999999</v>
      </c>
      <c r="D415" s="279">
        <v>134.66666666666666</v>
      </c>
      <c r="E415" s="279">
        <v>132.63333333333333</v>
      </c>
      <c r="F415" s="279">
        <v>131.06666666666666</v>
      </c>
      <c r="G415" s="279">
        <v>129.03333333333333</v>
      </c>
      <c r="H415" s="279">
        <v>136.23333333333332</v>
      </c>
      <c r="I415" s="279">
        <v>138.26666666666668</v>
      </c>
      <c r="J415" s="279">
        <v>139.83333333333331</v>
      </c>
      <c r="K415" s="277">
        <v>136.69999999999999</v>
      </c>
      <c r="L415" s="277">
        <v>133.1</v>
      </c>
      <c r="M415" s="277">
        <v>12.63114</v>
      </c>
    </row>
    <row r="416" spans="1:13">
      <c r="A416" s="268">
        <v>406</v>
      </c>
      <c r="B416" s="277" t="s">
        <v>516</v>
      </c>
      <c r="C416" s="278">
        <v>1375.8</v>
      </c>
      <c r="D416" s="279">
        <v>1377.6000000000001</v>
      </c>
      <c r="E416" s="279">
        <v>1368.2000000000003</v>
      </c>
      <c r="F416" s="279">
        <v>1360.6000000000001</v>
      </c>
      <c r="G416" s="279">
        <v>1351.2000000000003</v>
      </c>
      <c r="H416" s="279">
        <v>1385.2000000000003</v>
      </c>
      <c r="I416" s="279">
        <v>1394.6000000000004</v>
      </c>
      <c r="J416" s="279">
        <v>1402.2000000000003</v>
      </c>
      <c r="K416" s="277">
        <v>1387</v>
      </c>
      <c r="L416" s="277">
        <v>1370</v>
      </c>
      <c r="M416" s="277">
        <v>9.2670000000000002E-2</v>
      </c>
    </row>
    <row r="417" spans="1:13">
      <c r="A417" s="268">
        <v>407</v>
      </c>
      <c r="B417" s="277" t="s">
        <v>518</v>
      </c>
      <c r="C417" s="278">
        <v>188.9</v>
      </c>
      <c r="D417" s="279">
        <v>190.61666666666667</v>
      </c>
      <c r="E417" s="279">
        <v>185.33333333333334</v>
      </c>
      <c r="F417" s="279">
        <v>181.76666666666668</v>
      </c>
      <c r="G417" s="279">
        <v>176.48333333333335</v>
      </c>
      <c r="H417" s="279">
        <v>194.18333333333334</v>
      </c>
      <c r="I417" s="279">
        <v>199.46666666666664</v>
      </c>
      <c r="J417" s="279">
        <v>203.03333333333333</v>
      </c>
      <c r="K417" s="277">
        <v>195.9</v>
      </c>
      <c r="L417" s="277">
        <v>187.05</v>
      </c>
      <c r="M417" s="277">
        <v>3.81785</v>
      </c>
    </row>
    <row r="418" spans="1:13">
      <c r="A418" s="268">
        <v>408</v>
      </c>
      <c r="B418" s="277" t="s">
        <v>173</v>
      </c>
      <c r="C418" s="278">
        <v>21528</v>
      </c>
      <c r="D418" s="279">
        <v>21580.433333333334</v>
      </c>
      <c r="E418" s="279">
        <v>21407.566666666669</v>
      </c>
      <c r="F418" s="279">
        <v>21287.133333333335</v>
      </c>
      <c r="G418" s="279">
        <v>21114.26666666667</v>
      </c>
      <c r="H418" s="279">
        <v>21700.866666666669</v>
      </c>
      <c r="I418" s="279">
        <v>21873.733333333337</v>
      </c>
      <c r="J418" s="279">
        <v>21994.166666666668</v>
      </c>
      <c r="K418" s="277">
        <v>21753.3</v>
      </c>
      <c r="L418" s="277">
        <v>21460</v>
      </c>
      <c r="M418" s="277">
        <v>0.40826000000000001</v>
      </c>
    </row>
    <row r="419" spans="1:13">
      <c r="A419" s="268">
        <v>409</v>
      </c>
      <c r="B419" s="277" t="s">
        <v>520</v>
      </c>
      <c r="C419" s="278">
        <v>944.55</v>
      </c>
      <c r="D419" s="279">
        <v>949.65</v>
      </c>
      <c r="E419" s="279">
        <v>934.34999999999991</v>
      </c>
      <c r="F419" s="279">
        <v>924.15</v>
      </c>
      <c r="G419" s="279">
        <v>908.84999999999991</v>
      </c>
      <c r="H419" s="279">
        <v>959.84999999999991</v>
      </c>
      <c r="I419" s="279">
        <v>975.14999999999986</v>
      </c>
      <c r="J419" s="279">
        <v>985.34999999999991</v>
      </c>
      <c r="K419" s="277">
        <v>964.95</v>
      </c>
      <c r="L419" s="277">
        <v>939.45</v>
      </c>
      <c r="M419" s="277">
        <v>0.20219999999999999</v>
      </c>
    </row>
    <row r="420" spans="1:13">
      <c r="A420" s="268">
        <v>410</v>
      </c>
      <c r="B420" s="277" t="s">
        <v>174</v>
      </c>
      <c r="C420" s="278">
        <v>1215</v>
      </c>
      <c r="D420" s="279">
        <v>1224.0833333333333</v>
      </c>
      <c r="E420" s="279">
        <v>1203.1666666666665</v>
      </c>
      <c r="F420" s="279">
        <v>1191.3333333333333</v>
      </c>
      <c r="G420" s="279">
        <v>1170.4166666666665</v>
      </c>
      <c r="H420" s="279">
        <v>1235.9166666666665</v>
      </c>
      <c r="I420" s="279">
        <v>1256.833333333333</v>
      </c>
      <c r="J420" s="279">
        <v>1268.6666666666665</v>
      </c>
      <c r="K420" s="277">
        <v>1245</v>
      </c>
      <c r="L420" s="277">
        <v>1212.25</v>
      </c>
      <c r="M420" s="277">
        <v>5.8400699999999999</v>
      </c>
    </row>
    <row r="421" spans="1:13">
      <c r="A421" s="268">
        <v>411</v>
      </c>
      <c r="B421" s="277" t="s">
        <v>515</v>
      </c>
      <c r="C421" s="278">
        <v>399.05</v>
      </c>
      <c r="D421" s="279">
        <v>403.05</v>
      </c>
      <c r="E421" s="279">
        <v>382.25</v>
      </c>
      <c r="F421" s="279">
        <v>365.45</v>
      </c>
      <c r="G421" s="279">
        <v>344.65</v>
      </c>
      <c r="H421" s="279">
        <v>419.85</v>
      </c>
      <c r="I421" s="279">
        <v>440.65000000000009</v>
      </c>
      <c r="J421" s="279">
        <v>457.45000000000005</v>
      </c>
      <c r="K421" s="277">
        <v>423.85</v>
      </c>
      <c r="L421" s="277">
        <v>386.25</v>
      </c>
      <c r="M421" s="277">
        <v>2.7876099999999999</v>
      </c>
    </row>
    <row r="422" spans="1:13">
      <c r="A422" s="268">
        <v>412</v>
      </c>
      <c r="B422" s="277" t="s">
        <v>510</v>
      </c>
      <c r="C422" s="278">
        <v>25.8</v>
      </c>
      <c r="D422" s="279">
        <v>25.483333333333334</v>
      </c>
      <c r="E422" s="279">
        <v>24.56666666666667</v>
      </c>
      <c r="F422" s="279">
        <v>23.333333333333336</v>
      </c>
      <c r="G422" s="279">
        <v>22.416666666666671</v>
      </c>
      <c r="H422" s="279">
        <v>26.716666666666669</v>
      </c>
      <c r="I422" s="279">
        <v>27.633333333333333</v>
      </c>
      <c r="J422" s="279">
        <v>28.866666666666667</v>
      </c>
      <c r="K422" s="277">
        <v>26.4</v>
      </c>
      <c r="L422" s="277">
        <v>24.25</v>
      </c>
      <c r="M422" s="277">
        <v>40.495710000000003</v>
      </c>
    </row>
    <row r="423" spans="1:13">
      <c r="A423" s="268">
        <v>413</v>
      </c>
      <c r="B423" s="277" t="s">
        <v>511</v>
      </c>
      <c r="C423" s="278">
        <v>1660.15</v>
      </c>
      <c r="D423" s="279">
        <v>1667.3999999999999</v>
      </c>
      <c r="E423" s="279">
        <v>1644.7999999999997</v>
      </c>
      <c r="F423" s="279">
        <v>1629.4499999999998</v>
      </c>
      <c r="G423" s="279">
        <v>1606.8499999999997</v>
      </c>
      <c r="H423" s="279">
        <v>1682.7499999999998</v>
      </c>
      <c r="I423" s="279">
        <v>1705.3499999999997</v>
      </c>
      <c r="J423" s="279">
        <v>1720.6999999999998</v>
      </c>
      <c r="K423" s="277">
        <v>1690</v>
      </c>
      <c r="L423" s="277">
        <v>1652.05</v>
      </c>
      <c r="M423" s="277">
        <v>0.40941</v>
      </c>
    </row>
    <row r="424" spans="1:13">
      <c r="A424" s="268">
        <v>414</v>
      </c>
      <c r="B424" s="277" t="s">
        <v>521</v>
      </c>
      <c r="C424" s="278">
        <v>272.89999999999998</v>
      </c>
      <c r="D424" s="279">
        <v>268.73333333333335</v>
      </c>
      <c r="E424" s="279">
        <v>262.4666666666667</v>
      </c>
      <c r="F424" s="279">
        <v>252.03333333333336</v>
      </c>
      <c r="G424" s="279">
        <v>245.76666666666671</v>
      </c>
      <c r="H424" s="279">
        <v>279.16666666666669</v>
      </c>
      <c r="I424" s="279">
        <v>285.43333333333334</v>
      </c>
      <c r="J424" s="279">
        <v>295.86666666666667</v>
      </c>
      <c r="K424" s="277">
        <v>275</v>
      </c>
      <c r="L424" s="277">
        <v>258.3</v>
      </c>
      <c r="M424" s="277">
        <v>19.423570000000002</v>
      </c>
    </row>
    <row r="425" spans="1:13">
      <c r="A425" s="268">
        <v>415</v>
      </c>
      <c r="B425" s="277" t="s">
        <v>522</v>
      </c>
      <c r="C425" s="278">
        <v>1162</v>
      </c>
      <c r="D425" s="279">
        <v>1164.9833333333333</v>
      </c>
      <c r="E425" s="279">
        <v>1140.9666666666667</v>
      </c>
      <c r="F425" s="279">
        <v>1119.9333333333334</v>
      </c>
      <c r="G425" s="279">
        <v>1095.9166666666667</v>
      </c>
      <c r="H425" s="279">
        <v>1186.0166666666667</v>
      </c>
      <c r="I425" s="279">
        <v>1210.0333333333335</v>
      </c>
      <c r="J425" s="279">
        <v>1231.0666666666666</v>
      </c>
      <c r="K425" s="277">
        <v>1189</v>
      </c>
      <c r="L425" s="277">
        <v>1143.95</v>
      </c>
      <c r="M425" s="277">
        <v>1.5049699999999999</v>
      </c>
    </row>
    <row r="426" spans="1:13">
      <c r="A426" s="268">
        <v>416</v>
      </c>
      <c r="B426" s="277" t="s">
        <v>523</v>
      </c>
      <c r="C426" s="278">
        <v>322.10000000000002</v>
      </c>
      <c r="D426" s="279">
        <v>323.08333333333331</v>
      </c>
      <c r="E426" s="279">
        <v>320.01666666666665</v>
      </c>
      <c r="F426" s="279">
        <v>317.93333333333334</v>
      </c>
      <c r="G426" s="279">
        <v>314.86666666666667</v>
      </c>
      <c r="H426" s="279">
        <v>325.16666666666663</v>
      </c>
      <c r="I426" s="279">
        <v>328.23333333333335</v>
      </c>
      <c r="J426" s="279">
        <v>330.31666666666661</v>
      </c>
      <c r="K426" s="277">
        <v>326.14999999999998</v>
      </c>
      <c r="L426" s="277">
        <v>321</v>
      </c>
      <c r="M426" s="277">
        <v>2.7811400000000002</v>
      </c>
    </row>
    <row r="427" spans="1:13">
      <c r="A427" s="268">
        <v>417</v>
      </c>
      <c r="B427" s="277" t="s">
        <v>524</v>
      </c>
      <c r="C427" s="278">
        <v>7.45</v>
      </c>
      <c r="D427" s="279">
        <v>7.5166666666666666</v>
      </c>
      <c r="E427" s="279">
        <v>7.333333333333333</v>
      </c>
      <c r="F427" s="279">
        <v>7.2166666666666668</v>
      </c>
      <c r="G427" s="279">
        <v>7.0333333333333332</v>
      </c>
      <c r="H427" s="279">
        <v>7.6333333333333329</v>
      </c>
      <c r="I427" s="279">
        <v>7.8166666666666664</v>
      </c>
      <c r="J427" s="279">
        <v>7.9333333333333327</v>
      </c>
      <c r="K427" s="277">
        <v>7.7</v>
      </c>
      <c r="L427" s="277">
        <v>7.4</v>
      </c>
      <c r="M427" s="277">
        <v>186.02197000000001</v>
      </c>
    </row>
    <row r="428" spans="1:13">
      <c r="A428" s="268">
        <v>418</v>
      </c>
      <c r="B428" s="277" t="s">
        <v>2517</v>
      </c>
      <c r="C428" s="278">
        <v>609.54999999999995</v>
      </c>
      <c r="D428" s="279">
        <v>614.0333333333333</v>
      </c>
      <c r="E428" s="279">
        <v>601.56666666666661</v>
      </c>
      <c r="F428" s="279">
        <v>593.58333333333326</v>
      </c>
      <c r="G428" s="279">
        <v>581.11666666666656</v>
      </c>
      <c r="H428" s="279">
        <v>622.01666666666665</v>
      </c>
      <c r="I428" s="279">
        <v>634.48333333333335</v>
      </c>
      <c r="J428" s="279">
        <v>642.4666666666667</v>
      </c>
      <c r="K428" s="277">
        <v>626.5</v>
      </c>
      <c r="L428" s="277">
        <v>606.04999999999995</v>
      </c>
      <c r="M428" s="277">
        <v>0.65349999999999997</v>
      </c>
    </row>
    <row r="429" spans="1:13">
      <c r="A429" s="268">
        <v>419</v>
      </c>
      <c r="B429" s="277" t="s">
        <v>527</v>
      </c>
      <c r="C429" s="278">
        <v>182.35</v>
      </c>
      <c r="D429" s="279">
        <v>182.61666666666667</v>
      </c>
      <c r="E429" s="279">
        <v>180.73333333333335</v>
      </c>
      <c r="F429" s="279">
        <v>179.11666666666667</v>
      </c>
      <c r="G429" s="279">
        <v>177.23333333333335</v>
      </c>
      <c r="H429" s="279">
        <v>184.23333333333335</v>
      </c>
      <c r="I429" s="279">
        <v>186.11666666666667</v>
      </c>
      <c r="J429" s="279">
        <v>187.73333333333335</v>
      </c>
      <c r="K429" s="277">
        <v>184.5</v>
      </c>
      <c r="L429" s="277">
        <v>181</v>
      </c>
      <c r="M429" s="277">
        <v>7.1384600000000002</v>
      </c>
    </row>
    <row r="430" spans="1:13">
      <c r="A430" s="268">
        <v>420</v>
      </c>
      <c r="B430" s="277" t="s">
        <v>2526</v>
      </c>
      <c r="C430" s="278">
        <v>52.05</v>
      </c>
      <c r="D430" s="279">
        <v>52.15</v>
      </c>
      <c r="E430" s="279">
        <v>51.599999999999994</v>
      </c>
      <c r="F430" s="279">
        <v>51.15</v>
      </c>
      <c r="G430" s="279">
        <v>50.599999999999994</v>
      </c>
      <c r="H430" s="279">
        <v>52.599999999999994</v>
      </c>
      <c r="I430" s="279">
        <v>53.149999999999991</v>
      </c>
      <c r="J430" s="279">
        <v>53.599999999999994</v>
      </c>
      <c r="K430" s="277">
        <v>52.7</v>
      </c>
      <c r="L430" s="277">
        <v>51.7</v>
      </c>
      <c r="M430" s="277">
        <v>28.107250000000001</v>
      </c>
    </row>
    <row r="431" spans="1:13">
      <c r="A431" s="268">
        <v>421</v>
      </c>
      <c r="B431" s="277" t="s">
        <v>175</v>
      </c>
      <c r="C431" s="278">
        <v>4238.3</v>
      </c>
      <c r="D431" s="279">
        <v>4263.1000000000004</v>
      </c>
      <c r="E431" s="279">
        <v>4202.3000000000011</v>
      </c>
      <c r="F431" s="279">
        <v>4166.3000000000011</v>
      </c>
      <c r="G431" s="279">
        <v>4105.5000000000018</v>
      </c>
      <c r="H431" s="279">
        <v>4299.1000000000004</v>
      </c>
      <c r="I431" s="279">
        <v>4359.8999999999996</v>
      </c>
      <c r="J431" s="279">
        <v>4395.8999999999996</v>
      </c>
      <c r="K431" s="277">
        <v>4323.8999999999996</v>
      </c>
      <c r="L431" s="277">
        <v>4227.1000000000004</v>
      </c>
      <c r="M431" s="277">
        <v>2.0925199999999999</v>
      </c>
    </row>
    <row r="432" spans="1:13">
      <c r="A432" s="268">
        <v>422</v>
      </c>
      <c r="B432" s="277" t="s">
        <v>176</v>
      </c>
      <c r="C432" s="286">
        <v>720.4</v>
      </c>
      <c r="D432" s="287">
        <v>728.5</v>
      </c>
      <c r="E432" s="287">
        <v>709</v>
      </c>
      <c r="F432" s="287">
        <v>697.6</v>
      </c>
      <c r="G432" s="287">
        <v>678.1</v>
      </c>
      <c r="H432" s="287">
        <v>739.9</v>
      </c>
      <c r="I432" s="287">
        <v>759.4</v>
      </c>
      <c r="J432" s="287">
        <v>770.8</v>
      </c>
      <c r="K432" s="288">
        <v>748</v>
      </c>
      <c r="L432" s="288">
        <v>717.1</v>
      </c>
      <c r="M432" s="288">
        <v>68.885050000000007</v>
      </c>
    </row>
    <row r="433" spans="1:13">
      <c r="A433" s="268">
        <v>423</v>
      </c>
      <c r="B433" s="277" t="s">
        <v>177</v>
      </c>
      <c r="C433" s="277">
        <v>640.85</v>
      </c>
      <c r="D433" s="279">
        <v>634.2833333333333</v>
      </c>
      <c r="E433" s="279">
        <v>615.56666666666661</v>
      </c>
      <c r="F433" s="279">
        <v>590.2833333333333</v>
      </c>
      <c r="G433" s="279">
        <v>571.56666666666661</v>
      </c>
      <c r="H433" s="279">
        <v>659.56666666666661</v>
      </c>
      <c r="I433" s="279">
        <v>678.2833333333333</v>
      </c>
      <c r="J433" s="279">
        <v>703.56666666666661</v>
      </c>
      <c r="K433" s="277">
        <v>653</v>
      </c>
      <c r="L433" s="277">
        <v>609</v>
      </c>
      <c r="M433" s="277">
        <v>40.673679999999997</v>
      </c>
    </row>
    <row r="434" spans="1:13">
      <c r="A434" s="268">
        <v>424</v>
      </c>
      <c r="B434" s="277" t="s">
        <v>525</v>
      </c>
      <c r="C434" s="277">
        <v>90.7</v>
      </c>
      <c r="D434" s="279">
        <v>90.966666666666654</v>
      </c>
      <c r="E434" s="279">
        <v>90.183333333333309</v>
      </c>
      <c r="F434" s="279">
        <v>89.666666666666657</v>
      </c>
      <c r="G434" s="279">
        <v>88.883333333333312</v>
      </c>
      <c r="H434" s="279">
        <v>91.483333333333306</v>
      </c>
      <c r="I434" s="279">
        <v>92.266666666666637</v>
      </c>
      <c r="J434" s="279">
        <v>92.783333333333303</v>
      </c>
      <c r="K434" s="277">
        <v>91.75</v>
      </c>
      <c r="L434" s="277">
        <v>90.45</v>
      </c>
      <c r="M434" s="277">
        <v>0.72794999999999999</v>
      </c>
    </row>
    <row r="435" spans="1:13">
      <c r="A435" s="268">
        <v>425</v>
      </c>
      <c r="B435" s="277" t="s">
        <v>281</v>
      </c>
      <c r="C435" s="277">
        <v>165.2</v>
      </c>
      <c r="D435" s="279">
        <v>166.73333333333332</v>
      </c>
      <c r="E435" s="279">
        <v>162.86666666666665</v>
      </c>
      <c r="F435" s="279">
        <v>160.53333333333333</v>
      </c>
      <c r="G435" s="279">
        <v>156.66666666666666</v>
      </c>
      <c r="H435" s="279">
        <v>169.06666666666663</v>
      </c>
      <c r="I435" s="279">
        <v>172.93333333333331</v>
      </c>
      <c r="J435" s="279">
        <v>175.26666666666662</v>
      </c>
      <c r="K435" s="277">
        <v>170.6</v>
      </c>
      <c r="L435" s="277">
        <v>164.4</v>
      </c>
      <c r="M435" s="277">
        <v>13.660589999999999</v>
      </c>
    </row>
    <row r="436" spans="1:13">
      <c r="A436" s="268">
        <v>426</v>
      </c>
      <c r="B436" s="277" t="s">
        <v>526</v>
      </c>
      <c r="C436" s="277">
        <v>469.05</v>
      </c>
      <c r="D436" s="279">
        <v>469.05</v>
      </c>
      <c r="E436" s="279">
        <v>463.6</v>
      </c>
      <c r="F436" s="279">
        <v>458.15000000000003</v>
      </c>
      <c r="G436" s="279">
        <v>452.70000000000005</v>
      </c>
      <c r="H436" s="279">
        <v>474.5</v>
      </c>
      <c r="I436" s="279">
        <v>479.94999999999993</v>
      </c>
      <c r="J436" s="279">
        <v>485.4</v>
      </c>
      <c r="K436" s="277">
        <v>474.5</v>
      </c>
      <c r="L436" s="277">
        <v>463.6</v>
      </c>
      <c r="M436" s="277">
        <v>2.0300400000000001</v>
      </c>
    </row>
    <row r="437" spans="1:13">
      <c r="A437" s="268">
        <v>427</v>
      </c>
      <c r="B437" s="277" t="s">
        <v>3388</v>
      </c>
      <c r="C437" s="277">
        <v>284.45</v>
      </c>
      <c r="D437" s="279">
        <v>285.75</v>
      </c>
      <c r="E437" s="279">
        <v>281.7</v>
      </c>
      <c r="F437" s="279">
        <v>278.95</v>
      </c>
      <c r="G437" s="279">
        <v>274.89999999999998</v>
      </c>
      <c r="H437" s="279">
        <v>288.5</v>
      </c>
      <c r="I437" s="279">
        <v>292.54999999999995</v>
      </c>
      <c r="J437" s="279">
        <v>295.3</v>
      </c>
      <c r="K437" s="277">
        <v>289.8</v>
      </c>
      <c r="L437" s="277">
        <v>283</v>
      </c>
      <c r="M437" s="277">
        <v>2.0422699999999998</v>
      </c>
    </row>
    <row r="438" spans="1:13">
      <c r="A438" s="268">
        <v>428</v>
      </c>
      <c r="B438" s="277" t="s">
        <v>529</v>
      </c>
      <c r="C438" s="277">
        <v>1504.95</v>
      </c>
      <c r="D438" s="279">
        <v>1512.3333333333333</v>
      </c>
      <c r="E438" s="279">
        <v>1483.6666666666665</v>
      </c>
      <c r="F438" s="279">
        <v>1462.3833333333332</v>
      </c>
      <c r="G438" s="279">
        <v>1433.7166666666665</v>
      </c>
      <c r="H438" s="279">
        <v>1533.6166666666666</v>
      </c>
      <c r="I438" s="279">
        <v>1562.2833333333331</v>
      </c>
      <c r="J438" s="279">
        <v>1583.5666666666666</v>
      </c>
      <c r="K438" s="277">
        <v>1541</v>
      </c>
      <c r="L438" s="277">
        <v>1491.05</v>
      </c>
      <c r="M438" s="277">
        <v>0.50375000000000003</v>
      </c>
    </row>
    <row r="439" spans="1:13">
      <c r="A439" s="268">
        <v>429</v>
      </c>
      <c r="B439" s="277" t="s">
        <v>530</v>
      </c>
      <c r="C439" s="277">
        <v>476.35</v>
      </c>
      <c r="D439" s="279">
        <v>480.23333333333329</v>
      </c>
      <c r="E439" s="279">
        <v>467.26666666666659</v>
      </c>
      <c r="F439" s="279">
        <v>458.18333333333328</v>
      </c>
      <c r="G439" s="279">
        <v>445.21666666666658</v>
      </c>
      <c r="H439" s="279">
        <v>489.31666666666661</v>
      </c>
      <c r="I439" s="279">
        <v>502.2833333333333</v>
      </c>
      <c r="J439" s="279">
        <v>511.36666666666662</v>
      </c>
      <c r="K439" s="277">
        <v>493.2</v>
      </c>
      <c r="L439" s="277">
        <v>471.15</v>
      </c>
      <c r="M439" s="277">
        <v>1.20441</v>
      </c>
    </row>
    <row r="440" spans="1:13">
      <c r="A440" s="268">
        <v>430</v>
      </c>
      <c r="B440" s="277" t="s">
        <v>178</v>
      </c>
      <c r="C440" s="277">
        <v>532.25</v>
      </c>
      <c r="D440" s="279">
        <v>531.2166666666667</v>
      </c>
      <c r="E440" s="279">
        <v>525.43333333333339</v>
      </c>
      <c r="F440" s="279">
        <v>518.61666666666667</v>
      </c>
      <c r="G440" s="279">
        <v>512.83333333333337</v>
      </c>
      <c r="H440" s="279">
        <v>538.03333333333342</v>
      </c>
      <c r="I440" s="279">
        <v>543.81666666666672</v>
      </c>
      <c r="J440" s="279">
        <v>550.63333333333344</v>
      </c>
      <c r="K440" s="277">
        <v>537</v>
      </c>
      <c r="L440" s="277">
        <v>524.4</v>
      </c>
      <c r="M440" s="277">
        <v>85.64631</v>
      </c>
    </row>
    <row r="441" spans="1:13">
      <c r="A441" s="268">
        <v>431</v>
      </c>
      <c r="B441" s="277" t="s">
        <v>531</v>
      </c>
      <c r="C441" s="277">
        <v>276.05</v>
      </c>
      <c r="D441" s="279">
        <v>285.01666666666665</v>
      </c>
      <c r="E441" s="279">
        <v>262.33333333333331</v>
      </c>
      <c r="F441" s="279">
        <v>248.61666666666667</v>
      </c>
      <c r="G441" s="279">
        <v>225.93333333333334</v>
      </c>
      <c r="H441" s="279">
        <v>298.73333333333329</v>
      </c>
      <c r="I441" s="279">
        <v>321.41666666666669</v>
      </c>
      <c r="J441" s="279">
        <v>335.13333333333327</v>
      </c>
      <c r="K441" s="277">
        <v>307.7</v>
      </c>
      <c r="L441" s="277">
        <v>271.3</v>
      </c>
      <c r="M441" s="277">
        <v>16.735289999999999</v>
      </c>
    </row>
    <row r="442" spans="1:13">
      <c r="A442" s="268">
        <v>432</v>
      </c>
      <c r="B442" s="277" t="s">
        <v>179</v>
      </c>
      <c r="C442" s="277">
        <v>481.7</v>
      </c>
      <c r="D442" s="279">
        <v>485.41666666666669</v>
      </c>
      <c r="E442" s="279">
        <v>476.33333333333337</v>
      </c>
      <c r="F442" s="279">
        <v>470.9666666666667</v>
      </c>
      <c r="G442" s="279">
        <v>461.88333333333338</v>
      </c>
      <c r="H442" s="279">
        <v>490.78333333333336</v>
      </c>
      <c r="I442" s="279">
        <v>499.86666666666673</v>
      </c>
      <c r="J442" s="279">
        <v>505.23333333333335</v>
      </c>
      <c r="K442" s="277">
        <v>494.5</v>
      </c>
      <c r="L442" s="277">
        <v>480.05</v>
      </c>
      <c r="M442" s="277">
        <v>21.26371</v>
      </c>
    </row>
    <row r="443" spans="1:13">
      <c r="A443" s="268">
        <v>433</v>
      </c>
      <c r="B443" s="277" t="s">
        <v>532</v>
      </c>
      <c r="C443" s="277">
        <v>188.75</v>
      </c>
      <c r="D443" s="279">
        <v>190.58333333333334</v>
      </c>
      <c r="E443" s="279">
        <v>186.26666666666668</v>
      </c>
      <c r="F443" s="279">
        <v>183.78333333333333</v>
      </c>
      <c r="G443" s="279">
        <v>179.46666666666667</v>
      </c>
      <c r="H443" s="279">
        <v>193.06666666666669</v>
      </c>
      <c r="I443" s="279">
        <v>197.38333333333335</v>
      </c>
      <c r="J443" s="279">
        <v>199.8666666666667</v>
      </c>
      <c r="K443" s="277">
        <v>194.9</v>
      </c>
      <c r="L443" s="277">
        <v>188.1</v>
      </c>
      <c r="M443" s="277">
        <v>2.0233400000000001</v>
      </c>
    </row>
    <row r="444" spans="1:13">
      <c r="A444" s="268">
        <v>434</v>
      </c>
      <c r="B444" s="277" t="s">
        <v>533</v>
      </c>
      <c r="C444" s="277">
        <v>1348.8</v>
      </c>
      <c r="D444" s="279">
        <v>1349.6000000000001</v>
      </c>
      <c r="E444" s="279">
        <v>1324.2000000000003</v>
      </c>
      <c r="F444" s="279">
        <v>1299.6000000000001</v>
      </c>
      <c r="G444" s="279">
        <v>1274.2000000000003</v>
      </c>
      <c r="H444" s="279">
        <v>1374.2000000000003</v>
      </c>
      <c r="I444" s="279">
        <v>1399.6000000000004</v>
      </c>
      <c r="J444" s="279">
        <v>1424.2000000000003</v>
      </c>
      <c r="K444" s="277">
        <v>1375</v>
      </c>
      <c r="L444" s="277">
        <v>1325</v>
      </c>
      <c r="M444" s="277">
        <v>0.2979</v>
      </c>
    </row>
    <row r="445" spans="1:13">
      <c r="A445" s="268">
        <v>435</v>
      </c>
      <c r="B445" s="277" t="s">
        <v>534</v>
      </c>
      <c r="C445" s="277">
        <v>3.9</v>
      </c>
      <c r="D445" s="279">
        <v>3.8833333333333329</v>
      </c>
      <c r="E445" s="279">
        <v>3.8166666666666655</v>
      </c>
      <c r="F445" s="279">
        <v>3.7333333333333325</v>
      </c>
      <c r="G445" s="279">
        <v>3.6666666666666652</v>
      </c>
      <c r="H445" s="279">
        <v>3.9666666666666659</v>
      </c>
      <c r="I445" s="279">
        <v>4.0333333333333332</v>
      </c>
      <c r="J445" s="279">
        <v>4.1166666666666663</v>
      </c>
      <c r="K445" s="277">
        <v>3.95</v>
      </c>
      <c r="L445" s="277">
        <v>3.8</v>
      </c>
      <c r="M445" s="277">
        <v>166.56267</v>
      </c>
    </row>
    <row r="446" spans="1:13">
      <c r="A446" s="268">
        <v>436</v>
      </c>
      <c r="B446" s="277" t="s">
        <v>535</v>
      </c>
      <c r="C446" s="277">
        <v>132.9</v>
      </c>
      <c r="D446" s="279">
        <v>132.96666666666667</v>
      </c>
      <c r="E446" s="279">
        <v>131.03333333333333</v>
      </c>
      <c r="F446" s="279">
        <v>129.16666666666666</v>
      </c>
      <c r="G446" s="279">
        <v>127.23333333333332</v>
      </c>
      <c r="H446" s="279">
        <v>134.83333333333334</v>
      </c>
      <c r="I446" s="279">
        <v>136.76666666666668</v>
      </c>
      <c r="J446" s="279">
        <v>138.63333333333335</v>
      </c>
      <c r="K446" s="277">
        <v>134.9</v>
      </c>
      <c r="L446" s="277">
        <v>131.1</v>
      </c>
      <c r="M446" s="277">
        <v>1.21123</v>
      </c>
    </row>
    <row r="447" spans="1:13">
      <c r="A447" s="268">
        <v>437</v>
      </c>
      <c r="B447" s="277" t="s">
        <v>2594</v>
      </c>
      <c r="C447" s="277">
        <v>273.10000000000002</v>
      </c>
      <c r="D447" s="279">
        <v>274.33333333333331</v>
      </c>
      <c r="E447" s="279">
        <v>269.41666666666663</v>
      </c>
      <c r="F447" s="279">
        <v>265.73333333333329</v>
      </c>
      <c r="G447" s="279">
        <v>260.81666666666661</v>
      </c>
      <c r="H447" s="279">
        <v>278.01666666666665</v>
      </c>
      <c r="I447" s="279">
        <v>282.93333333333328</v>
      </c>
      <c r="J447" s="279">
        <v>286.61666666666667</v>
      </c>
      <c r="K447" s="277">
        <v>279.25</v>
      </c>
      <c r="L447" s="277">
        <v>270.64999999999998</v>
      </c>
      <c r="M447" s="277">
        <v>2.16601</v>
      </c>
    </row>
    <row r="448" spans="1:13">
      <c r="A448" s="268">
        <v>438</v>
      </c>
      <c r="B448" s="277" t="s">
        <v>536</v>
      </c>
      <c r="C448" s="277">
        <v>912.65</v>
      </c>
      <c r="D448" s="279">
        <v>918.06666666666661</v>
      </c>
      <c r="E448" s="279">
        <v>900.23333333333323</v>
      </c>
      <c r="F448" s="279">
        <v>887.81666666666661</v>
      </c>
      <c r="G448" s="279">
        <v>869.98333333333323</v>
      </c>
      <c r="H448" s="279">
        <v>930.48333333333323</v>
      </c>
      <c r="I448" s="279">
        <v>948.31666666666672</v>
      </c>
      <c r="J448" s="279">
        <v>960.73333333333323</v>
      </c>
      <c r="K448" s="277">
        <v>935.9</v>
      </c>
      <c r="L448" s="277">
        <v>905.65</v>
      </c>
      <c r="M448" s="277">
        <v>0.69945000000000002</v>
      </c>
    </row>
    <row r="449" spans="1:13">
      <c r="A449" s="268">
        <v>439</v>
      </c>
      <c r="B449" s="277" t="s">
        <v>282</v>
      </c>
      <c r="C449" s="277">
        <v>489.35</v>
      </c>
      <c r="D449" s="279">
        <v>489.66666666666669</v>
      </c>
      <c r="E449" s="279">
        <v>482.68333333333339</v>
      </c>
      <c r="F449" s="279">
        <v>476.01666666666671</v>
      </c>
      <c r="G449" s="279">
        <v>469.03333333333342</v>
      </c>
      <c r="H449" s="279">
        <v>496.33333333333337</v>
      </c>
      <c r="I449" s="279">
        <v>503.31666666666661</v>
      </c>
      <c r="J449" s="279">
        <v>509.98333333333335</v>
      </c>
      <c r="K449" s="277">
        <v>496.65</v>
      </c>
      <c r="L449" s="277">
        <v>483</v>
      </c>
      <c r="M449" s="277">
        <v>13.798209999999999</v>
      </c>
    </row>
    <row r="450" spans="1:13">
      <c r="A450" s="268">
        <v>440</v>
      </c>
      <c r="B450" s="277" t="s">
        <v>542</v>
      </c>
      <c r="C450" s="277">
        <v>57.1</v>
      </c>
      <c r="D450" s="279">
        <v>57.683333333333337</v>
      </c>
      <c r="E450" s="279">
        <v>56.116666666666674</v>
      </c>
      <c r="F450" s="279">
        <v>55.13333333333334</v>
      </c>
      <c r="G450" s="279">
        <v>53.566666666666677</v>
      </c>
      <c r="H450" s="279">
        <v>58.666666666666671</v>
      </c>
      <c r="I450" s="279">
        <v>60.233333333333334</v>
      </c>
      <c r="J450" s="279">
        <v>61.216666666666669</v>
      </c>
      <c r="K450" s="277">
        <v>59.25</v>
      </c>
      <c r="L450" s="277">
        <v>56.7</v>
      </c>
      <c r="M450" s="277">
        <v>12.538410000000001</v>
      </c>
    </row>
    <row r="451" spans="1:13">
      <c r="A451" s="268">
        <v>441</v>
      </c>
      <c r="B451" s="277" t="s">
        <v>2609</v>
      </c>
      <c r="C451" s="277">
        <v>12875.15</v>
      </c>
      <c r="D451" s="279">
        <v>12905.050000000001</v>
      </c>
      <c r="E451" s="279">
        <v>12720.100000000002</v>
      </c>
      <c r="F451" s="279">
        <v>12565.050000000001</v>
      </c>
      <c r="G451" s="279">
        <v>12380.100000000002</v>
      </c>
      <c r="H451" s="279">
        <v>13060.100000000002</v>
      </c>
      <c r="I451" s="279">
        <v>13245.050000000003</v>
      </c>
      <c r="J451" s="279">
        <v>13400.100000000002</v>
      </c>
      <c r="K451" s="277">
        <v>13090</v>
      </c>
      <c r="L451" s="277">
        <v>12750</v>
      </c>
      <c r="M451" s="277">
        <v>3.4590000000000003E-2</v>
      </c>
    </row>
    <row r="452" spans="1:13">
      <c r="A452" s="268">
        <v>442</v>
      </c>
      <c r="B452" s="277" t="s">
        <v>2614</v>
      </c>
      <c r="C452" s="277">
        <v>882.75</v>
      </c>
      <c r="D452" s="279">
        <v>881.25</v>
      </c>
      <c r="E452" s="279">
        <v>866.5</v>
      </c>
      <c r="F452" s="279">
        <v>850.25</v>
      </c>
      <c r="G452" s="279">
        <v>835.5</v>
      </c>
      <c r="H452" s="279">
        <v>897.5</v>
      </c>
      <c r="I452" s="279">
        <v>912.25</v>
      </c>
      <c r="J452" s="279">
        <v>928.5</v>
      </c>
      <c r="K452" s="277">
        <v>896</v>
      </c>
      <c r="L452" s="277">
        <v>865</v>
      </c>
      <c r="M452" s="277">
        <v>0.75021000000000004</v>
      </c>
    </row>
    <row r="453" spans="1:13">
      <c r="A453" s="268">
        <v>443</v>
      </c>
      <c r="B453" s="277" t="s">
        <v>3465</v>
      </c>
      <c r="C453" s="277">
        <v>544.65</v>
      </c>
      <c r="D453" s="279">
        <v>547.33333333333337</v>
      </c>
      <c r="E453" s="279">
        <v>540.81666666666672</v>
      </c>
      <c r="F453" s="279">
        <v>536.98333333333335</v>
      </c>
      <c r="G453" s="279">
        <v>530.4666666666667</v>
      </c>
      <c r="H453" s="279">
        <v>551.16666666666674</v>
      </c>
      <c r="I453" s="279">
        <v>557.68333333333339</v>
      </c>
      <c r="J453" s="279">
        <v>561.51666666666677</v>
      </c>
      <c r="K453" s="277">
        <v>553.85</v>
      </c>
      <c r="L453" s="277">
        <v>543.5</v>
      </c>
      <c r="M453" s="277">
        <v>25.721979999999999</v>
      </c>
    </row>
    <row r="454" spans="1:13">
      <c r="A454" s="268">
        <v>444</v>
      </c>
      <c r="B454" s="277" t="s">
        <v>182</v>
      </c>
      <c r="C454" s="277">
        <v>1153.75</v>
      </c>
      <c r="D454" s="279">
        <v>1155.4666666666665</v>
      </c>
      <c r="E454" s="279">
        <v>1102.333333333333</v>
      </c>
      <c r="F454" s="279">
        <v>1050.9166666666665</v>
      </c>
      <c r="G454" s="279">
        <v>997.78333333333308</v>
      </c>
      <c r="H454" s="279">
        <v>1206.883333333333</v>
      </c>
      <c r="I454" s="279">
        <v>1260.0166666666667</v>
      </c>
      <c r="J454" s="279">
        <v>1311.4333333333329</v>
      </c>
      <c r="K454" s="277">
        <v>1208.5999999999999</v>
      </c>
      <c r="L454" s="277">
        <v>1104.05</v>
      </c>
      <c r="M454" s="277">
        <v>18.02901</v>
      </c>
    </row>
    <row r="455" spans="1:13">
      <c r="A455" s="268">
        <v>445</v>
      </c>
      <c r="B455" s="277" t="s">
        <v>543</v>
      </c>
      <c r="C455" s="277">
        <v>841.25</v>
      </c>
      <c r="D455" s="279">
        <v>843.38333333333333</v>
      </c>
      <c r="E455" s="279">
        <v>833.86666666666667</v>
      </c>
      <c r="F455" s="279">
        <v>826.48333333333335</v>
      </c>
      <c r="G455" s="279">
        <v>816.9666666666667</v>
      </c>
      <c r="H455" s="279">
        <v>850.76666666666665</v>
      </c>
      <c r="I455" s="279">
        <v>860.2833333333333</v>
      </c>
      <c r="J455" s="279">
        <v>867.66666666666663</v>
      </c>
      <c r="K455" s="277">
        <v>852.9</v>
      </c>
      <c r="L455" s="277">
        <v>836</v>
      </c>
      <c r="M455" s="277">
        <v>0.30943999999999999</v>
      </c>
    </row>
    <row r="456" spans="1:13">
      <c r="A456" s="268">
        <v>446</v>
      </c>
      <c r="B456" s="277" t="s">
        <v>183</v>
      </c>
      <c r="C456" s="277">
        <v>144.25</v>
      </c>
      <c r="D456" s="279">
        <v>143.46666666666667</v>
      </c>
      <c r="E456" s="279">
        <v>140.08333333333334</v>
      </c>
      <c r="F456" s="279">
        <v>135.91666666666669</v>
      </c>
      <c r="G456" s="279">
        <v>132.53333333333336</v>
      </c>
      <c r="H456" s="279">
        <v>147.63333333333333</v>
      </c>
      <c r="I456" s="279">
        <v>151.01666666666665</v>
      </c>
      <c r="J456" s="279">
        <v>155.18333333333331</v>
      </c>
      <c r="K456" s="277">
        <v>146.85</v>
      </c>
      <c r="L456" s="277">
        <v>139.30000000000001</v>
      </c>
      <c r="M456" s="277">
        <v>1813.8253</v>
      </c>
    </row>
    <row r="457" spans="1:13">
      <c r="A457" s="268">
        <v>447</v>
      </c>
      <c r="B457" s="277" t="s">
        <v>184</v>
      </c>
      <c r="C457" s="277">
        <v>55.05</v>
      </c>
      <c r="D457" s="279">
        <v>54.85</v>
      </c>
      <c r="E457" s="279">
        <v>52.5</v>
      </c>
      <c r="F457" s="279">
        <v>49.949999999999996</v>
      </c>
      <c r="G457" s="279">
        <v>47.599999999999994</v>
      </c>
      <c r="H457" s="279">
        <v>57.400000000000006</v>
      </c>
      <c r="I457" s="279">
        <v>59.750000000000014</v>
      </c>
      <c r="J457" s="279">
        <v>62.300000000000011</v>
      </c>
      <c r="K457" s="277">
        <v>57.2</v>
      </c>
      <c r="L457" s="277">
        <v>52.3</v>
      </c>
      <c r="M457" s="277">
        <v>271.76429999999999</v>
      </c>
    </row>
    <row r="458" spans="1:13">
      <c r="A458" s="268">
        <v>448</v>
      </c>
      <c r="B458" s="277" t="s">
        <v>185</v>
      </c>
      <c r="C458" s="277">
        <v>61.6</v>
      </c>
      <c r="D458" s="279">
        <v>62.066666666666663</v>
      </c>
      <c r="E458" s="279">
        <v>60.883333333333326</v>
      </c>
      <c r="F458" s="279">
        <v>60.166666666666664</v>
      </c>
      <c r="G458" s="279">
        <v>58.983333333333327</v>
      </c>
      <c r="H458" s="279">
        <v>62.783333333333324</v>
      </c>
      <c r="I458" s="279">
        <v>63.966666666666661</v>
      </c>
      <c r="J458" s="279">
        <v>64.683333333333323</v>
      </c>
      <c r="K458" s="277">
        <v>63.25</v>
      </c>
      <c r="L458" s="277">
        <v>61.35</v>
      </c>
      <c r="M458" s="277">
        <v>286.22827999999998</v>
      </c>
    </row>
    <row r="459" spans="1:13">
      <c r="A459" s="268">
        <v>449</v>
      </c>
      <c r="B459" s="277" t="s">
        <v>186</v>
      </c>
      <c r="C459" s="277">
        <v>426.85</v>
      </c>
      <c r="D459" s="279">
        <v>426.68333333333334</v>
      </c>
      <c r="E459" s="279">
        <v>423.16666666666669</v>
      </c>
      <c r="F459" s="279">
        <v>419.48333333333335</v>
      </c>
      <c r="G459" s="279">
        <v>415.9666666666667</v>
      </c>
      <c r="H459" s="279">
        <v>430.36666666666667</v>
      </c>
      <c r="I459" s="279">
        <v>433.88333333333333</v>
      </c>
      <c r="J459" s="279">
        <v>437.56666666666666</v>
      </c>
      <c r="K459" s="277">
        <v>430.2</v>
      </c>
      <c r="L459" s="277">
        <v>423</v>
      </c>
      <c r="M459" s="277">
        <v>95.497159999999994</v>
      </c>
    </row>
    <row r="460" spans="1:13">
      <c r="A460" s="268">
        <v>450</v>
      </c>
      <c r="B460" s="277" t="s">
        <v>2625</v>
      </c>
      <c r="C460" s="277">
        <v>25.45</v>
      </c>
      <c r="D460" s="279">
        <v>25.383333333333336</v>
      </c>
      <c r="E460" s="279">
        <v>25.166666666666671</v>
      </c>
      <c r="F460" s="279">
        <v>24.883333333333336</v>
      </c>
      <c r="G460" s="279">
        <v>24.666666666666671</v>
      </c>
      <c r="H460" s="279">
        <v>25.666666666666671</v>
      </c>
      <c r="I460" s="279">
        <v>25.883333333333333</v>
      </c>
      <c r="J460" s="279">
        <v>26.166666666666671</v>
      </c>
      <c r="K460" s="277">
        <v>25.6</v>
      </c>
      <c r="L460" s="277">
        <v>25.1</v>
      </c>
      <c r="M460" s="277">
        <v>11.97949</v>
      </c>
    </row>
    <row r="461" spans="1:13">
      <c r="A461" s="268">
        <v>451</v>
      </c>
      <c r="B461" s="277" t="s">
        <v>537</v>
      </c>
      <c r="C461" s="277">
        <v>839.15</v>
      </c>
      <c r="D461" s="279">
        <v>845.05000000000007</v>
      </c>
      <c r="E461" s="279">
        <v>825.10000000000014</v>
      </c>
      <c r="F461" s="279">
        <v>811.05000000000007</v>
      </c>
      <c r="G461" s="279">
        <v>791.10000000000014</v>
      </c>
      <c r="H461" s="279">
        <v>859.10000000000014</v>
      </c>
      <c r="I461" s="279">
        <v>879.05000000000018</v>
      </c>
      <c r="J461" s="279">
        <v>893.10000000000014</v>
      </c>
      <c r="K461" s="277">
        <v>865</v>
      </c>
      <c r="L461" s="277">
        <v>831</v>
      </c>
      <c r="M461" s="277">
        <v>0.44969999999999999</v>
      </c>
    </row>
    <row r="462" spans="1:13">
      <c r="A462" s="268">
        <v>452</v>
      </c>
      <c r="B462" s="277" t="s">
        <v>538</v>
      </c>
      <c r="C462" s="277">
        <v>443.15</v>
      </c>
      <c r="D462" s="279">
        <v>441.0333333333333</v>
      </c>
      <c r="E462" s="279">
        <v>418.16666666666663</v>
      </c>
      <c r="F462" s="279">
        <v>393.18333333333334</v>
      </c>
      <c r="G462" s="279">
        <v>370.31666666666666</v>
      </c>
      <c r="H462" s="279">
        <v>466.01666666666659</v>
      </c>
      <c r="I462" s="279">
        <v>488.88333333333327</v>
      </c>
      <c r="J462" s="279">
        <v>513.86666666666656</v>
      </c>
      <c r="K462" s="277">
        <v>463.9</v>
      </c>
      <c r="L462" s="277">
        <v>416.05</v>
      </c>
      <c r="M462" s="277">
        <v>2.0756399999999999</v>
      </c>
    </row>
    <row r="463" spans="1:13">
      <c r="A463" s="268">
        <v>453</v>
      </c>
      <c r="B463" s="277" t="s">
        <v>187</v>
      </c>
      <c r="C463" s="277">
        <v>2248.4</v>
      </c>
      <c r="D463" s="279">
        <v>2259.1666666666665</v>
      </c>
      <c r="E463" s="279">
        <v>2230.9833333333331</v>
      </c>
      <c r="F463" s="279">
        <v>2213.5666666666666</v>
      </c>
      <c r="G463" s="279">
        <v>2185.3833333333332</v>
      </c>
      <c r="H463" s="279">
        <v>2276.583333333333</v>
      </c>
      <c r="I463" s="279">
        <v>2304.7666666666664</v>
      </c>
      <c r="J463" s="279">
        <v>2322.1833333333329</v>
      </c>
      <c r="K463" s="277">
        <v>2287.35</v>
      </c>
      <c r="L463" s="277">
        <v>2241.75</v>
      </c>
      <c r="M463" s="277">
        <v>35.793970000000002</v>
      </c>
    </row>
    <row r="464" spans="1:13">
      <c r="A464" s="268">
        <v>454</v>
      </c>
      <c r="B464" s="277" t="s">
        <v>544</v>
      </c>
      <c r="C464" s="277">
        <v>2368.9</v>
      </c>
      <c r="D464" s="279">
        <v>2365.5833333333335</v>
      </c>
      <c r="E464" s="279">
        <v>2318.166666666667</v>
      </c>
      <c r="F464" s="279">
        <v>2267.4333333333334</v>
      </c>
      <c r="G464" s="279">
        <v>2220.0166666666669</v>
      </c>
      <c r="H464" s="279">
        <v>2416.3166666666671</v>
      </c>
      <c r="I464" s="279">
        <v>2463.733333333334</v>
      </c>
      <c r="J464" s="279">
        <v>2514.4666666666672</v>
      </c>
      <c r="K464" s="277">
        <v>2413</v>
      </c>
      <c r="L464" s="277">
        <v>2314.85</v>
      </c>
      <c r="M464" s="277">
        <v>0.14435999999999999</v>
      </c>
    </row>
    <row r="465" spans="1:13">
      <c r="A465" s="268">
        <v>455</v>
      </c>
      <c r="B465" s="277" t="s">
        <v>188</v>
      </c>
      <c r="C465" s="277">
        <v>735.6</v>
      </c>
      <c r="D465" s="279">
        <v>738.13333333333333</v>
      </c>
      <c r="E465" s="279">
        <v>729.91666666666663</v>
      </c>
      <c r="F465" s="279">
        <v>724.23333333333335</v>
      </c>
      <c r="G465" s="279">
        <v>716.01666666666665</v>
      </c>
      <c r="H465" s="279">
        <v>743.81666666666661</v>
      </c>
      <c r="I465" s="279">
        <v>752.0333333333333</v>
      </c>
      <c r="J465" s="279">
        <v>757.71666666666658</v>
      </c>
      <c r="K465" s="277">
        <v>746.35</v>
      </c>
      <c r="L465" s="277">
        <v>732.45</v>
      </c>
      <c r="M465" s="277">
        <v>32.071280000000002</v>
      </c>
    </row>
    <row r="466" spans="1:13">
      <c r="A466" s="268">
        <v>456</v>
      </c>
      <c r="B466" s="277" t="s">
        <v>546</v>
      </c>
      <c r="C466" s="277">
        <v>778.9</v>
      </c>
      <c r="D466" s="279">
        <v>790.1</v>
      </c>
      <c r="E466" s="279">
        <v>763.80000000000007</v>
      </c>
      <c r="F466" s="279">
        <v>748.7</v>
      </c>
      <c r="G466" s="279">
        <v>722.40000000000009</v>
      </c>
      <c r="H466" s="279">
        <v>805.2</v>
      </c>
      <c r="I466" s="279">
        <v>831.5</v>
      </c>
      <c r="J466" s="279">
        <v>846.6</v>
      </c>
      <c r="K466" s="277">
        <v>816.4</v>
      </c>
      <c r="L466" s="277">
        <v>775</v>
      </c>
      <c r="M466" s="277">
        <v>1.35039</v>
      </c>
    </row>
    <row r="467" spans="1:13">
      <c r="A467" s="268">
        <v>457</v>
      </c>
      <c r="B467" s="277" t="s">
        <v>547</v>
      </c>
      <c r="C467" s="277">
        <v>753.6</v>
      </c>
      <c r="D467" s="279">
        <v>759.68333333333339</v>
      </c>
      <c r="E467" s="279">
        <v>744.91666666666674</v>
      </c>
      <c r="F467" s="279">
        <v>736.23333333333335</v>
      </c>
      <c r="G467" s="279">
        <v>721.4666666666667</v>
      </c>
      <c r="H467" s="279">
        <v>768.36666666666679</v>
      </c>
      <c r="I467" s="279">
        <v>783.13333333333344</v>
      </c>
      <c r="J467" s="279">
        <v>791.81666666666683</v>
      </c>
      <c r="K467" s="277">
        <v>774.45</v>
      </c>
      <c r="L467" s="277">
        <v>751</v>
      </c>
      <c r="M467" s="277">
        <v>1.3025100000000001</v>
      </c>
    </row>
    <row r="468" spans="1:13">
      <c r="A468" s="268">
        <v>458</v>
      </c>
      <c r="B468" s="277" t="s">
        <v>552</v>
      </c>
      <c r="C468" s="277">
        <v>628.04999999999995</v>
      </c>
      <c r="D468" s="279">
        <v>630.63333333333333</v>
      </c>
      <c r="E468" s="279">
        <v>623.36666666666667</v>
      </c>
      <c r="F468" s="279">
        <v>618.68333333333339</v>
      </c>
      <c r="G468" s="279">
        <v>611.41666666666674</v>
      </c>
      <c r="H468" s="279">
        <v>635.31666666666661</v>
      </c>
      <c r="I468" s="279">
        <v>642.58333333333326</v>
      </c>
      <c r="J468" s="279">
        <v>647.26666666666654</v>
      </c>
      <c r="K468" s="277">
        <v>637.9</v>
      </c>
      <c r="L468" s="277">
        <v>625.95000000000005</v>
      </c>
      <c r="M468" s="277">
        <v>1.56932</v>
      </c>
    </row>
    <row r="469" spans="1:13">
      <c r="A469" s="268">
        <v>459</v>
      </c>
      <c r="B469" s="277" t="s">
        <v>548</v>
      </c>
      <c r="C469" s="277">
        <v>45.15</v>
      </c>
      <c r="D469" s="279">
        <v>45.616666666666667</v>
      </c>
      <c r="E469" s="279">
        <v>44.533333333333331</v>
      </c>
      <c r="F469" s="279">
        <v>43.916666666666664</v>
      </c>
      <c r="G469" s="279">
        <v>42.833333333333329</v>
      </c>
      <c r="H469" s="279">
        <v>46.233333333333334</v>
      </c>
      <c r="I469" s="279">
        <v>47.316666666666663</v>
      </c>
      <c r="J469" s="279">
        <v>47.933333333333337</v>
      </c>
      <c r="K469" s="277">
        <v>46.7</v>
      </c>
      <c r="L469" s="277">
        <v>45</v>
      </c>
      <c r="M469" s="277">
        <v>4.8811400000000003</v>
      </c>
    </row>
    <row r="470" spans="1:13">
      <c r="A470" s="268">
        <v>460</v>
      </c>
      <c r="B470" s="277" t="s">
        <v>549</v>
      </c>
      <c r="C470" s="277">
        <v>1130.9000000000001</v>
      </c>
      <c r="D470" s="279">
        <v>1133.3666666666668</v>
      </c>
      <c r="E470" s="279">
        <v>1113.7333333333336</v>
      </c>
      <c r="F470" s="279">
        <v>1096.5666666666668</v>
      </c>
      <c r="G470" s="279">
        <v>1076.9333333333336</v>
      </c>
      <c r="H470" s="279">
        <v>1150.5333333333335</v>
      </c>
      <c r="I470" s="279">
        <v>1170.1666666666667</v>
      </c>
      <c r="J470" s="279">
        <v>1187.3333333333335</v>
      </c>
      <c r="K470" s="277">
        <v>1153</v>
      </c>
      <c r="L470" s="277">
        <v>1116.2</v>
      </c>
      <c r="M470" s="277">
        <v>0.50299000000000005</v>
      </c>
    </row>
    <row r="471" spans="1:13">
      <c r="A471" s="268">
        <v>461</v>
      </c>
      <c r="B471" s="277" t="s">
        <v>189</v>
      </c>
      <c r="C471" s="277">
        <v>1137.6500000000001</v>
      </c>
      <c r="D471" s="279">
        <v>1137.7166666666667</v>
      </c>
      <c r="E471" s="279">
        <v>1126.9333333333334</v>
      </c>
      <c r="F471" s="279">
        <v>1116.2166666666667</v>
      </c>
      <c r="G471" s="279">
        <v>1105.4333333333334</v>
      </c>
      <c r="H471" s="279">
        <v>1148.4333333333334</v>
      </c>
      <c r="I471" s="279">
        <v>1159.2166666666667</v>
      </c>
      <c r="J471" s="279">
        <v>1169.9333333333334</v>
      </c>
      <c r="K471" s="277">
        <v>1148.5</v>
      </c>
      <c r="L471" s="277">
        <v>1127</v>
      </c>
      <c r="M471" s="277">
        <v>14.591609999999999</v>
      </c>
    </row>
    <row r="472" spans="1:13">
      <c r="A472" s="268">
        <v>462</v>
      </c>
      <c r="B472" s="277" t="s">
        <v>190</v>
      </c>
      <c r="C472" s="277">
        <v>2747.05</v>
      </c>
      <c r="D472" s="279">
        <v>2751.7833333333333</v>
      </c>
      <c r="E472" s="279">
        <v>2723.7666666666664</v>
      </c>
      <c r="F472" s="279">
        <v>2700.4833333333331</v>
      </c>
      <c r="G472" s="279">
        <v>2672.4666666666662</v>
      </c>
      <c r="H472" s="279">
        <v>2775.0666666666666</v>
      </c>
      <c r="I472" s="279">
        <v>2803.0833333333339</v>
      </c>
      <c r="J472" s="279">
        <v>2826.3666666666668</v>
      </c>
      <c r="K472" s="277">
        <v>2779.8</v>
      </c>
      <c r="L472" s="277">
        <v>2728.5</v>
      </c>
      <c r="M472" s="277">
        <v>6.1315200000000001</v>
      </c>
    </row>
    <row r="473" spans="1:13">
      <c r="A473" s="268">
        <v>463</v>
      </c>
      <c r="B473" s="277" t="s">
        <v>191</v>
      </c>
      <c r="C473" s="277">
        <v>344.1</v>
      </c>
      <c r="D473" s="279">
        <v>346.61666666666662</v>
      </c>
      <c r="E473" s="279">
        <v>339.73333333333323</v>
      </c>
      <c r="F473" s="279">
        <v>335.36666666666662</v>
      </c>
      <c r="G473" s="279">
        <v>328.48333333333323</v>
      </c>
      <c r="H473" s="279">
        <v>350.98333333333323</v>
      </c>
      <c r="I473" s="279">
        <v>357.86666666666656</v>
      </c>
      <c r="J473" s="279">
        <v>362.23333333333323</v>
      </c>
      <c r="K473" s="277">
        <v>353.5</v>
      </c>
      <c r="L473" s="277">
        <v>342.25</v>
      </c>
      <c r="M473" s="277">
        <v>8.8106899999999992</v>
      </c>
    </row>
    <row r="474" spans="1:13">
      <c r="A474" s="268">
        <v>464</v>
      </c>
      <c r="B474" s="277" t="s">
        <v>550</v>
      </c>
      <c r="C474" s="277">
        <v>648.79999999999995</v>
      </c>
      <c r="D474" s="279">
        <v>656.21666666666658</v>
      </c>
      <c r="E474" s="279">
        <v>639.63333333333321</v>
      </c>
      <c r="F474" s="279">
        <v>630.46666666666658</v>
      </c>
      <c r="G474" s="279">
        <v>613.88333333333321</v>
      </c>
      <c r="H474" s="279">
        <v>665.38333333333321</v>
      </c>
      <c r="I474" s="279">
        <v>681.96666666666647</v>
      </c>
      <c r="J474" s="279">
        <v>691.13333333333321</v>
      </c>
      <c r="K474" s="277">
        <v>672.8</v>
      </c>
      <c r="L474" s="277">
        <v>647.04999999999995</v>
      </c>
      <c r="M474" s="277">
        <v>10.262460000000001</v>
      </c>
    </row>
    <row r="475" spans="1:13">
      <c r="A475" s="268">
        <v>465</v>
      </c>
      <c r="B475" s="277" t="s">
        <v>551</v>
      </c>
      <c r="C475" s="277">
        <v>6.7</v>
      </c>
      <c r="D475" s="279">
        <v>6.7166666666666659</v>
      </c>
      <c r="E475" s="279">
        <v>6.6833333333333318</v>
      </c>
      <c r="F475" s="279">
        <v>6.6666666666666661</v>
      </c>
      <c r="G475" s="279">
        <v>6.633333333333332</v>
      </c>
      <c r="H475" s="279">
        <v>6.7333333333333316</v>
      </c>
      <c r="I475" s="279">
        <v>6.7666666666666648</v>
      </c>
      <c r="J475" s="279">
        <v>6.7833333333333314</v>
      </c>
      <c r="K475" s="277">
        <v>6.75</v>
      </c>
      <c r="L475" s="277">
        <v>6.7</v>
      </c>
      <c r="M475" s="277">
        <v>38.014919999999996</v>
      </c>
    </row>
    <row r="476" spans="1:13">
      <c r="A476" s="268">
        <v>466</v>
      </c>
      <c r="B476" s="245" t="s">
        <v>539</v>
      </c>
      <c r="C476" s="277">
        <v>5846.3</v>
      </c>
      <c r="D476" s="279">
        <v>5849.166666666667</v>
      </c>
      <c r="E476" s="279">
        <v>5798.3333333333339</v>
      </c>
      <c r="F476" s="279">
        <v>5750.3666666666668</v>
      </c>
      <c r="G476" s="279">
        <v>5699.5333333333338</v>
      </c>
      <c r="H476" s="279">
        <v>5897.1333333333341</v>
      </c>
      <c r="I476" s="279">
        <v>5947.9666666666681</v>
      </c>
      <c r="J476" s="279">
        <v>5995.9333333333343</v>
      </c>
      <c r="K476" s="277">
        <v>5900</v>
      </c>
      <c r="L476" s="277">
        <v>5801.2</v>
      </c>
      <c r="M476" s="277">
        <v>2.9829999999999999E-2</v>
      </c>
    </row>
    <row r="477" spans="1:13">
      <c r="A477" s="268">
        <v>467</v>
      </c>
      <c r="B477" s="245" t="s">
        <v>541</v>
      </c>
      <c r="C477" s="277">
        <v>34.299999999999997</v>
      </c>
      <c r="D477" s="279">
        <v>34.299999999999997</v>
      </c>
      <c r="E477" s="279">
        <v>33.799999999999997</v>
      </c>
      <c r="F477" s="279">
        <v>33.299999999999997</v>
      </c>
      <c r="G477" s="279">
        <v>32.799999999999997</v>
      </c>
      <c r="H477" s="279">
        <v>34.799999999999997</v>
      </c>
      <c r="I477" s="279">
        <v>35.299999999999997</v>
      </c>
      <c r="J477" s="279">
        <v>35.799999999999997</v>
      </c>
      <c r="K477" s="277">
        <v>34.799999999999997</v>
      </c>
      <c r="L477" s="277">
        <v>33.799999999999997</v>
      </c>
      <c r="M477" s="277">
        <v>45.97992</v>
      </c>
    </row>
    <row r="478" spans="1:13">
      <c r="A478" s="268">
        <v>468</v>
      </c>
      <c r="B478" s="245" t="s">
        <v>192</v>
      </c>
      <c r="C478" s="277">
        <v>459.15</v>
      </c>
      <c r="D478" s="279">
        <v>460.7</v>
      </c>
      <c r="E478" s="279">
        <v>453.45</v>
      </c>
      <c r="F478" s="279">
        <v>447.75</v>
      </c>
      <c r="G478" s="279">
        <v>440.5</v>
      </c>
      <c r="H478" s="279">
        <v>466.4</v>
      </c>
      <c r="I478" s="279">
        <v>473.65</v>
      </c>
      <c r="J478" s="279">
        <v>479.34999999999997</v>
      </c>
      <c r="K478" s="277">
        <v>467.95</v>
      </c>
      <c r="L478" s="277">
        <v>455</v>
      </c>
      <c r="M478" s="277">
        <v>42.600290000000001</v>
      </c>
    </row>
    <row r="479" spans="1:13">
      <c r="A479" s="268">
        <v>469</v>
      </c>
      <c r="B479" s="245" t="s">
        <v>540</v>
      </c>
      <c r="C479" s="277">
        <v>233.05</v>
      </c>
      <c r="D479" s="279">
        <v>232.79999999999998</v>
      </c>
      <c r="E479" s="279">
        <v>230.59999999999997</v>
      </c>
      <c r="F479" s="279">
        <v>228.14999999999998</v>
      </c>
      <c r="G479" s="279">
        <v>225.94999999999996</v>
      </c>
      <c r="H479" s="279">
        <v>235.24999999999997</v>
      </c>
      <c r="I479" s="279">
        <v>237.44999999999996</v>
      </c>
      <c r="J479" s="279">
        <v>239.89999999999998</v>
      </c>
      <c r="K479" s="277">
        <v>235</v>
      </c>
      <c r="L479" s="277">
        <v>230.35</v>
      </c>
      <c r="M479" s="277">
        <v>0.97113000000000005</v>
      </c>
    </row>
    <row r="480" spans="1:13">
      <c r="A480" s="268">
        <v>470</v>
      </c>
      <c r="B480" s="245" t="s">
        <v>193</v>
      </c>
      <c r="C480" s="277">
        <v>1045.1500000000001</v>
      </c>
      <c r="D480" s="279">
        <v>1050.6666666666667</v>
      </c>
      <c r="E480" s="279">
        <v>1035.6833333333334</v>
      </c>
      <c r="F480" s="279">
        <v>1026.2166666666667</v>
      </c>
      <c r="G480" s="279">
        <v>1011.2333333333333</v>
      </c>
      <c r="H480" s="279">
        <v>1060.1333333333334</v>
      </c>
      <c r="I480" s="279">
        <v>1075.1166666666666</v>
      </c>
      <c r="J480" s="279">
        <v>1084.5833333333335</v>
      </c>
      <c r="K480" s="277">
        <v>1065.6500000000001</v>
      </c>
      <c r="L480" s="277">
        <v>1041.2</v>
      </c>
      <c r="M480" s="277">
        <v>3.5575100000000002</v>
      </c>
    </row>
    <row r="481" spans="1:13">
      <c r="A481" s="268">
        <v>471</v>
      </c>
      <c r="B481" s="245" t="s">
        <v>553</v>
      </c>
      <c r="C481" s="277">
        <v>13.85</v>
      </c>
      <c r="D481" s="279">
        <v>13.916666666666666</v>
      </c>
      <c r="E481" s="279">
        <v>13.783333333333331</v>
      </c>
      <c r="F481" s="279">
        <v>13.716666666666665</v>
      </c>
      <c r="G481" s="279">
        <v>13.58333333333333</v>
      </c>
      <c r="H481" s="279">
        <v>13.983333333333333</v>
      </c>
      <c r="I481" s="279">
        <v>14.116666666666669</v>
      </c>
      <c r="J481" s="279">
        <v>14.183333333333334</v>
      </c>
      <c r="K481" s="277">
        <v>14.05</v>
      </c>
      <c r="L481" s="277">
        <v>13.85</v>
      </c>
      <c r="M481" s="277">
        <v>22.065519999999999</v>
      </c>
    </row>
    <row r="482" spans="1:13">
      <c r="A482" s="268">
        <v>472</v>
      </c>
      <c r="B482" s="245" t="s">
        <v>554</v>
      </c>
      <c r="C482" s="277">
        <v>353.45</v>
      </c>
      <c r="D482" s="279">
        <v>353.7</v>
      </c>
      <c r="E482" s="279">
        <v>345.75</v>
      </c>
      <c r="F482" s="277">
        <v>338.05</v>
      </c>
      <c r="G482" s="279">
        <v>330.1</v>
      </c>
      <c r="H482" s="279">
        <v>361.4</v>
      </c>
      <c r="I482" s="277">
        <v>369.34999999999991</v>
      </c>
      <c r="J482" s="279">
        <v>377.04999999999995</v>
      </c>
      <c r="K482" s="279">
        <v>361.65</v>
      </c>
      <c r="L482" s="277">
        <v>346</v>
      </c>
      <c r="M482" s="279">
        <v>4.4092799999999999</v>
      </c>
    </row>
    <row r="483" spans="1:13">
      <c r="A483" s="268">
        <v>473</v>
      </c>
      <c r="B483" s="245" t="s">
        <v>194</v>
      </c>
      <c r="C483" s="277">
        <v>253.95</v>
      </c>
      <c r="D483" s="279">
        <v>254.2833333333333</v>
      </c>
      <c r="E483" s="279">
        <v>251.66666666666663</v>
      </c>
      <c r="F483" s="277">
        <v>249.38333333333333</v>
      </c>
      <c r="G483" s="279">
        <v>246.76666666666665</v>
      </c>
      <c r="H483" s="279">
        <v>256.56666666666661</v>
      </c>
      <c r="I483" s="277">
        <v>259.18333333333328</v>
      </c>
      <c r="J483" s="279">
        <v>261.46666666666658</v>
      </c>
      <c r="K483" s="279">
        <v>256.89999999999998</v>
      </c>
      <c r="L483" s="277">
        <v>252</v>
      </c>
      <c r="M483" s="279">
        <v>13.03177</v>
      </c>
    </row>
    <row r="484" spans="1:13">
      <c r="A484" s="268">
        <v>474</v>
      </c>
      <c r="B484" s="245" t="s">
        <v>3099</v>
      </c>
      <c r="C484" s="245">
        <v>36.450000000000003</v>
      </c>
      <c r="D484" s="289">
        <v>36.699999999999996</v>
      </c>
      <c r="E484" s="289">
        <v>35.899999999999991</v>
      </c>
      <c r="F484" s="289">
        <v>35.349999999999994</v>
      </c>
      <c r="G484" s="289">
        <v>34.54999999999999</v>
      </c>
      <c r="H484" s="289">
        <v>37.249999999999993</v>
      </c>
      <c r="I484" s="289">
        <v>38.04999999999999</v>
      </c>
      <c r="J484" s="289">
        <v>38.599999999999994</v>
      </c>
      <c r="K484" s="289">
        <v>37.5</v>
      </c>
      <c r="L484" s="289">
        <v>36.15</v>
      </c>
      <c r="M484" s="289">
        <v>19.80161</v>
      </c>
    </row>
    <row r="485" spans="1:13">
      <c r="A485" s="268">
        <v>475</v>
      </c>
      <c r="B485" s="245" t="s">
        <v>195</v>
      </c>
      <c r="C485" s="245">
        <v>4047.15</v>
      </c>
      <c r="D485" s="289">
        <v>4063.1666666666665</v>
      </c>
      <c r="E485" s="289">
        <v>4009.7833333333328</v>
      </c>
      <c r="F485" s="289">
        <v>3972.4166666666665</v>
      </c>
      <c r="G485" s="289">
        <v>3919.0333333333328</v>
      </c>
      <c r="H485" s="289">
        <v>4100.5333333333328</v>
      </c>
      <c r="I485" s="289">
        <v>4153.916666666667</v>
      </c>
      <c r="J485" s="289">
        <v>4191.2833333333328</v>
      </c>
      <c r="K485" s="289">
        <v>4116.55</v>
      </c>
      <c r="L485" s="289">
        <v>4025.8</v>
      </c>
      <c r="M485" s="289">
        <v>4.5804200000000002</v>
      </c>
    </row>
    <row r="486" spans="1:13">
      <c r="A486" s="268">
        <v>476</v>
      </c>
      <c r="B486" s="245" t="s">
        <v>196</v>
      </c>
      <c r="C486" s="289">
        <v>30.55</v>
      </c>
      <c r="D486" s="289">
        <v>30.666666666666668</v>
      </c>
      <c r="E486" s="289">
        <v>30.383333333333336</v>
      </c>
      <c r="F486" s="289">
        <v>30.216666666666669</v>
      </c>
      <c r="G486" s="289">
        <v>29.933333333333337</v>
      </c>
      <c r="H486" s="289">
        <v>30.833333333333336</v>
      </c>
      <c r="I486" s="289">
        <v>31.116666666666667</v>
      </c>
      <c r="J486" s="289">
        <v>31.283333333333335</v>
      </c>
      <c r="K486" s="289">
        <v>30.95</v>
      </c>
      <c r="L486" s="289">
        <v>30.5</v>
      </c>
      <c r="M486" s="289">
        <v>38.695900000000002</v>
      </c>
    </row>
    <row r="487" spans="1:13">
      <c r="A487" s="268">
        <v>477</v>
      </c>
      <c r="B487" s="245" t="s">
        <v>197</v>
      </c>
      <c r="C487" s="289">
        <v>496.75</v>
      </c>
      <c r="D487" s="289">
        <v>496.41666666666669</v>
      </c>
      <c r="E487" s="289">
        <v>492.83333333333337</v>
      </c>
      <c r="F487" s="289">
        <v>488.91666666666669</v>
      </c>
      <c r="G487" s="289">
        <v>485.33333333333337</v>
      </c>
      <c r="H487" s="289">
        <v>500.33333333333337</v>
      </c>
      <c r="I487" s="289">
        <v>503.91666666666674</v>
      </c>
      <c r="J487" s="289">
        <v>507.83333333333337</v>
      </c>
      <c r="K487" s="289">
        <v>500</v>
      </c>
      <c r="L487" s="289">
        <v>492.5</v>
      </c>
      <c r="M487" s="289">
        <v>24.264130000000002</v>
      </c>
    </row>
    <row r="488" spans="1:13">
      <c r="A488" s="268">
        <v>478</v>
      </c>
      <c r="B488" s="245" t="s">
        <v>560</v>
      </c>
      <c r="C488" s="289">
        <v>1790.05</v>
      </c>
      <c r="D488" s="289">
        <v>1803.6499999999999</v>
      </c>
      <c r="E488" s="289">
        <v>1767.3999999999996</v>
      </c>
      <c r="F488" s="289">
        <v>1744.7499999999998</v>
      </c>
      <c r="G488" s="289">
        <v>1708.4999999999995</v>
      </c>
      <c r="H488" s="289">
        <v>1826.2999999999997</v>
      </c>
      <c r="I488" s="289">
        <v>1862.5500000000002</v>
      </c>
      <c r="J488" s="289">
        <v>1885.1999999999998</v>
      </c>
      <c r="K488" s="289">
        <v>1839.9</v>
      </c>
      <c r="L488" s="289">
        <v>1781</v>
      </c>
      <c r="M488" s="289">
        <v>0.10162</v>
      </c>
    </row>
    <row r="489" spans="1:13">
      <c r="A489" s="268">
        <v>479</v>
      </c>
      <c r="B489" s="245" t="s">
        <v>561</v>
      </c>
      <c r="C489" s="289">
        <v>29.1</v>
      </c>
      <c r="D489" s="289">
        <v>29.033333333333331</v>
      </c>
      <c r="E489" s="289">
        <v>28.116666666666664</v>
      </c>
      <c r="F489" s="289">
        <v>27.133333333333333</v>
      </c>
      <c r="G489" s="289">
        <v>26.216666666666665</v>
      </c>
      <c r="H489" s="289">
        <v>30.016666666666662</v>
      </c>
      <c r="I489" s="289">
        <v>30.933333333333334</v>
      </c>
      <c r="J489" s="289">
        <v>31.916666666666661</v>
      </c>
      <c r="K489" s="289">
        <v>29.95</v>
      </c>
      <c r="L489" s="289">
        <v>28.05</v>
      </c>
      <c r="M489" s="289">
        <v>64.324610000000007</v>
      </c>
    </row>
    <row r="490" spans="1:13">
      <c r="A490" s="268">
        <v>480</v>
      </c>
      <c r="B490" s="245" t="s">
        <v>285</v>
      </c>
      <c r="C490" s="289">
        <v>332.65</v>
      </c>
      <c r="D490" s="289">
        <v>334.7</v>
      </c>
      <c r="E490" s="289">
        <v>329.4</v>
      </c>
      <c r="F490" s="289">
        <v>326.14999999999998</v>
      </c>
      <c r="G490" s="289">
        <v>320.84999999999997</v>
      </c>
      <c r="H490" s="289">
        <v>337.95</v>
      </c>
      <c r="I490" s="289">
        <v>343.25000000000006</v>
      </c>
      <c r="J490" s="289">
        <v>346.5</v>
      </c>
      <c r="K490" s="289">
        <v>340</v>
      </c>
      <c r="L490" s="289">
        <v>331.45</v>
      </c>
      <c r="M490" s="289">
        <v>1.64822</v>
      </c>
    </row>
    <row r="491" spans="1:13">
      <c r="A491" s="268">
        <v>481</v>
      </c>
      <c r="B491" s="245" t="s">
        <v>563</v>
      </c>
      <c r="C491" s="289">
        <v>760.45</v>
      </c>
      <c r="D491" s="289">
        <v>763.0333333333333</v>
      </c>
      <c r="E491" s="289">
        <v>752.41666666666663</v>
      </c>
      <c r="F491" s="289">
        <v>744.38333333333333</v>
      </c>
      <c r="G491" s="289">
        <v>733.76666666666665</v>
      </c>
      <c r="H491" s="289">
        <v>771.06666666666661</v>
      </c>
      <c r="I491" s="289">
        <v>781.68333333333339</v>
      </c>
      <c r="J491" s="289">
        <v>789.71666666666658</v>
      </c>
      <c r="K491" s="289">
        <v>773.65</v>
      </c>
      <c r="L491" s="289">
        <v>755</v>
      </c>
      <c r="M491" s="289">
        <v>1.20061</v>
      </c>
    </row>
    <row r="492" spans="1:13">
      <c r="A492" s="268">
        <v>482</v>
      </c>
      <c r="B492" s="245" t="s">
        <v>564</v>
      </c>
      <c r="C492" s="289">
        <v>1429.75</v>
      </c>
      <c r="D492" s="289">
        <v>1443.75</v>
      </c>
      <c r="E492" s="289">
        <v>1403.6</v>
      </c>
      <c r="F492" s="289">
        <v>1377.4499999999998</v>
      </c>
      <c r="G492" s="289">
        <v>1337.2999999999997</v>
      </c>
      <c r="H492" s="289">
        <v>1469.9</v>
      </c>
      <c r="I492" s="289">
        <v>1510.0500000000002</v>
      </c>
      <c r="J492" s="289">
        <v>1536.2000000000003</v>
      </c>
      <c r="K492" s="289">
        <v>1483.9</v>
      </c>
      <c r="L492" s="289">
        <v>1417.6</v>
      </c>
      <c r="M492" s="289">
        <v>3.3267199999999999</v>
      </c>
    </row>
    <row r="493" spans="1:13">
      <c r="A493" s="268">
        <v>483</v>
      </c>
      <c r="B493" s="245" t="s">
        <v>2781</v>
      </c>
      <c r="C493" s="289">
        <v>986.15</v>
      </c>
      <c r="D493" s="289">
        <v>998.38333333333333</v>
      </c>
      <c r="E493" s="289">
        <v>971.76666666666665</v>
      </c>
      <c r="F493" s="289">
        <v>957.38333333333333</v>
      </c>
      <c r="G493" s="289">
        <v>930.76666666666665</v>
      </c>
      <c r="H493" s="289">
        <v>1012.7666666666667</v>
      </c>
      <c r="I493" s="289">
        <v>1039.3833333333332</v>
      </c>
      <c r="J493" s="289">
        <v>1053.7666666666667</v>
      </c>
      <c r="K493" s="289">
        <v>1025</v>
      </c>
      <c r="L493" s="289">
        <v>984</v>
      </c>
      <c r="M493" s="289">
        <v>3.5139999999999998E-2</v>
      </c>
    </row>
    <row r="494" spans="1:13">
      <c r="A494" s="268">
        <v>484</v>
      </c>
      <c r="B494" s="245" t="s">
        <v>284</v>
      </c>
      <c r="C494" s="289">
        <v>176.55</v>
      </c>
      <c r="D494" s="289">
        <v>178.38333333333333</v>
      </c>
      <c r="E494" s="289">
        <v>174.16666666666666</v>
      </c>
      <c r="F494" s="289">
        <v>171.78333333333333</v>
      </c>
      <c r="G494" s="289">
        <v>167.56666666666666</v>
      </c>
      <c r="H494" s="289">
        <v>180.76666666666665</v>
      </c>
      <c r="I494" s="289">
        <v>184.98333333333335</v>
      </c>
      <c r="J494" s="289">
        <v>187.36666666666665</v>
      </c>
      <c r="K494" s="289">
        <v>182.6</v>
      </c>
      <c r="L494" s="289">
        <v>176</v>
      </c>
      <c r="M494" s="289">
        <v>24.816880000000001</v>
      </c>
    </row>
    <row r="495" spans="1:13">
      <c r="A495" s="268">
        <v>485</v>
      </c>
      <c r="B495" s="245" t="s">
        <v>565</v>
      </c>
      <c r="C495" s="289">
        <v>1084.3499999999999</v>
      </c>
      <c r="D495" s="289">
        <v>1101.1166666666666</v>
      </c>
      <c r="E495" s="289">
        <v>1063.2333333333331</v>
      </c>
      <c r="F495" s="289">
        <v>1042.1166666666666</v>
      </c>
      <c r="G495" s="289">
        <v>1004.2333333333331</v>
      </c>
      <c r="H495" s="289">
        <v>1122.2333333333331</v>
      </c>
      <c r="I495" s="289">
        <v>1160.1166666666668</v>
      </c>
      <c r="J495" s="289">
        <v>1181.2333333333331</v>
      </c>
      <c r="K495" s="289">
        <v>1139</v>
      </c>
      <c r="L495" s="289">
        <v>1080</v>
      </c>
      <c r="M495" s="289">
        <v>2.98291</v>
      </c>
    </row>
    <row r="496" spans="1:13">
      <c r="A496" s="268">
        <v>486</v>
      </c>
      <c r="B496" s="245" t="s">
        <v>556</v>
      </c>
      <c r="C496" s="289">
        <v>303.05</v>
      </c>
      <c r="D496" s="289">
        <v>304.08333333333331</v>
      </c>
      <c r="E496" s="289">
        <v>299.46666666666664</v>
      </c>
      <c r="F496" s="289">
        <v>295.88333333333333</v>
      </c>
      <c r="G496" s="289">
        <v>291.26666666666665</v>
      </c>
      <c r="H496" s="289">
        <v>307.66666666666663</v>
      </c>
      <c r="I496" s="289">
        <v>312.2833333333333</v>
      </c>
      <c r="J496" s="289">
        <v>315.86666666666662</v>
      </c>
      <c r="K496" s="289">
        <v>308.7</v>
      </c>
      <c r="L496" s="289">
        <v>300.5</v>
      </c>
      <c r="M496" s="289">
        <v>9.5984700000000007</v>
      </c>
    </row>
    <row r="497" spans="1:13">
      <c r="A497" s="268">
        <v>487</v>
      </c>
      <c r="B497" s="245" t="s">
        <v>555</v>
      </c>
      <c r="C497" s="289">
        <v>2043.45</v>
      </c>
      <c r="D497" s="289">
        <v>2062.8166666666666</v>
      </c>
      <c r="E497" s="289">
        <v>2015.6333333333332</v>
      </c>
      <c r="F497" s="289">
        <v>1987.8166666666666</v>
      </c>
      <c r="G497" s="289">
        <v>1940.6333333333332</v>
      </c>
      <c r="H497" s="289">
        <v>2090.6333333333332</v>
      </c>
      <c r="I497" s="289">
        <v>2137.8166666666666</v>
      </c>
      <c r="J497" s="289">
        <v>2165.6333333333332</v>
      </c>
      <c r="K497" s="289">
        <v>2110</v>
      </c>
      <c r="L497" s="289">
        <v>2035</v>
      </c>
      <c r="M497" s="289">
        <v>0.18426000000000001</v>
      </c>
    </row>
    <row r="498" spans="1:13">
      <c r="A498" s="268">
        <v>488</v>
      </c>
      <c r="B498" s="245" t="s">
        <v>199</v>
      </c>
      <c r="C498" s="289">
        <v>662.9</v>
      </c>
      <c r="D498" s="289">
        <v>660.73333333333323</v>
      </c>
      <c r="E498" s="289">
        <v>652.56666666666649</v>
      </c>
      <c r="F498" s="289">
        <v>642.23333333333323</v>
      </c>
      <c r="G498" s="289">
        <v>634.06666666666649</v>
      </c>
      <c r="H498" s="289">
        <v>671.06666666666649</v>
      </c>
      <c r="I498" s="289">
        <v>679.23333333333323</v>
      </c>
      <c r="J498" s="289">
        <v>689.56666666666649</v>
      </c>
      <c r="K498" s="289">
        <v>668.9</v>
      </c>
      <c r="L498" s="289">
        <v>650.4</v>
      </c>
      <c r="M498" s="289">
        <v>27.610289999999999</v>
      </c>
    </row>
    <row r="499" spans="1:13">
      <c r="A499" s="268">
        <v>489</v>
      </c>
      <c r="B499" s="245" t="s">
        <v>557</v>
      </c>
      <c r="C499" s="289">
        <v>180.05</v>
      </c>
      <c r="D499" s="289">
        <v>181.35</v>
      </c>
      <c r="E499" s="289">
        <v>175.7</v>
      </c>
      <c r="F499" s="289">
        <v>171.35</v>
      </c>
      <c r="G499" s="289">
        <v>165.7</v>
      </c>
      <c r="H499" s="289">
        <v>185.7</v>
      </c>
      <c r="I499" s="289">
        <v>191.35000000000002</v>
      </c>
      <c r="J499" s="289">
        <v>195.7</v>
      </c>
      <c r="K499" s="289">
        <v>187</v>
      </c>
      <c r="L499" s="289">
        <v>177</v>
      </c>
      <c r="M499" s="289">
        <v>14.83893</v>
      </c>
    </row>
    <row r="500" spans="1:13">
      <c r="A500" s="268">
        <v>490</v>
      </c>
      <c r="B500" s="245" t="s">
        <v>558</v>
      </c>
      <c r="C500" s="289">
        <v>3492.35</v>
      </c>
      <c r="D500" s="289">
        <v>3587.1166666666668</v>
      </c>
      <c r="E500" s="289">
        <v>3367.2333333333336</v>
      </c>
      <c r="F500" s="289">
        <v>3242.1166666666668</v>
      </c>
      <c r="G500" s="289">
        <v>3022.2333333333336</v>
      </c>
      <c r="H500" s="289">
        <v>3712.2333333333336</v>
      </c>
      <c r="I500" s="289">
        <v>3932.1166666666668</v>
      </c>
      <c r="J500" s="289">
        <v>4057.2333333333336</v>
      </c>
      <c r="K500" s="289">
        <v>3807</v>
      </c>
      <c r="L500" s="289">
        <v>3462</v>
      </c>
      <c r="M500" s="289">
        <v>0.70462999999999998</v>
      </c>
    </row>
    <row r="501" spans="1:13">
      <c r="A501" s="268">
        <v>491</v>
      </c>
      <c r="B501" s="245" t="s">
        <v>562</v>
      </c>
      <c r="C501" s="289">
        <v>816.7</v>
      </c>
      <c r="D501" s="289">
        <v>821.23333333333323</v>
      </c>
      <c r="E501" s="289">
        <v>805.46666666666647</v>
      </c>
      <c r="F501" s="289">
        <v>794.23333333333323</v>
      </c>
      <c r="G501" s="289">
        <v>778.46666666666647</v>
      </c>
      <c r="H501" s="289">
        <v>832.46666666666647</v>
      </c>
      <c r="I501" s="289">
        <v>848.23333333333312</v>
      </c>
      <c r="J501" s="289">
        <v>859.46666666666647</v>
      </c>
      <c r="K501" s="289">
        <v>837</v>
      </c>
      <c r="L501" s="289">
        <v>810</v>
      </c>
      <c r="M501" s="289">
        <v>0.86943000000000004</v>
      </c>
    </row>
    <row r="502" spans="1:13">
      <c r="A502" s="268">
        <v>492</v>
      </c>
      <c r="B502" s="245" t="s">
        <v>566</v>
      </c>
      <c r="C502" s="289">
        <v>6848.8</v>
      </c>
      <c r="D502" s="289">
        <v>6866.583333333333</v>
      </c>
      <c r="E502" s="289">
        <v>6783.2166666666662</v>
      </c>
      <c r="F502" s="289">
        <v>6717.6333333333332</v>
      </c>
      <c r="G502" s="289">
        <v>6634.2666666666664</v>
      </c>
      <c r="H502" s="289">
        <v>6932.1666666666661</v>
      </c>
      <c r="I502" s="289">
        <v>7015.5333333333328</v>
      </c>
      <c r="J502" s="289">
        <v>7081.1166666666659</v>
      </c>
      <c r="K502" s="289">
        <v>6949.95</v>
      </c>
      <c r="L502" s="289">
        <v>6801</v>
      </c>
      <c r="M502" s="289">
        <v>9.5399999999999999E-3</v>
      </c>
    </row>
    <row r="503" spans="1:13">
      <c r="A503" s="268">
        <v>493</v>
      </c>
      <c r="B503" s="245" t="s">
        <v>567</v>
      </c>
      <c r="C503" s="289">
        <v>115.5</v>
      </c>
      <c r="D503" s="289">
        <v>115.18333333333334</v>
      </c>
      <c r="E503" s="289">
        <v>113.01666666666668</v>
      </c>
      <c r="F503" s="289">
        <v>110.53333333333335</v>
      </c>
      <c r="G503" s="289">
        <v>108.36666666666669</v>
      </c>
      <c r="H503" s="289">
        <v>117.66666666666667</v>
      </c>
      <c r="I503" s="289">
        <v>119.83333333333333</v>
      </c>
      <c r="J503" s="289">
        <v>122.31666666666666</v>
      </c>
      <c r="K503" s="289">
        <v>117.35</v>
      </c>
      <c r="L503" s="289">
        <v>112.7</v>
      </c>
      <c r="M503" s="289">
        <v>10.840669999999999</v>
      </c>
    </row>
    <row r="504" spans="1:13">
      <c r="A504" s="268">
        <v>494</v>
      </c>
      <c r="B504" s="245" t="s">
        <v>568</v>
      </c>
      <c r="C504" s="289">
        <v>54.6</v>
      </c>
      <c r="D504" s="289">
        <v>54.6</v>
      </c>
      <c r="E504" s="289">
        <v>54.6</v>
      </c>
      <c r="F504" s="289">
        <v>54.6</v>
      </c>
      <c r="G504" s="289">
        <v>54.6</v>
      </c>
      <c r="H504" s="289">
        <v>54.6</v>
      </c>
      <c r="I504" s="289">
        <v>54.6</v>
      </c>
      <c r="J504" s="289">
        <v>54.6</v>
      </c>
      <c r="K504" s="289">
        <v>54.6</v>
      </c>
      <c r="L504" s="289">
        <v>54.6</v>
      </c>
      <c r="M504" s="289">
        <v>2.57491</v>
      </c>
    </row>
    <row r="505" spans="1:13">
      <c r="A505" s="268">
        <v>495</v>
      </c>
      <c r="B505" s="245" t="s">
        <v>2852</v>
      </c>
      <c r="C505" s="289">
        <v>371.85</v>
      </c>
      <c r="D505" s="289">
        <v>374.38333333333338</v>
      </c>
      <c r="E505" s="289">
        <v>366.81666666666678</v>
      </c>
      <c r="F505" s="289">
        <v>361.78333333333342</v>
      </c>
      <c r="G505" s="289">
        <v>354.21666666666681</v>
      </c>
      <c r="H505" s="289">
        <v>379.41666666666674</v>
      </c>
      <c r="I505" s="289">
        <v>386.98333333333335</v>
      </c>
      <c r="J505" s="289">
        <v>392.01666666666671</v>
      </c>
      <c r="K505" s="289">
        <v>381.95</v>
      </c>
      <c r="L505" s="289">
        <v>369.35</v>
      </c>
      <c r="M505" s="289">
        <v>3.92822</v>
      </c>
    </row>
    <row r="506" spans="1:13">
      <c r="A506" s="268">
        <v>496</v>
      </c>
      <c r="B506" s="245" t="s">
        <v>569</v>
      </c>
      <c r="C506" s="289">
        <v>2203.6999999999998</v>
      </c>
      <c r="D506" s="289">
        <v>2223.2000000000003</v>
      </c>
      <c r="E506" s="289">
        <v>2171.8500000000004</v>
      </c>
      <c r="F506" s="289">
        <v>2140</v>
      </c>
      <c r="G506" s="289">
        <v>2088.65</v>
      </c>
      <c r="H506" s="289">
        <v>2255.0500000000006</v>
      </c>
      <c r="I506" s="289">
        <v>2306.4</v>
      </c>
      <c r="J506" s="289">
        <v>2338.2500000000009</v>
      </c>
      <c r="K506" s="289">
        <v>2274.5500000000002</v>
      </c>
      <c r="L506" s="289">
        <v>2191.35</v>
      </c>
      <c r="M506" s="289">
        <v>0.43003000000000002</v>
      </c>
    </row>
    <row r="507" spans="1:13">
      <c r="A507" s="268">
        <v>497</v>
      </c>
      <c r="B507" s="245" t="s">
        <v>200</v>
      </c>
      <c r="C507" s="289">
        <v>272.35000000000002</v>
      </c>
      <c r="D507" s="289">
        <v>273.01666666666665</v>
      </c>
      <c r="E507" s="289">
        <v>270.83333333333331</v>
      </c>
      <c r="F507" s="289">
        <v>269.31666666666666</v>
      </c>
      <c r="G507" s="289">
        <v>267.13333333333333</v>
      </c>
      <c r="H507" s="289">
        <v>274.5333333333333</v>
      </c>
      <c r="I507" s="289">
        <v>276.7166666666667</v>
      </c>
      <c r="J507" s="289">
        <v>278.23333333333329</v>
      </c>
      <c r="K507" s="289">
        <v>275.2</v>
      </c>
      <c r="L507" s="289">
        <v>271.5</v>
      </c>
      <c r="M507" s="289">
        <v>61.902180000000001</v>
      </c>
    </row>
    <row r="508" spans="1:13">
      <c r="A508" s="268">
        <v>498</v>
      </c>
      <c r="B508" s="245" t="s">
        <v>570</v>
      </c>
      <c r="C508" s="289">
        <v>326.89999999999998</v>
      </c>
      <c r="D508" s="289">
        <v>328.63333333333327</v>
      </c>
      <c r="E508" s="289">
        <v>322.31666666666655</v>
      </c>
      <c r="F508" s="289">
        <v>317.73333333333329</v>
      </c>
      <c r="G508" s="289">
        <v>311.41666666666657</v>
      </c>
      <c r="H508" s="289">
        <v>333.21666666666653</v>
      </c>
      <c r="I508" s="289">
        <v>339.53333333333325</v>
      </c>
      <c r="J508" s="289">
        <v>344.1166666666665</v>
      </c>
      <c r="K508" s="289">
        <v>334.95</v>
      </c>
      <c r="L508" s="289">
        <v>324.05</v>
      </c>
      <c r="M508" s="289">
        <v>8.0559200000000004</v>
      </c>
    </row>
    <row r="509" spans="1:13">
      <c r="A509" s="268">
        <v>499</v>
      </c>
      <c r="B509" s="245" t="s">
        <v>202</v>
      </c>
      <c r="C509" s="289">
        <v>209.55</v>
      </c>
      <c r="D509" s="289">
        <v>210.38333333333333</v>
      </c>
      <c r="E509" s="289">
        <v>204.26666666666665</v>
      </c>
      <c r="F509" s="289">
        <v>198.98333333333332</v>
      </c>
      <c r="G509" s="289">
        <v>192.86666666666665</v>
      </c>
      <c r="H509" s="289">
        <v>215.66666666666666</v>
      </c>
      <c r="I509" s="289">
        <v>221.78333333333333</v>
      </c>
      <c r="J509" s="289">
        <v>227.06666666666666</v>
      </c>
      <c r="K509" s="289">
        <v>216.5</v>
      </c>
      <c r="L509" s="289">
        <v>205.1</v>
      </c>
      <c r="M509" s="289">
        <v>592.48072999999999</v>
      </c>
    </row>
    <row r="510" spans="1:13">
      <c r="A510" s="268">
        <v>500</v>
      </c>
      <c r="B510" s="245" t="s">
        <v>571</v>
      </c>
      <c r="C510" s="289">
        <v>177.5</v>
      </c>
      <c r="D510" s="289">
        <v>178.9</v>
      </c>
      <c r="E510" s="289">
        <v>174.95000000000002</v>
      </c>
      <c r="F510" s="289">
        <v>172.4</v>
      </c>
      <c r="G510" s="289">
        <v>168.45000000000002</v>
      </c>
      <c r="H510" s="289">
        <v>181.45000000000002</v>
      </c>
      <c r="I510" s="289">
        <v>185.4</v>
      </c>
      <c r="J510" s="289">
        <v>187.95000000000002</v>
      </c>
      <c r="K510" s="289">
        <v>182.85</v>
      </c>
      <c r="L510" s="289">
        <v>176.35</v>
      </c>
      <c r="M510" s="289">
        <v>2.6760899999999999</v>
      </c>
    </row>
    <row r="511" spans="1:13">
      <c r="A511" s="268">
        <v>501</v>
      </c>
      <c r="B511" s="245" t="s">
        <v>572</v>
      </c>
      <c r="C511" s="289">
        <v>1716.45</v>
      </c>
      <c r="D511" s="289">
        <v>1749.95</v>
      </c>
      <c r="E511" s="289">
        <v>1676.6000000000001</v>
      </c>
      <c r="F511" s="289">
        <v>1636.75</v>
      </c>
      <c r="G511" s="289">
        <v>1563.4</v>
      </c>
      <c r="H511" s="289">
        <v>1789.8000000000002</v>
      </c>
      <c r="I511" s="289">
        <v>1863.15</v>
      </c>
      <c r="J511" s="289">
        <v>1903.0000000000002</v>
      </c>
      <c r="K511" s="289">
        <v>1823.3</v>
      </c>
      <c r="L511" s="289">
        <v>1710.1</v>
      </c>
      <c r="M511" s="289">
        <v>0.82398000000000005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1"/>
      <c r="B5" s="571"/>
      <c r="C5" s="572"/>
      <c r="D5" s="572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3" t="s">
        <v>574</v>
      </c>
      <c r="C7" s="573"/>
      <c r="D7" s="262">
        <f>Main!B10</f>
        <v>44071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44070</v>
      </c>
      <c r="B10" s="267">
        <v>543210</v>
      </c>
      <c r="C10" s="268" t="s">
        <v>3818</v>
      </c>
      <c r="D10" s="268" t="s">
        <v>3819</v>
      </c>
      <c r="E10" s="268" t="s">
        <v>583</v>
      </c>
      <c r="F10" s="381">
        <v>43167</v>
      </c>
      <c r="G10" s="267">
        <v>563.04999999999995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44070</v>
      </c>
      <c r="B11" s="267">
        <v>538778</v>
      </c>
      <c r="C11" s="268" t="s">
        <v>3793</v>
      </c>
      <c r="D11" s="268" t="s">
        <v>3794</v>
      </c>
      <c r="E11" s="268" t="s">
        <v>583</v>
      </c>
      <c r="F11" s="381">
        <v>56579</v>
      </c>
      <c r="G11" s="267">
        <v>31.58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44070</v>
      </c>
      <c r="B12" s="267">
        <v>538778</v>
      </c>
      <c r="C12" s="268" t="s">
        <v>3793</v>
      </c>
      <c r="D12" s="268" t="s">
        <v>3794</v>
      </c>
      <c r="E12" s="268" t="s">
        <v>584</v>
      </c>
      <c r="F12" s="381">
        <v>47688</v>
      </c>
      <c r="G12" s="267">
        <v>30.94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44070</v>
      </c>
      <c r="B13" s="267">
        <v>542865</v>
      </c>
      <c r="C13" s="268" t="s">
        <v>3820</v>
      </c>
      <c r="D13" s="268" t="s">
        <v>3821</v>
      </c>
      <c r="E13" s="268" t="s">
        <v>583</v>
      </c>
      <c r="F13" s="381">
        <v>50000</v>
      </c>
      <c r="G13" s="267">
        <v>13.57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44070</v>
      </c>
      <c r="B14" s="267">
        <v>500039</v>
      </c>
      <c r="C14" s="268" t="s">
        <v>1011</v>
      </c>
      <c r="D14" s="268" t="s">
        <v>3822</v>
      </c>
      <c r="E14" s="268" t="s">
        <v>583</v>
      </c>
      <c r="F14" s="381">
        <v>17939973</v>
      </c>
      <c r="G14" s="267">
        <v>97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44070</v>
      </c>
      <c r="B15" s="267">
        <v>500039</v>
      </c>
      <c r="C15" s="268" t="s">
        <v>1011</v>
      </c>
      <c r="D15" s="268" t="s">
        <v>3823</v>
      </c>
      <c r="E15" s="268" t="s">
        <v>584</v>
      </c>
      <c r="F15" s="381">
        <v>17939973</v>
      </c>
      <c r="G15" s="267">
        <v>97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44070</v>
      </c>
      <c r="B16" s="267">
        <v>532386</v>
      </c>
      <c r="C16" s="268" t="s">
        <v>3016</v>
      </c>
      <c r="D16" s="268" t="s">
        <v>3824</v>
      </c>
      <c r="E16" s="268" t="s">
        <v>584</v>
      </c>
      <c r="F16" s="381">
        <v>63000</v>
      </c>
      <c r="G16" s="267">
        <v>14.22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44070</v>
      </c>
      <c r="B17" s="267">
        <v>526971</v>
      </c>
      <c r="C17" s="268" t="s">
        <v>3825</v>
      </c>
      <c r="D17" s="268" t="s">
        <v>3826</v>
      </c>
      <c r="E17" s="268" t="s">
        <v>583</v>
      </c>
      <c r="F17" s="381">
        <v>125500</v>
      </c>
      <c r="G17" s="267">
        <v>27.5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44070</v>
      </c>
      <c r="B18" s="267">
        <v>526971</v>
      </c>
      <c r="C18" s="268" t="s">
        <v>3825</v>
      </c>
      <c r="D18" s="268" t="s">
        <v>3827</v>
      </c>
      <c r="E18" s="268" t="s">
        <v>584</v>
      </c>
      <c r="F18" s="381">
        <v>123339</v>
      </c>
      <c r="G18" s="267">
        <v>27.5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44070</v>
      </c>
      <c r="B19" s="267">
        <v>526073</v>
      </c>
      <c r="C19" s="268" t="s">
        <v>3828</v>
      </c>
      <c r="D19" s="268" t="s">
        <v>3829</v>
      </c>
      <c r="E19" s="268" t="s">
        <v>583</v>
      </c>
      <c r="F19" s="381">
        <v>17500</v>
      </c>
      <c r="G19" s="267">
        <v>172.9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44070</v>
      </c>
      <c r="B20" s="267">
        <v>526073</v>
      </c>
      <c r="C20" s="268" t="s">
        <v>3828</v>
      </c>
      <c r="D20" s="268" t="s">
        <v>3830</v>
      </c>
      <c r="E20" s="268" t="s">
        <v>584</v>
      </c>
      <c r="F20" s="381">
        <v>17500</v>
      </c>
      <c r="G20" s="267">
        <v>172.9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44070</v>
      </c>
      <c r="B21" s="267">
        <v>513059</v>
      </c>
      <c r="C21" s="268" t="s">
        <v>3831</v>
      </c>
      <c r="D21" s="268" t="s">
        <v>3832</v>
      </c>
      <c r="E21" s="268" t="s">
        <v>583</v>
      </c>
      <c r="F21" s="381">
        <v>100000</v>
      </c>
      <c r="G21" s="267">
        <v>5.0599999999999996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44070</v>
      </c>
      <c r="B22" s="267">
        <v>513059</v>
      </c>
      <c r="C22" s="268" t="s">
        <v>3831</v>
      </c>
      <c r="D22" s="268" t="s">
        <v>3833</v>
      </c>
      <c r="E22" s="268" t="s">
        <v>584</v>
      </c>
      <c r="F22" s="381">
        <v>97800</v>
      </c>
      <c r="G22" s="267">
        <v>5.0599999999999996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44070</v>
      </c>
      <c r="B23" s="267">
        <v>506640</v>
      </c>
      <c r="C23" s="268" t="s">
        <v>3834</v>
      </c>
      <c r="D23" s="268" t="s">
        <v>3835</v>
      </c>
      <c r="E23" s="268" t="s">
        <v>583</v>
      </c>
      <c r="F23" s="381">
        <v>1000</v>
      </c>
      <c r="G23" s="267">
        <v>175.85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44070</v>
      </c>
      <c r="B24" s="267">
        <v>506640</v>
      </c>
      <c r="C24" s="268" t="s">
        <v>3834</v>
      </c>
      <c r="D24" s="268" t="s">
        <v>3836</v>
      </c>
      <c r="E24" s="268" t="s">
        <v>583</v>
      </c>
      <c r="F24" s="381">
        <v>442</v>
      </c>
      <c r="G24" s="267">
        <v>162.47999999999999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44070</v>
      </c>
      <c r="B25" s="267">
        <v>506640</v>
      </c>
      <c r="C25" s="268" t="s">
        <v>3834</v>
      </c>
      <c r="D25" s="268" t="s">
        <v>3836</v>
      </c>
      <c r="E25" s="268" t="s">
        <v>584</v>
      </c>
      <c r="F25" s="381">
        <v>2025</v>
      </c>
      <c r="G25" s="267">
        <v>175.82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44070</v>
      </c>
      <c r="B26" s="267">
        <v>532467</v>
      </c>
      <c r="C26" s="268" t="s">
        <v>3796</v>
      </c>
      <c r="D26" s="268" t="s">
        <v>3797</v>
      </c>
      <c r="E26" s="268" t="s">
        <v>584</v>
      </c>
      <c r="F26" s="381">
        <v>235000</v>
      </c>
      <c r="G26" s="267">
        <v>0.46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44070</v>
      </c>
      <c r="B27" s="267">
        <v>532467</v>
      </c>
      <c r="C27" s="268" t="s">
        <v>3796</v>
      </c>
      <c r="D27" s="268" t="s">
        <v>3837</v>
      </c>
      <c r="E27" s="268" t="s">
        <v>583</v>
      </c>
      <c r="F27" s="381">
        <v>235350</v>
      </c>
      <c r="G27" s="267">
        <v>0.46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44070</v>
      </c>
      <c r="B28" s="267">
        <v>532467</v>
      </c>
      <c r="C28" s="268" t="s">
        <v>3796</v>
      </c>
      <c r="D28" s="268" t="s">
        <v>3837</v>
      </c>
      <c r="E28" s="268" t="s">
        <v>584</v>
      </c>
      <c r="F28" s="381">
        <v>50</v>
      </c>
      <c r="G28" s="267">
        <v>0.5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44070</v>
      </c>
      <c r="B29" s="267">
        <v>532326</v>
      </c>
      <c r="C29" s="268" t="s">
        <v>1656</v>
      </c>
      <c r="D29" s="268" t="s">
        <v>3838</v>
      </c>
      <c r="E29" s="268" t="s">
        <v>583</v>
      </c>
      <c r="F29" s="381">
        <v>200000</v>
      </c>
      <c r="G29" s="267">
        <v>43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44070</v>
      </c>
      <c r="B30" s="267">
        <v>540515</v>
      </c>
      <c r="C30" s="268" t="s">
        <v>3839</v>
      </c>
      <c r="D30" s="268" t="s">
        <v>3840</v>
      </c>
      <c r="E30" s="268" t="s">
        <v>583</v>
      </c>
      <c r="F30" s="381">
        <v>26000</v>
      </c>
      <c r="G30" s="267">
        <v>13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44070</v>
      </c>
      <c r="B31" s="267">
        <v>539679</v>
      </c>
      <c r="C31" s="268" t="s">
        <v>3841</v>
      </c>
      <c r="D31" s="268" t="s">
        <v>3842</v>
      </c>
      <c r="E31" s="268" t="s">
        <v>583</v>
      </c>
      <c r="F31" s="381">
        <v>25000</v>
      </c>
      <c r="G31" s="267">
        <v>7.11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44070</v>
      </c>
      <c r="B32" s="267">
        <v>539679</v>
      </c>
      <c r="C32" s="268" t="s">
        <v>3841</v>
      </c>
      <c r="D32" s="268" t="s">
        <v>3842</v>
      </c>
      <c r="E32" s="268" t="s">
        <v>584</v>
      </c>
      <c r="F32" s="381">
        <v>44110</v>
      </c>
      <c r="G32" s="267">
        <v>7.09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44070</v>
      </c>
      <c r="B33" s="267">
        <v>533302</v>
      </c>
      <c r="C33" s="268" t="s">
        <v>1784</v>
      </c>
      <c r="D33" s="268" t="s">
        <v>3843</v>
      </c>
      <c r="E33" s="268" t="s">
        <v>583</v>
      </c>
      <c r="F33" s="381">
        <v>31911</v>
      </c>
      <c r="G33" s="267">
        <v>1554.96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44070</v>
      </c>
      <c r="B34" s="267">
        <v>533302</v>
      </c>
      <c r="C34" s="268" t="s">
        <v>1784</v>
      </c>
      <c r="D34" s="268" t="s">
        <v>3843</v>
      </c>
      <c r="E34" s="268" t="s">
        <v>584</v>
      </c>
      <c r="F34" s="381">
        <v>31911</v>
      </c>
      <c r="G34" s="267">
        <v>1555.1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44070</v>
      </c>
      <c r="B35" s="267">
        <v>533302</v>
      </c>
      <c r="C35" s="268" t="s">
        <v>1784</v>
      </c>
      <c r="D35" s="268" t="s">
        <v>3844</v>
      </c>
      <c r="E35" s="268" t="s">
        <v>583</v>
      </c>
      <c r="F35" s="381">
        <v>43145</v>
      </c>
      <c r="G35" s="267">
        <v>1557.21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44070</v>
      </c>
      <c r="B36" s="267">
        <v>533302</v>
      </c>
      <c r="C36" s="268" t="s">
        <v>1784</v>
      </c>
      <c r="D36" s="268" t="s">
        <v>3844</v>
      </c>
      <c r="E36" s="268" t="s">
        <v>584</v>
      </c>
      <c r="F36" s="381">
        <v>43145</v>
      </c>
      <c r="G36" s="267">
        <v>1557.23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44070</v>
      </c>
      <c r="B37" s="267">
        <v>533302</v>
      </c>
      <c r="C37" s="268" t="s">
        <v>1784</v>
      </c>
      <c r="D37" s="268" t="s">
        <v>3845</v>
      </c>
      <c r="E37" s="268" t="s">
        <v>583</v>
      </c>
      <c r="F37" s="381">
        <v>28108</v>
      </c>
      <c r="G37" s="267">
        <v>1553.15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44070</v>
      </c>
      <c r="B38" s="267">
        <v>533302</v>
      </c>
      <c r="C38" s="268" t="s">
        <v>1784</v>
      </c>
      <c r="D38" s="268" t="s">
        <v>3845</v>
      </c>
      <c r="E38" s="268" t="s">
        <v>584</v>
      </c>
      <c r="F38" s="381">
        <v>28108</v>
      </c>
      <c r="G38" s="267">
        <v>1553.01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44070</v>
      </c>
      <c r="B39" s="267">
        <v>590082</v>
      </c>
      <c r="C39" s="268" t="s">
        <v>3846</v>
      </c>
      <c r="D39" s="268" t="s">
        <v>3847</v>
      </c>
      <c r="E39" s="268" t="s">
        <v>583</v>
      </c>
      <c r="F39" s="381">
        <v>27239</v>
      </c>
      <c r="G39" s="267">
        <v>31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44070</v>
      </c>
      <c r="B40" s="267">
        <v>590082</v>
      </c>
      <c r="C40" s="268" t="s">
        <v>3846</v>
      </c>
      <c r="D40" s="268" t="s">
        <v>3848</v>
      </c>
      <c r="E40" s="268" t="s">
        <v>584</v>
      </c>
      <c r="F40" s="381">
        <v>27437</v>
      </c>
      <c r="G40" s="267">
        <v>31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44070</v>
      </c>
      <c r="B41" s="267">
        <v>500189</v>
      </c>
      <c r="C41" s="268" t="s">
        <v>2986</v>
      </c>
      <c r="D41" s="268" t="s">
        <v>3849</v>
      </c>
      <c r="E41" s="268" t="s">
        <v>583</v>
      </c>
      <c r="F41" s="381">
        <v>1000000</v>
      </c>
      <c r="G41" s="267">
        <v>680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44070</v>
      </c>
      <c r="B42" s="267">
        <v>500189</v>
      </c>
      <c r="C42" s="268" t="s">
        <v>2986</v>
      </c>
      <c r="D42" s="268" t="s">
        <v>3850</v>
      </c>
      <c r="E42" s="268" t="s">
        <v>584</v>
      </c>
      <c r="F42" s="381">
        <v>1000000</v>
      </c>
      <c r="G42" s="267">
        <v>680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44070</v>
      </c>
      <c r="B43" s="267">
        <v>540386</v>
      </c>
      <c r="C43" s="268" t="s">
        <v>3774</v>
      </c>
      <c r="D43" s="268" t="s">
        <v>3798</v>
      </c>
      <c r="E43" s="268" t="s">
        <v>583</v>
      </c>
      <c r="F43" s="381">
        <v>47500</v>
      </c>
      <c r="G43" s="267">
        <v>5.35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44070</v>
      </c>
      <c r="B44" s="267">
        <v>540386</v>
      </c>
      <c r="C44" s="268" t="s">
        <v>3774</v>
      </c>
      <c r="D44" s="268" t="s">
        <v>3798</v>
      </c>
      <c r="E44" s="268" t="s">
        <v>584</v>
      </c>
      <c r="F44" s="381">
        <v>48000</v>
      </c>
      <c r="G44" s="267">
        <v>5.33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44070</v>
      </c>
      <c r="B45" s="267">
        <v>540386</v>
      </c>
      <c r="C45" s="268" t="s">
        <v>3774</v>
      </c>
      <c r="D45" s="268" t="s">
        <v>3851</v>
      </c>
      <c r="E45" s="268" t="s">
        <v>583</v>
      </c>
      <c r="F45" s="381">
        <v>72500</v>
      </c>
      <c r="G45" s="267">
        <v>5.34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44070</v>
      </c>
      <c r="B46" s="267">
        <v>540386</v>
      </c>
      <c r="C46" s="268" t="s">
        <v>3774</v>
      </c>
      <c r="D46" s="268" t="s">
        <v>3851</v>
      </c>
      <c r="E46" s="268" t="s">
        <v>584</v>
      </c>
      <c r="F46" s="381">
        <v>72500</v>
      </c>
      <c r="G46" s="267">
        <v>5.34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44070</v>
      </c>
      <c r="B47" s="267">
        <v>540386</v>
      </c>
      <c r="C47" s="268" t="s">
        <v>3774</v>
      </c>
      <c r="D47" s="268" t="s">
        <v>3775</v>
      </c>
      <c r="E47" s="268" t="s">
        <v>583</v>
      </c>
      <c r="F47" s="381">
        <v>100000</v>
      </c>
      <c r="G47" s="267">
        <v>5.33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44070</v>
      </c>
      <c r="B48" s="267">
        <v>540386</v>
      </c>
      <c r="C48" s="268" t="s">
        <v>3774</v>
      </c>
      <c r="D48" s="268" t="s">
        <v>3799</v>
      </c>
      <c r="E48" s="268" t="s">
        <v>583</v>
      </c>
      <c r="F48" s="381">
        <v>100000</v>
      </c>
      <c r="G48" s="267">
        <v>5.33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44070</v>
      </c>
      <c r="B49" s="267">
        <v>540386</v>
      </c>
      <c r="C49" s="268" t="s">
        <v>3774</v>
      </c>
      <c r="D49" s="268" t="s">
        <v>3775</v>
      </c>
      <c r="E49" s="268" t="s">
        <v>584</v>
      </c>
      <c r="F49" s="381">
        <v>100000</v>
      </c>
      <c r="G49" s="267">
        <v>5.35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44070</v>
      </c>
      <c r="B50" s="267">
        <v>540386</v>
      </c>
      <c r="C50" s="268" t="s">
        <v>3774</v>
      </c>
      <c r="D50" s="268" t="s">
        <v>3799</v>
      </c>
      <c r="E50" s="268" t="s">
        <v>584</v>
      </c>
      <c r="F50" s="381">
        <v>100000</v>
      </c>
      <c r="G50" s="267">
        <v>5.35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44070</v>
      </c>
      <c r="B51" s="267">
        <v>540386</v>
      </c>
      <c r="C51" s="268" t="s">
        <v>3774</v>
      </c>
      <c r="D51" s="268" t="s">
        <v>3852</v>
      </c>
      <c r="E51" s="268" t="s">
        <v>583</v>
      </c>
      <c r="F51" s="381">
        <v>100000</v>
      </c>
      <c r="G51" s="267">
        <v>5.34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44070</v>
      </c>
      <c r="B52" s="267">
        <v>540386</v>
      </c>
      <c r="C52" s="268" t="s">
        <v>3774</v>
      </c>
      <c r="D52" s="268" t="s">
        <v>3852</v>
      </c>
      <c r="E52" s="268" t="s">
        <v>584</v>
      </c>
      <c r="F52" s="381">
        <v>100000</v>
      </c>
      <c r="G52" s="267">
        <v>5.34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44070</v>
      </c>
      <c r="B53" s="267">
        <v>531952</v>
      </c>
      <c r="C53" s="268" t="s">
        <v>3853</v>
      </c>
      <c r="D53" s="268" t="s">
        <v>3854</v>
      </c>
      <c r="E53" s="268" t="s">
        <v>583</v>
      </c>
      <c r="F53" s="381">
        <v>76299</v>
      </c>
      <c r="G53" s="267">
        <v>40.03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44070</v>
      </c>
      <c r="B54" s="267">
        <v>531952</v>
      </c>
      <c r="C54" s="268" t="s">
        <v>3853</v>
      </c>
      <c r="D54" s="268" t="s">
        <v>3854</v>
      </c>
      <c r="E54" s="268" t="s">
        <v>584</v>
      </c>
      <c r="F54" s="381">
        <v>41399</v>
      </c>
      <c r="G54" s="267">
        <v>40.020000000000003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44070</v>
      </c>
      <c r="B55" s="267">
        <v>531952</v>
      </c>
      <c r="C55" s="268" t="s">
        <v>3853</v>
      </c>
      <c r="D55" s="268" t="s">
        <v>3855</v>
      </c>
      <c r="E55" s="268" t="s">
        <v>584</v>
      </c>
      <c r="F55" s="381">
        <v>48537</v>
      </c>
      <c r="G55" s="267">
        <v>40.049999999999997</v>
      </c>
      <c r="H55" s="345" t="s">
        <v>314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44070</v>
      </c>
      <c r="B56" s="267">
        <v>540715</v>
      </c>
      <c r="C56" s="268" t="s">
        <v>3785</v>
      </c>
      <c r="D56" s="268" t="s">
        <v>3856</v>
      </c>
      <c r="E56" s="268" t="s">
        <v>584</v>
      </c>
      <c r="F56" s="381">
        <v>120000</v>
      </c>
      <c r="G56" s="267">
        <v>6.57</v>
      </c>
      <c r="H56" s="345" t="s">
        <v>314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44070</v>
      </c>
      <c r="B57" s="267">
        <v>515043</v>
      </c>
      <c r="C57" s="268" t="s">
        <v>3857</v>
      </c>
      <c r="D57" s="268" t="s">
        <v>3795</v>
      </c>
      <c r="E57" s="268" t="s">
        <v>583</v>
      </c>
      <c r="F57" s="381">
        <v>1247059</v>
      </c>
      <c r="G57" s="267">
        <v>65.709999999999994</v>
      </c>
      <c r="H57" s="345" t="s">
        <v>314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44070</v>
      </c>
      <c r="B58" s="267">
        <v>539526</v>
      </c>
      <c r="C58" s="268" t="s">
        <v>3858</v>
      </c>
      <c r="D58" s="268" t="s">
        <v>3773</v>
      </c>
      <c r="E58" s="268" t="s">
        <v>583</v>
      </c>
      <c r="F58" s="381">
        <v>2004000</v>
      </c>
      <c r="G58" s="267">
        <v>0.87</v>
      </c>
      <c r="H58" s="345" t="s">
        <v>314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44070</v>
      </c>
      <c r="B59" s="267">
        <v>539526</v>
      </c>
      <c r="C59" s="268" t="s">
        <v>3858</v>
      </c>
      <c r="D59" s="268" t="s">
        <v>3859</v>
      </c>
      <c r="E59" s="268" t="s">
        <v>584</v>
      </c>
      <c r="F59" s="381">
        <v>2004000</v>
      </c>
      <c r="G59" s="267">
        <v>0.87</v>
      </c>
      <c r="H59" s="345" t="s">
        <v>314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44070</v>
      </c>
      <c r="B60" s="267">
        <v>517201</v>
      </c>
      <c r="C60" s="268" t="s">
        <v>3860</v>
      </c>
      <c r="D60" s="268" t="s">
        <v>3861</v>
      </c>
      <c r="E60" s="268" t="s">
        <v>583</v>
      </c>
      <c r="F60" s="381">
        <v>15000</v>
      </c>
      <c r="G60" s="267">
        <v>26.65</v>
      </c>
      <c r="H60" s="345" t="s">
        <v>314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44070</v>
      </c>
      <c r="B61" s="267">
        <v>517201</v>
      </c>
      <c r="C61" s="268" t="s">
        <v>3860</v>
      </c>
      <c r="D61" s="268" t="s">
        <v>3862</v>
      </c>
      <c r="E61" s="268" t="s">
        <v>584</v>
      </c>
      <c r="F61" s="381">
        <v>15000</v>
      </c>
      <c r="G61" s="267">
        <v>26.65</v>
      </c>
      <c r="H61" s="345" t="s">
        <v>314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44070</v>
      </c>
      <c r="B62" s="267">
        <v>539985</v>
      </c>
      <c r="C62" s="268" t="s">
        <v>3863</v>
      </c>
      <c r="D62" s="268" t="s">
        <v>3864</v>
      </c>
      <c r="E62" s="268" t="s">
        <v>584</v>
      </c>
      <c r="F62" s="381">
        <v>48000</v>
      </c>
      <c r="G62" s="267">
        <v>5.25</v>
      </c>
      <c r="H62" s="345" t="s">
        <v>314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44070</v>
      </c>
      <c r="B63" s="267">
        <v>542923</v>
      </c>
      <c r="C63" s="268" t="s">
        <v>3865</v>
      </c>
      <c r="D63" s="268" t="s">
        <v>3866</v>
      </c>
      <c r="E63" s="268" t="s">
        <v>584</v>
      </c>
      <c r="F63" s="381">
        <v>200000</v>
      </c>
      <c r="G63" s="267">
        <v>7.24</v>
      </c>
      <c r="H63" s="345" t="s">
        <v>314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44070</v>
      </c>
      <c r="B64" s="267">
        <v>542923</v>
      </c>
      <c r="C64" s="268" t="s">
        <v>3865</v>
      </c>
      <c r="D64" s="268" t="s">
        <v>3867</v>
      </c>
      <c r="E64" s="268" t="s">
        <v>583</v>
      </c>
      <c r="F64" s="381">
        <v>200000</v>
      </c>
      <c r="G64" s="267">
        <v>7.25</v>
      </c>
      <c r="H64" s="345" t="s">
        <v>314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44070</v>
      </c>
      <c r="B65" s="267">
        <v>539402</v>
      </c>
      <c r="C65" s="268" t="s">
        <v>3800</v>
      </c>
      <c r="D65" s="268" t="s">
        <v>3802</v>
      </c>
      <c r="E65" s="268" t="s">
        <v>583</v>
      </c>
      <c r="F65" s="381">
        <v>84000</v>
      </c>
      <c r="G65" s="267">
        <v>17.399999999999999</v>
      </c>
      <c r="H65" s="345" t="s">
        <v>314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44070</v>
      </c>
      <c r="B66" s="267">
        <v>539402</v>
      </c>
      <c r="C66" s="268" t="s">
        <v>3800</v>
      </c>
      <c r="D66" s="268" t="s">
        <v>3801</v>
      </c>
      <c r="E66" s="268" t="s">
        <v>583</v>
      </c>
      <c r="F66" s="381">
        <v>308000</v>
      </c>
      <c r="G66" s="267">
        <v>17.100000000000001</v>
      </c>
      <c r="H66" s="345" t="s">
        <v>314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44070</v>
      </c>
      <c r="B67" s="267">
        <v>539402</v>
      </c>
      <c r="C67" s="268" t="s">
        <v>3800</v>
      </c>
      <c r="D67" s="268" t="s">
        <v>3801</v>
      </c>
      <c r="E67" s="268" t="s">
        <v>584</v>
      </c>
      <c r="F67" s="381">
        <v>84000</v>
      </c>
      <c r="G67" s="267">
        <v>17.399999999999999</v>
      </c>
      <c r="H67" s="345" t="s">
        <v>314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44070</v>
      </c>
      <c r="B68" s="267">
        <v>539402</v>
      </c>
      <c r="C68" s="268" t="s">
        <v>3800</v>
      </c>
      <c r="D68" s="268" t="s">
        <v>3803</v>
      </c>
      <c r="E68" s="268" t="s">
        <v>584</v>
      </c>
      <c r="F68" s="381">
        <v>308000</v>
      </c>
      <c r="G68" s="267">
        <v>17.100000000000001</v>
      </c>
      <c r="H68" s="345" t="s">
        <v>314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44070</v>
      </c>
      <c r="B69" s="267">
        <v>533056</v>
      </c>
      <c r="C69" s="268" t="s">
        <v>3868</v>
      </c>
      <c r="D69" s="268" t="s">
        <v>3869</v>
      </c>
      <c r="E69" s="268" t="s">
        <v>583</v>
      </c>
      <c r="F69" s="381">
        <v>285765</v>
      </c>
      <c r="G69" s="267">
        <v>29.53</v>
      </c>
      <c r="H69" s="345" t="s">
        <v>314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44070</v>
      </c>
      <c r="B70" s="267">
        <v>533056</v>
      </c>
      <c r="C70" s="268" t="s">
        <v>3868</v>
      </c>
      <c r="D70" s="268" t="s">
        <v>3870</v>
      </c>
      <c r="E70" s="268" t="s">
        <v>584</v>
      </c>
      <c r="F70" s="381">
        <v>285765</v>
      </c>
      <c r="G70" s="267">
        <v>29.53</v>
      </c>
      <c r="H70" s="345" t="s">
        <v>314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44070</v>
      </c>
      <c r="B71" s="267">
        <v>530151</v>
      </c>
      <c r="C71" s="268" t="s">
        <v>3871</v>
      </c>
      <c r="D71" s="268" t="s">
        <v>3872</v>
      </c>
      <c r="E71" s="268" t="s">
        <v>584</v>
      </c>
      <c r="F71" s="381">
        <v>166783</v>
      </c>
      <c r="G71" s="267">
        <v>49</v>
      </c>
      <c r="H71" s="345" t="s">
        <v>314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44070</v>
      </c>
      <c r="B72" s="267">
        <v>539222</v>
      </c>
      <c r="C72" s="268" t="s">
        <v>3760</v>
      </c>
      <c r="D72" s="268" t="s">
        <v>3873</v>
      </c>
      <c r="E72" s="268" t="s">
        <v>583</v>
      </c>
      <c r="F72" s="381">
        <v>30000</v>
      </c>
      <c r="G72" s="267">
        <v>38.799999999999997</v>
      </c>
      <c r="H72" s="345" t="s">
        <v>314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44070</v>
      </c>
      <c r="B73" s="267">
        <v>539222</v>
      </c>
      <c r="C73" s="268" t="s">
        <v>3760</v>
      </c>
      <c r="D73" s="268" t="s">
        <v>3761</v>
      </c>
      <c r="E73" s="268" t="s">
        <v>583</v>
      </c>
      <c r="F73" s="381">
        <v>30000</v>
      </c>
      <c r="G73" s="267">
        <v>38.53</v>
      </c>
      <c r="H73" s="345" t="s">
        <v>314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44070</v>
      </c>
      <c r="B74" s="267">
        <v>539222</v>
      </c>
      <c r="C74" s="268" t="s">
        <v>3760</v>
      </c>
      <c r="D74" s="268" t="s">
        <v>3761</v>
      </c>
      <c r="E74" s="268" t="s">
        <v>584</v>
      </c>
      <c r="F74" s="381">
        <v>35000</v>
      </c>
      <c r="G74" s="267">
        <v>38.92</v>
      </c>
      <c r="H74" s="345" t="s">
        <v>314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44070</v>
      </c>
      <c r="B75" s="267">
        <v>541445</v>
      </c>
      <c r="C75" s="268" t="s">
        <v>3874</v>
      </c>
      <c r="D75" s="268" t="s">
        <v>3875</v>
      </c>
      <c r="E75" s="268" t="s">
        <v>584</v>
      </c>
      <c r="F75" s="381">
        <v>60000</v>
      </c>
      <c r="G75" s="267">
        <v>21</v>
      </c>
      <c r="H75" s="345" t="s">
        <v>314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44070</v>
      </c>
      <c r="B76" s="267">
        <v>541445</v>
      </c>
      <c r="C76" s="268" t="s">
        <v>3874</v>
      </c>
      <c r="D76" s="268" t="s">
        <v>3784</v>
      </c>
      <c r="E76" s="268" t="s">
        <v>583</v>
      </c>
      <c r="F76" s="381">
        <v>60000</v>
      </c>
      <c r="G76" s="267">
        <v>21</v>
      </c>
      <c r="H76" s="345" t="s">
        <v>314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44070</v>
      </c>
      <c r="B77" s="267" t="s">
        <v>1610</v>
      </c>
      <c r="C77" s="268" t="s">
        <v>3876</v>
      </c>
      <c r="D77" s="268" t="s">
        <v>3790</v>
      </c>
      <c r="E77" s="268" t="s">
        <v>583</v>
      </c>
      <c r="F77" s="381">
        <v>238313</v>
      </c>
      <c r="G77" s="267">
        <v>13.43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44070</v>
      </c>
      <c r="B78" s="267" t="s">
        <v>1610</v>
      </c>
      <c r="C78" s="268" t="s">
        <v>3876</v>
      </c>
      <c r="D78" s="268" t="s">
        <v>3877</v>
      </c>
      <c r="E78" s="268" t="s">
        <v>583</v>
      </c>
      <c r="F78" s="381">
        <v>231103</v>
      </c>
      <c r="G78" s="267">
        <v>12.5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44070</v>
      </c>
      <c r="B79" s="267" t="s">
        <v>1849</v>
      </c>
      <c r="C79" s="268" t="s">
        <v>3806</v>
      </c>
      <c r="D79" s="268" t="s">
        <v>3807</v>
      </c>
      <c r="E79" s="268" t="s">
        <v>583</v>
      </c>
      <c r="F79" s="381">
        <v>4000</v>
      </c>
      <c r="G79" s="267">
        <v>169.47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44070</v>
      </c>
      <c r="B80" s="267" t="s">
        <v>1849</v>
      </c>
      <c r="C80" s="268" t="s">
        <v>3806</v>
      </c>
      <c r="D80" s="268" t="s">
        <v>3786</v>
      </c>
      <c r="E80" s="268" t="s">
        <v>583</v>
      </c>
      <c r="F80" s="381">
        <v>119008</v>
      </c>
      <c r="G80" s="267">
        <v>171.45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44070</v>
      </c>
      <c r="B81" s="267" t="s">
        <v>1849</v>
      </c>
      <c r="C81" s="268" t="s">
        <v>3806</v>
      </c>
      <c r="D81" s="268" t="s">
        <v>3805</v>
      </c>
      <c r="E81" s="268" t="s">
        <v>583</v>
      </c>
      <c r="F81" s="381">
        <v>142836</v>
      </c>
      <c r="G81" s="267">
        <v>174.23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44070</v>
      </c>
      <c r="B82" s="267" t="s">
        <v>1849</v>
      </c>
      <c r="C82" s="268" t="s">
        <v>3806</v>
      </c>
      <c r="D82" s="268" t="s">
        <v>3809</v>
      </c>
      <c r="E82" s="268" t="s">
        <v>583</v>
      </c>
      <c r="F82" s="381">
        <v>39739</v>
      </c>
      <c r="G82" s="267">
        <v>169.87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44070</v>
      </c>
      <c r="B83" s="267" t="s">
        <v>1849</v>
      </c>
      <c r="C83" s="268" t="s">
        <v>3806</v>
      </c>
      <c r="D83" s="268" t="s">
        <v>3804</v>
      </c>
      <c r="E83" s="268" t="s">
        <v>583</v>
      </c>
      <c r="F83" s="381">
        <v>112777</v>
      </c>
      <c r="G83" s="267">
        <v>175.71</v>
      </c>
      <c r="H83" s="345" t="s">
        <v>2953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44070</v>
      </c>
      <c r="B84" s="267" t="s">
        <v>168</v>
      </c>
      <c r="C84" s="268" t="s">
        <v>3787</v>
      </c>
      <c r="D84" s="268" t="s">
        <v>3729</v>
      </c>
      <c r="E84" s="268" t="s">
        <v>583</v>
      </c>
      <c r="F84" s="381">
        <v>4497397</v>
      </c>
      <c r="G84" s="267">
        <v>202.73</v>
      </c>
      <c r="H84" s="345" t="s">
        <v>2953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44070</v>
      </c>
      <c r="B85" s="267" t="s">
        <v>3878</v>
      </c>
      <c r="C85" s="268" t="s">
        <v>3879</v>
      </c>
      <c r="D85" s="268" t="s">
        <v>3880</v>
      </c>
      <c r="E85" s="268" t="s">
        <v>583</v>
      </c>
      <c r="F85" s="381">
        <v>50000</v>
      </c>
      <c r="G85" s="267">
        <v>54.2</v>
      </c>
      <c r="H85" s="345" t="s">
        <v>2953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44070</v>
      </c>
      <c r="B86" s="267" t="s">
        <v>171</v>
      </c>
      <c r="C86" s="268" t="s">
        <v>3881</v>
      </c>
      <c r="D86" s="268" t="s">
        <v>3882</v>
      </c>
      <c r="E86" s="268" t="s">
        <v>583</v>
      </c>
      <c r="F86" s="381">
        <v>29070349</v>
      </c>
      <c r="G86" s="267">
        <v>40.799999999999997</v>
      </c>
      <c r="H86" s="345" t="s">
        <v>2953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44070</v>
      </c>
      <c r="B87" s="267" t="s">
        <v>3358</v>
      </c>
      <c r="C87" s="268" t="s">
        <v>3788</v>
      </c>
      <c r="D87" s="268" t="s">
        <v>3789</v>
      </c>
      <c r="E87" s="268" t="s">
        <v>583</v>
      </c>
      <c r="F87" s="381">
        <v>55341</v>
      </c>
      <c r="G87" s="267">
        <v>63.88</v>
      </c>
      <c r="H87" s="345" t="s">
        <v>2953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44070</v>
      </c>
      <c r="B88" s="267" t="s">
        <v>3358</v>
      </c>
      <c r="C88" s="268" t="s">
        <v>3788</v>
      </c>
      <c r="D88" s="268" t="s">
        <v>3883</v>
      </c>
      <c r="E88" s="268" t="s">
        <v>583</v>
      </c>
      <c r="F88" s="381">
        <v>64676</v>
      </c>
      <c r="G88" s="267">
        <v>63.69</v>
      </c>
      <c r="H88" s="345" t="s">
        <v>2953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44070</v>
      </c>
      <c r="B89" s="267" t="s">
        <v>2530</v>
      </c>
      <c r="C89" s="268" t="s">
        <v>3884</v>
      </c>
      <c r="D89" s="268" t="s">
        <v>3885</v>
      </c>
      <c r="E89" s="268" t="s">
        <v>583</v>
      </c>
      <c r="F89" s="381">
        <v>297523</v>
      </c>
      <c r="G89" s="267">
        <v>11.05</v>
      </c>
      <c r="H89" s="345" t="s">
        <v>2953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44070</v>
      </c>
      <c r="B90" s="267" t="s">
        <v>2549</v>
      </c>
      <c r="C90" s="268" t="s">
        <v>3886</v>
      </c>
      <c r="D90" s="268" t="s">
        <v>3887</v>
      </c>
      <c r="E90" s="268" t="s">
        <v>583</v>
      </c>
      <c r="F90" s="381">
        <v>140000</v>
      </c>
      <c r="G90" s="267">
        <v>61.1</v>
      </c>
      <c r="H90" s="345" t="s">
        <v>2953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A91" s="244">
        <v>44070</v>
      </c>
      <c r="B91" s="267" t="s">
        <v>2549</v>
      </c>
      <c r="C91" s="268" t="s">
        <v>3886</v>
      </c>
      <c r="D91" s="268" t="s">
        <v>3888</v>
      </c>
      <c r="E91" s="268" t="s">
        <v>583</v>
      </c>
      <c r="F91" s="381">
        <v>140000</v>
      </c>
      <c r="G91" s="267">
        <v>61.13</v>
      </c>
      <c r="H91" s="345" t="s">
        <v>2953</v>
      </c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A92" s="244">
        <v>44070</v>
      </c>
      <c r="B92" s="267" t="s">
        <v>3889</v>
      </c>
      <c r="C92" s="268" t="s">
        <v>3890</v>
      </c>
      <c r="D92" s="268" t="s">
        <v>3891</v>
      </c>
      <c r="E92" s="268" t="s">
        <v>583</v>
      </c>
      <c r="F92" s="381">
        <v>25000</v>
      </c>
      <c r="G92" s="267">
        <v>683.55</v>
      </c>
      <c r="H92" s="345" t="s">
        <v>2953</v>
      </c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A93" s="244">
        <v>44070</v>
      </c>
      <c r="B93" s="267" t="s">
        <v>3889</v>
      </c>
      <c r="C93" s="268" t="s">
        <v>3890</v>
      </c>
      <c r="D93" s="268" t="s">
        <v>3892</v>
      </c>
      <c r="E93" s="268" t="s">
        <v>583</v>
      </c>
      <c r="F93" s="381">
        <v>50000</v>
      </c>
      <c r="G93" s="267">
        <v>675.11</v>
      </c>
      <c r="H93" s="345" t="s">
        <v>2953</v>
      </c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A94" s="244">
        <v>44070</v>
      </c>
      <c r="B94" s="267" t="s">
        <v>3889</v>
      </c>
      <c r="C94" s="268" t="s">
        <v>3890</v>
      </c>
      <c r="D94" s="268" t="s">
        <v>3893</v>
      </c>
      <c r="E94" s="268" t="s">
        <v>583</v>
      </c>
      <c r="F94" s="381">
        <v>25000</v>
      </c>
      <c r="G94" s="267">
        <v>683.55</v>
      </c>
      <c r="H94" s="345" t="s">
        <v>2953</v>
      </c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A95" s="244">
        <v>44070</v>
      </c>
      <c r="B95" s="267" t="s">
        <v>3894</v>
      </c>
      <c r="C95" s="268" t="s">
        <v>3895</v>
      </c>
      <c r="D95" s="268" t="s">
        <v>3896</v>
      </c>
      <c r="E95" s="268" t="s">
        <v>583</v>
      </c>
      <c r="F95" s="381">
        <v>75000</v>
      </c>
      <c r="G95" s="267">
        <v>32.5</v>
      </c>
      <c r="H95" s="345" t="s">
        <v>2953</v>
      </c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A96" s="244">
        <v>44070</v>
      </c>
      <c r="B96" s="267" t="s">
        <v>3894</v>
      </c>
      <c r="C96" s="268" t="s">
        <v>3895</v>
      </c>
      <c r="D96" s="268" t="s">
        <v>3897</v>
      </c>
      <c r="E96" s="268" t="s">
        <v>583</v>
      </c>
      <c r="F96" s="381">
        <v>75000</v>
      </c>
      <c r="G96" s="267">
        <v>32.4</v>
      </c>
      <c r="H96" s="345" t="s">
        <v>2953</v>
      </c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1:35">
      <c r="A97" s="244">
        <v>44070</v>
      </c>
      <c r="B97" s="267" t="s">
        <v>2850</v>
      </c>
      <c r="C97" s="268" t="s">
        <v>3898</v>
      </c>
      <c r="D97" s="268" t="s">
        <v>3795</v>
      </c>
      <c r="E97" s="268" t="s">
        <v>583</v>
      </c>
      <c r="F97" s="381">
        <v>13040</v>
      </c>
      <c r="G97" s="267">
        <v>3800.12</v>
      </c>
      <c r="H97" s="345" t="s">
        <v>2953</v>
      </c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1:35">
      <c r="A98" s="244">
        <v>44070</v>
      </c>
      <c r="B98" s="267" t="s">
        <v>336</v>
      </c>
      <c r="C98" s="268" t="s">
        <v>3899</v>
      </c>
      <c r="D98" s="268" t="s">
        <v>3900</v>
      </c>
      <c r="E98" s="268" t="s">
        <v>584</v>
      </c>
      <c r="F98" s="381">
        <v>407419</v>
      </c>
      <c r="G98" s="267">
        <v>950</v>
      </c>
      <c r="H98" s="345" t="s">
        <v>2953</v>
      </c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1:35">
      <c r="A99" s="244">
        <v>44070</v>
      </c>
      <c r="B99" s="267" t="s">
        <v>1610</v>
      </c>
      <c r="C99" s="268" t="s">
        <v>3876</v>
      </c>
      <c r="D99" s="268" t="s">
        <v>3790</v>
      </c>
      <c r="E99" s="268" t="s">
        <v>584</v>
      </c>
      <c r="F99" s="381">
        <v>238313</v>
      </c>
      <c r="G99" s="267">
        <v>13.11</v>
      </c>
      <c r="H99" s="345" t="s">
        <v>2953</v>
      </c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1:35">
      <c r="A100" s="244">
        <v>44070</v>
      </c>
      <c r="B100" s="267" t="s">
        <v>1610</v>
      </c>
      <c r="C100" s="268" t="s">
        <v>3876</v>
      </c>
      <c r="D100" s="268" t="s">
        <v>3877</v>
      </c>
      <c r="E100" s="268" t="s">
        <v>584</v>
      </c>
      <c r="F100" s="381">
        <v>231103</v>
      </c>
      <c r="G100" s="267">
        <v>13.43</v>
      </c>
      <c r="H100" s="345" t="s">
        <v>2953</v>
      </c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1:35">
      <c r="A101" s="244">
        <v>44070</v>
      </c>
      <c r="B101" s="267" t="s">
        <v>1849</v>
      </c>
      <c r="C101" s="268" t="s">
        <v>3806</v>
      </c>
      <c r="D101" s="268" t="s">
        <v>3804</v>
      </c>
      <c r="E101" s="268" t="s">
        <v>584</v>
      </c>
      <c r="F101" s="381">
        <v>118838</v>
      </c>
      <c r="G101" s="267">
        <v>175.63</v>
      </c>
      <c r="H101" s="345" t="s">
        <v>2953</v>
      </c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1:35">
      <c r="A102" s="244">
        <v>44070</v>
      </c>
      <c r="B102" s="267" t="s">
        <v>1849</v>
      </c>
      <c r="C102" s="268" t="s">
        <v>3806</v>
      </c>
      <c r="D102" s="268" t="s">
        <v>3786</v>
      </c>
      <c r="E102" s="268" t="s">
        <v>584</v>
      </c>
      <c r="F102" s="381">
        <v>119008</v>
      </c>
      <c r="G102" s="267">
        <v>171.1</v>
      </c>
      <c r="H102" s="345" t="s">
        <v>2953</v>
      </c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1:35">
      <c r="A103" s="244">
        <v>44070</v>
      </c>
      <c r="B103" s="267" t="s">
        <v>1849</v>
      </c>
      <c r="C103" s="268" t="s">
        <v>3806</v>
      </c>
      <c r="D103" s="268" t="s">
        <v>3901</v>
      </c>
      <c r="E103" s="268" t="s">
        <v>584</v>
      </c>
      <c r="F103" s="381">
        <v>191499</v>
      </c>
      <c r="G103" s="267">
        <v>172.55</v>
      </c>
      <c r="H103" s="345" t="s">
        <v>2953</v>
      </c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1:35">
      <c r="A104" s="244">
        <v>44070</v>
      </c>
      <c r="B104" s="267" t="s">
        <v>1849</v>
      </c>
      <c r="C104" s="268" t="s">
        <v>3806</v>
      </c>
      <c r="D104" s="268" t="s">
        <v>3809</v>
      </c>
      <c r="E104" s="268" t="s">
        <v>584</v>
      </c>
      <c r="F104" s="381">
        <v>144801</v>
      </c>
      <c r="G104" s="267">
        <v>174.92</v>
      </c>
      <c r="H104" s="345" t="s">
        <v>2953</v>
      </c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1:35">
      <c r="A105" s="244">
        <v>44070</v>
      </c>
      <c r="B105" s="267" t="s">
        <v>1849</v>
      </c>
      <c r="C105" s="268" t="s">
        <v>3806</v>
      </c>
      <c r="D105" s="268" t="s">
        <v>3807</v>
      </c>
      <c r="E105" s="268" t="s">
        <v>584</v>
      </c>
      <c r="F105" s="381">
        <v>88699</v>
      </c>
      <c r="G105" s="267">
        <v>177.41</v>
      </c>
      <c r="H105" s="345" t="s">
        <v>2953</v>
      </c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1:35">
      <c r="A106" s="244">
        <v>44070</v>
      </c>
      <c r="B106" s="267" t="s">
        <v>1849</v>
      </c>
      <c r="C106" s="268" t="s">
        <v>3806</v>
      </c>
      <c r="D106" s="268" t="s">
        <v>3805</v>
      </c>
      <c r="E106" s="268" t="s">
        <v>584</v>
      </c>
      <c r="F106" s="381">
        <v>142836</v>
      </c>
      <c r="G106" s="267">
        <v>174.37</v>
      </c>
      <c r="H106" s="345" t="s">
        <v>2953</v>
      </c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1:35">
      <c r="A107" s="244">
        <v>44070</v>
      </c>
      <c r="B107" s="267" t="s">
        <v>1849</v>
      </c>
      <c r="C107" s="268" t="s">
        <v>3806</v>
      </c>
      <c r="D107" s="268" t="s">
        <v>3808</v>
      </c>
      <c r="E107" s="268" t="s">
        <v>584</v>
      </c>
      <c r="F107" s="381">
        <v>185000</v>
      </c>
      <c r="G107" s="267">
        <v>174.81</v>
      </c>
      <c r="H107" s="345" t="s">
        <v>2953</v>
      </c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1:35">
      <c r="A108" s="244">
        <v>44070</v>
      </c>
      <c r="B108" s="267" t="s">
        <v>168</v>
      </c>
      <c r="C108" s="268" t="s">
        <v>3787</v>
      </c>
      <c r="D108" s="268" t="s">
        <v>3729</v>
      </c>
      <c r="E108" s="268" t="s">
        <v>584</v>
      </c>
      <c r="F108" s="381">
        <v>4453302</v>
      </c>
      <c r="G108" s="267">
        <v>203.03</v>
      </c>
      <c r="H108" s="345" t="s">
        <v>2953</v>
      </c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1:35">
      <c r="A109" s="244">
        <v>44070</v>
      </c>
      <c r="B109" s="267" t="s">
        <v>171</v>
      </c>
      <c r="C109" s="268" t="s">
        <v>3881</v>
      </c>
      <c r="D109" s="268" t="s">
        <v>3882</v>
      </c>
      <c r="E109" s="268" t="s">
        <v>584</v>
      </c>
      <c r="F109" s="381">
        <v>29070349</v>
      </c>
      <c r="G109" s="267">
        <v>40.76</v>
      </c>
      <c r="H109" s="345" t="s">
        <v>2953</v>
      </c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1:35">
      <c r="A110" s="244">
        <v>44070</v>
      </c>
      <c r="B110" s="267" t="s">
        <v>3358</v>
      </c>
      <c r="C110" s="268" t="s">
        <v>3788</v>
      </c>
      <c r="D110" s="268" t="s">
        <v>3789</v>
      </c>
      <c r="E110" s="268" t="s">
        <v>584</v>
      </c>
      <c r="F110" s="381">
        <v>201664</v>
      </c>
      <c r="G110" s="267">
        <v>63.9</v>
      </c>
      <c r="H110" s="345" t="s">
        <v>2953</v>
      </c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1:35">
      <c r="A111" s="244">
        <v>44070</v>
      </c>
      <c r="B111" s="267" t="s">
        <v>3358</v>
      </c>
      <c r="C111" s="268" t="s">
        <v>3788</v>
      </c>
      <c r="D111" s="268" t="s">
        <v>3883</v>
      </c>
      <c r="E111" s="268" t="s">
        <v>584</v>
      </c>
      <c r="F111" s="381">
        <v>163954</v>
      </c>
      <c r="G111" s="267">
        <v>63.9</v>
      </c>
      <c r="H111" s="345" t="s">
        <v>2953</v>
      </c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1:35">
      <c r="A112" s="244">
        <v>44070</v>
      </c>
      <c r="B112" s="267" t="s">
        <v>2530</v>
      </c>
      <c r="C112" s="268" t="s">
        <v>3884</v>
      </c>
      <c r="D112" s="268" t="s">
        <v>3902</v>
      </c>
      <c r="E112" s="268" t="s">
        <v>584</v>
      </c>
      <c r="F112" s="381">
        <v>299386</v>
      </c>
      <c r="G112" s="267">
        <v>11.05</v>
      </c>
      <c r="H112" s="345" t="s">
        <v>2953</v>
      </c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1:35">
      <c r="A113" s="244">
        <v>44070</v>
      </c>
      <c r="B113" s="267" t="s">
        <v>2530</v>
      </c>
      <c r="C113" s="268" t="s">
        <v>3884</v>
      </c>
      <c r="D113" s="268" t="s">
        <v>3885</v>
      </c>
      <c r="E113" s="268" t="s">
        <v>584</v>
      </c>
      <c r="F113" s="381">
        <v>200</v>
      </c>
      <c r="G113" s="267">
        <v>11.4</v>
      </c>
      <c r="H113" s="345" t="s">
        <v>2953</v>
      </c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1:35">
      <c r="A114" s="244">
        <v>44070</v>
      </c>
      <c r="B114" s="267" t="s">
        <v>2549</v>
      </c>
      <c r="C114" s="268" t="s">
        <v>3886</v>
      </c>
      <c r="D114" s="268" t="s">
        <v>3903</v>
      </c>
      <c r="E114" s="268" t="s">
        <v>584</v>
      </c>
      <c r="F114" s="381">
        <v>289932</v>
      </c>
      <c r="G114" s="267">
        <v>61.11</v>
      </c>
      <c r="H114" s="345" t="s">
        <v>2953</v>
      </c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1:35">
      <c r="A115" s="244">
        <v>44070</v>
      </c>
      <c r="B115" s="267" t="s">
        <v>3889</v>
      </c>
      <c r="C115" s="268" t="s">
        <v>3890</v>
      </c>
      <c r="D115" s="268" t="s">
        <v>3904</v>
      </c>
      <c r="E115" s="268" t="s">
        <v>584</v>
      </c>
      <c r="F115" s="381">
        <v>171400</v>
      </c>
      <c r="G115" s="267">
        <v>679.81</v>
      </c>
      <c r="H115" s="345" t="s">
        <v>2953</v>
      </c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1:35">
      <c r="A116" s="244">
        <v>44070</v>
      </c>
      <c r="B116" s="267" t="s">
        <v>3894</v>
      </c>
      <c r="C116" s="268" t="s">
        <v>3895</v>
      </c>
      <c r="D116" s="268" t="s">
        <v>3905</v>
      </c>
      <c r="E116" s="268" t="s">
        <v>584</v>
      </c>
      <c r="F116" s="381">
        <v>189500</v>
      </c>
      <c r="G116" s="267">
        <v>32.46</v>
      </c>
      <c r="H116" s="345" t="s">
        <v>2953</v>
      </c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1:35">
      <c r="A117" s="244">
        <v>44070</v>
      </c>
      <c r="B117" s="267" t="s">
        <v>2779</v>
      </c>
      <c r="C117" s="268" t="s">
        <v>3906</v>
      </c>
      <c r="D117" s="268" t="s">
        <v>3907</v>
      </c>
      <c r="E117" s="268" t="s">
        <v>584</v>
      </c>
      <c r="F117" s="381">
        <v>65977</v>
      </c>
      <c r="G117" s="267">
        <v>101.78</v>
      </c>
      <c r="H117" s="345" t="s">
        <v>2953</v>
      </c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1:35">
      <c r="A118" s="244">
        <v>44070</v>
      </c>
      <c r="B118" s="267" t="s">
        <v>2779</v>
      </c>
      <c r="C118" s="268" t="s">
        <v>3906</v>
      </c>
      <c r="D118" s="268" t="s">
        <v>3908</v>
      </c>
      <c r="E118" s="268" t="s">
        <v>584</v>
      </c>
      <c r="F118" s="381">
        <v>67000</v>
      </c>
      <c r="G118" s="267">
        <v>103.25</v>
      </c>
      <c r="H118" s="345" t="s">
        <v>2953</v>
      </c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1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1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1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1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1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1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1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1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1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1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0"/>
  <sheetViews>
    <sheetView zoomScale="85" zoomScaleNormal="85" workbookViewId="0">
      <selection activeCell="J38" sqref="J3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44071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7" customFormat="1" ht="14.25">
      <c r="A10" s="514">
        <v>1</v>
      </c>
      <c r="B10" s="458">
        <v>44011</v>
      </c>
      <c r="C10" s="515"/>
      <c r="D10" s="516" t="s">
        <v>63</v>
      </c>
      <c r="E10" s="517" t="s">
        <v>3645</v>
      </c>
      <c r="F10" s="460">
        <v>1296</v>
      </c>
      <c r="G10" s="517">
        <v>1231</v>
      </c>
      <c r="H10" s="517">
        <v>1338</v>
      </c>
      <c r="I10" s="518" t="s">
        <v>3630</v>
      </c>
      <c r="J10" s="457" t="s">
        <v>3493</v>
      </c>
      <c r="K10" s="457">
        <f t="shared" ref="K10:K11" si="0">H10-F10</f>
        <v>42</v>
      </c>
      <c r="L10" s="503">
        <f t="shared" ref="L10:L13" si="1">(F10*-0.8)/100</f>
        <v>-10.368</v>
      </c>
      <c r="M10" s="461">
        <f>(K10+L10)/F10</f>
        <v>2.4407407407407405E-2</v>
      </c>
      <c r="N10" s="462" t="s">
        <v>600</v>
      </c>
      <c r="O10" s="513">
        <v>44067</v>
      </c>
      <c r="Q10" s="428"/>
      <c r="R10" s="429" t="s">
        <v>603</v>
      </c>
      <c r="S10" s="428"/>
      <c r="T10" s="428"/>
      <c r="U10" s="428"/>
      <c r="V10" s="428"/>
      <c r="W10" s="428"/>
      <c r="X10" s="428"/>
      <c r="Y10" s="428"/>
      <c r="Z10" s="428"/>
      <c r="AA10" s="428"/>
      <c r="AB10" s="428"/>
    </row>
    <row r="11" spans="1:28" s="427" customFormat="1" ht="14.25">
      <c r="A11" s="514">
        <v>2</v>
      </c>
      <c r="B11" s="458">
        <v>44014</v>
      </c>
      <c r="C11" s="515"/>
      <c r="D11" s="516" t="s">
        <v>136</v>
      </c>
      <c r="E11" s="517" t="s">
        <v>3645</v>
      </c>
      <c r="F11" s="460">
        <v>932</v>
      </c>
      <c r="G11" s="517">
        <v>874</v>
      </c>
      <c r="H11" s="517">
        <v>986</v>
      </c>
      <c r="I11" s="518" t="s">
        <v>3631</v>
      </c>
      <c r="J11" s="457" t="s">
        <v>3694</v>
      </c>
      <c r="K11" s="457">
        <f t="shared" si="0"/>
        <v>54</v>
      </c>
      <c r="L11" s="503">
        <f t="shared" si="1"/>
        <v>-7.4560000000000004</v>
      </c>
      <c r="M11" s="461">
        <f t="shared" ref="M11" si="2">(K11+L11)/F11</f>
        <v>4.9939914163090127E-2</v>
      </c>
      <c r="N11" s="462" t="s">
        <v>600</v>
      </c>
      <c r="O11" s="513">
        <v>44056</v>
      </c>
      <c r="Q11" s="428"/>
      <c r="R11" s="429" t="s">
        <v>603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514">
        <v>3</v>
      </c>
      <c r="B12" s="458">
        <v>44018</v>
      </c>
      <c r="C12" s="515"/>
      <c r="D12" s="516" t="s">
        <v>565</v>
      </c>
      <c r="E12" s="517" t="s">
        <v>601</v>
      </c>
      <c r="F12" s="460">
        <v>1000</v>
      </c>
      <c r="G12" s="517">
        <v>935</v>
      </c>
      <c r="H12" s="517">
        <v>1055</v>
      </c>
      <c r="I12" s="518" t="s">
        <v>3632</v>
      </c>
      <c r="J12" s="457" t="s">
        <v>724</v>
      </c>
      <c r="K12" s="457">
        <f t="shared" ref="K12:K13" si="3">H12-F12</f>
        <v>55</v>
      </c>
      <c r="L12" s="503">
        <f t="shared" si="1"/>
        <v>-8</v>
      </c>
      <c r="M12" s="461">
        <f t="shared" ref="M12:M13" si="4">(K12+L12)/F12</f>
        <v>4.7E-2</v>
      </c>
      <c r="N12" s="462" t="s">
        <v>600</v>
      </c>
      <c r="O12" s="513">
        <v>44064</v>
      </c>
      <c r="Q12" s="428"/>
      <c r="R12" s="429" t="s">
        <v>3187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514">
        <v>4</v>
      </c>
      <c r="B13" s="458">
        <v>44022</v>
      </c>
      <c r="C13" s="515"/>
      <c r="D13" s="516" t="s">
        <v>3635</v>
      </c>
      <c r="E13" s="517" t="s">
        <v>601</v>
      </c>
      <c r="F13" s="460">
        <v>396</v>
      </c>
      <c r="G13" s="517">
        <v>370</v>
      </c>
      <c r="H13" s="517">
        <v>420</v>
      </c>
      <c r="I13" s="518" t="s">
        <v>3634</v>
      </c>
      <c r="J13" s="457" t="s">
        <v>3672</v>
      </c>
      <c r="K13" s="457">
        <f t="shared" si="3"/>
        <v>24</v>
      </c>
      <c r="L13" s="503">
        <f t="shared" si="1"/>
        <v>-3.1680000000000001</v>
      </c>
      <c r="M13" s="461">
        <f t="shared" si="4"/>
        <v>5.2606060606060608E-2</v>
      </c>
      <c r="N13" s="462" t="s">
        <v>600</v>
      </c>
      <c r="O13" s="513">
        <v>44050</v>
      </c>
      <c r="Q13" s="428"/>
      <c r="R13" s="429" t="s">
        <v>3187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51">
        <v>5</v>
      </c>
      <c r="B14" s="448">
        <v>44026</v>
      </c>
      <c r="C14" s="452"/>
      <c r="D14" s="453" t="s">
        <v>242</v>
      </c>
      <c r="E14" s="454" t="s">
        <v>3683</v>
      </c>
      <c r="F14" s="433">
        <v>70.5</v>
      </c>
      <c r="G14" s="454">
        <v>64.5</v>
      </c>
      <c r="H14" s="454">
        <v>69.25</v>
      </c>
      <c r="I14" s="455" t="s">
        <v>3638</v>
      </c>
      <c r="J14" s="434" t="s">
        <v>3649</v>
      </c>
      <c r="K14" s="434">
        <f t="shared" ref="K14" si="5">H14-F14</f>
        <v>-1.25</v>
      </c>
      <c r="L14" s="505">
        <f t="shared" ref="L14" si="6">(F14*-0.8)/100</f>
        <v>-0.56400000000000006</v>
      </c>
      <c r="M14" s="435">
        <f t="shared" ref="M14" si="7">(K14+L14)/F14</f>
        <v>-2.5730496453900711E-2</v>
      </c>
      <c r="N14" s="449" t="s">
        <v>664</v>
      </c>
      <c r="O14" s="436">
        <v>44046</v>
      </c>
      <c r="Q14" s="428"/>
      <c r="R14" s="429" t="s">
        <v>603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383">
        <v>6</v>
      </c>
      <c r="B15" s="408">
        <v>44034</v>
      </c>
      <c r="C15" s="422"/>
      <c r="D15" s="470" t="s">
        <v>153</v>
      </c>
      <c r="E15" s="423" t="s">
        <v>601</v>
      </c>
      <c r="F15" s="423" t="s">
        <v>3639</v>
      </c>
      <c r="G15" s="432">
        <v>15950</v>
      </c>
      <c r="H15" s="423"/>
      <c r="I15" s="411" t="s">
        <v>3640</v>
      </c>
      <c r="J15" s="424" t="s">
        <v>602</v>
      </c>
      <c r="K15" s="424"/>
      <c r="L15" s="506"/>
      <c r="M15" s="424"/>
      <c r="N15" s="425"/>
      <c r="O15" s="426"/>
      <c r="Q15" s="428"/>
      <c r="R15" s="429" t="s">
        <v>603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497">
        <v>7</v>
      </c>
      <c r="B16" s="463">
        <v>44039</v>
      </c>
      <c r="C16" s="498"/>
      <c r="D16" s="499" t="s">
        <v>98</v>
      </c>
      <c r="E16" s="500" t="s">
        <v>601</v>
      </c>
      <c r="F16" s="501">
        <v>155</v>
      </c>
      <c r="G16" s="501">
        <v>145</v>
      </c>
      <c r="H16" s="500">
        <v>155</v>
      </c>
      <c r="I16" s="502">
        <v>175</v>
      </c>
      <c r="J16" s="472" t="s">
        <v>709</v>
      </c>
      <c r="K16" s="464">
        <f t="shared" ref="K16:K18" si="8">H16-F16</f>
        <v>0</v>
      </c>
      <c r="L16" s="483">
        <f t="shared" ref="L16:L18" si="9">(F16*-0.8)/100</f>
        <v>-1.24</v>
      </c>
      <c r="M16" s="465">
        <f t="shared" ref="M16:M18" si="10">(K16+L16)/F16</f>
        <v>-8.0000000000000002E-3</v>
      </c>
      <c r="N16" s="472" t="s">
        <v>709</v>
      </c>
      <c r="O16" s="487">
        <v>44046</v>
      </c>
      <c r="Q16" s="428"/>
      <c r="R16" s="429" t="s">
        <v>3187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514">
        <v>8</v>
      </c>
      <c r="B17" s="458">
        <v>44041</v>
      </c>
      <c r="C17" s="515"/>
      <c r="D17" s="516" t="s">
        <v>237</v>
      </c>
      <c r="E17" s="517" t="s">
        <v>601</v>
      </c>
      <c r="F17" s="460">
        <v>245</v>
      </c>
      <c r="G17" s="517">
        <v>230</v>
      </c>
      <c r="H17" s="517">
        <v>262</v>
      </c>
      <c r="I17" s="518">
        <v>275</v>
      </c>
      <c r="J17" s="457" t="s">
        <v>3668</v>
      </c>
      <c r="K17" s="457">
        <f t="shared" si="8"/>
        <v>17</v>
      </c>
      <c r="L17" s="503">
        <f t="shared" si="9"/>
        <v>-1.96</v>
      </c>
      <c r="M17" s="461">
        <f t="shared" si="10"/>
        <v>6.1387755102040815E-2</v>
      </c>
      <c r="N17" s="462" t="s">
        <v>600</v>
      </c>
      <c r="O17" s="513">
        <v>44049</v>
      </c>
      <c r="Q17" s="428"/>
      <c r="R17" s="429" t="s">
        <v>3187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37">
        <v>9</v>
      </c>
      <c r="B18" s="438">
        <v>44046</v>
      </c>
      <c r="C18" s="439"/>
      <c r="D18" s="440" t="s">
        <v>178</v>
      </c>
      <c r="E18" s="441" t="s">
        <v>601</v>
      </c>
      <c r="F18" s="442">
        <v>520</v>
      </c>
      <c r="G18" s="441">
        <v>478</v>
      </c>
      <c r="H18" s="441">
        <v>544</v>
      </c>
      <c r="I18" s="443" t="s">
        <v>3655</v>
      </c>
      <c r="J18" s="444" t="s">
        <v>3677</v>
      </c>
      <c r="K18" s="444">
        <f t="shared" si="8"/>
        <v>24</v>
      </c>
      <c r="L18" s="504">
        <f t="shared" si="9"/>
        <v>-4.16</v>
      </c>
      <c r="M18" s="445">
        <f t="shared" si="10"/>
        <v>3.8153846153846156E-2</v>
      </c>
      <c r="N18" s="446" t="s">
        <v>600</v>
      </c>
      <c r="O18" s="447">
        <v>44053</v>
      </c>
      <c r="Q18" s="428"/>
      <c r="R18" s="429" t="s">
        <v>603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514">
        <v>10</v>
      </c>
      <c r="B19" s="458">
        <v>44048</v>
      </c>
      <c r="C19" s="515"/>
      <c r="D19" s="516" t="s">
        <v>67</v>
      </c>
      <c r="E19" s="517" t="s">
        <v>601</v>
      </c>
      <c r="F19" s="460">
        <v>398</v>
      </c>
      <c r="G19" s="517">
        <v>374</v>
      </c>
      <c r="H19" s="517">
        <v>430</v>
      </c>
      <c r="I19" s="518">
        <v>450</v>
      </c>
      <c r="J19" s="457" t="s">
        <v>3676</v>
      </c>
      <c r="K19" s="457">
        <f t="shared" ref="K19" si="11">H19-F19</f>
        <v>32</v>
      </c>
      <c r="L19" s="503">
        <f t="shared" ref="L19" si="12">(F19*-0.8)/100</f>
        <v>-3.1840000000000002</v>
      </c>
      <c r="M19" s="461">
        <f t="shared" ref="M19" si="13">(K19+L19)/F19</f>
        <v>7.240201005025125E-2</v>
      </c>
      <c r="N19" s="462" t="s">
        <v>600</v>
      </c>
      <c r="O19" s="513">
        <v>44053</v>
      </c>
      <c r="Q19" s="428"/>
      <c r="R19" s="429" t="s">
        <v>3187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514">
        <v>11</v>
      </c>
      <c r="B20" s="458">
        <v>44049</v>
      </c>
      <c r="C20" s="515"/>
      <c r="D20" s="516" t="s">
        <v>98</v>
      </c>
      <c r="E20" s="517" t="s">
        <v>601</v>
      </c>
      <c r="F20" s="460">
        <v>153</v>
      </c>
      <c r="G20" s="517">
        <v>141</v>
      </c>
      <c r="H20" s="517">
        <v>162.5</v>
      </c>
      <c r="I20" s="518">
        <v>175</v>
      </c>
      <c r="J20" s="457" t="s">
        <v>3670</v>
      </c>
      <c r="K20" s="457">
        <f t="shared" ref="K20:K22" si="14">H20-F20</f>
        <v>9.5</v>
      </c>
      <c r="L20" s="503">
        <f t="shared" ref="L20:L22" si="15">(F20*-0.8)/100</f>
        <v>-1.224</v>
      </c>
      <c r="M20" s="461">
        <f t="shared" ref="M20:M22" si="16">(K20+L20)/F20</f>
        <v>5.4091503267973857E-2</v>
      </c>
      <c r="N20" s="462" t="s">
        <v>600</v>
      </c>
      <c r="O20" s="513">
        <v>44050</v>
      </c>
      <c r="Q20" s="428"/>
      <c r="R20" s="429" t="s">
        <v>3187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514">
        <v>12</v>
      </c>
      <c r="B21" s="458">
        <v>44053</v>
      </c>
      <c r="C21" s="515"/>
      <c r="D21" s="516" t="s">
        <v>51</v>
      </c>
      <c r="E21" s="517" t="s">
        <v>601</v>
      </c>
      <c r="F21" s="460">
        <v>1790</v>
      </c>
      <c r="G21" s="517">
        <v>1695</v>
      </c>
      <c r="H21" s="517">
        <v>1895</v>
      </c>
      <c r="I21" s="518" t="s">
        <v>3679</v>
      </c>
      <c r="J21" s="457" t="s">
        <v>3674</v>
      </c>
      <c r="K21" s="457">
        <f t="shared" si="14"/>
        <v>105</v>
      </c>
      <c r="L21" s="503">
        <f t="shared" si="15"/>
        <v>-14.32</v>
      </c>
      <c r="M21" s="461">
        <f t="shared" si="16"/>
        <v>5.0659217877094972E-2</v>
      </c>
      <c r="N21" s="462" t="s">
        <v>600</v>
      </c>
      <c r="O21" s="513">
        <v>44062</v>
      </c>
      <c r="Q21" s="428"/>
      <c r="R21" s="429" t="s">
        <v>603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514">
        <v>13</v>
      </c>
      <c r="B22" s="458">
        <v>44053</v>
      </c>
      <c r="C22" s="515"/>
      <c r="D22" s="516" t="s">
        <v>195</v>
      </c>
      <c r="E22" s="517" t="s">
        <v>601</v>
      </c>
      <c r="F22" s="460">
        <v>3975</v>
      </c>
      <c r="G22" s="517">
        <v>3720</v>
      </c>
      <c r="H22" s="517">
        <v>4205</v>
      </c>
      <c r="I22" s="518" t="s">
        <v>3680</v>
      </c>
      <c r="J22" s="457" t="s">
        <v>3733</v>
      </c>
      <c r="K22" s="457">
        <f t="shared" si="14"/>
        <v>230</v>
      </c>
      <c r="L22" s="503">
        <f t="shared" si="15"/>
        <v>-31.8</v>
      </c>
      <c r="M22" s="461">
        <f t="shared" si="16"/>
        <v>4.986163522012578E-2</v>
      </c>
      <c r="N22" s="462" t="s">
        <v>600</v>
      </c>
      <c r="O22" s="513">
        <v>44062</v>
      </c>
      <c r="Q22" s="428"/>
      <c r="R22" s="429" t="s">
        <v>603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514">
        <v>14</v>
      </c>
      <c r="B23" s="458">
        <v>44053</v>
      </c>
      <c r="C23" s="515"/>
      <c r="D23" s="516" t="s">
        <v>145</v>
      </c>
      <c r="E23" s="517" t="s">
        <v>601</v>
      </c>
      <c r="F23" s="460">
        <v>957</v>
      </c>
      <c r="G23" s="517">
        <v>895</v>
      </c>
      <c r="H23" s="517">
        <v>1012.5</v>
      </c>
      <c r="I23" s="518" t="s">
        <v>3681</v>
      </c>
      <c r="J23" s="457" t="s">
        <v>3748</v>
      </c>
      <c r="K23" s="457">
        <f t="shared" ref="K23:K25" si="17">H23-F23</f>
        <v>55.5</v>
      </c>
      <c r="L23" s="503">
        <f t="shared" ref="L23:L25" si="18">(F23*-0.8)/100</f>
        <v>-7.6560000000000006</v>
      </c>
      <c r="M23" s="461">
        <f t="shared" ref="M23:M25" si="19">(K23+L23)/F23</f>
        <v>4.9993730407523515E-2</v>
      </c>
      <c r="N23" s="462" t="s">
        <v>600</v>
      </c>
      <c r="O23" s="513">
        <v>44063</v>
      </c>
      <c r="Q23" s="428"/>
      <c r="R23" s="429" t="s">
        <v>3187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514">
        <v>15</v>
      </c>
      <c r="B24" s="458">
        <v>44056</v>
      </c>
      <c r="C24" s="515"/>
      <c r="D24" s="516" t="s">
        <v>533</v>
      </c>
      <c r="E24" s="517" t="s">
        <v>601</v>
      </c>
      <c r="F24" s="460">
        <v>1203</v>
      </c>
      <c r="G24" s="517">
        <v>1140</v>
      </c>
      <c r="H24" s="517">
        <v>1275</v>
      </c>
      <c r="I24" s="518" t="s">
        <v>3702</v>
      </c>
      <c r="J24" s="457" t="s">
        <v>3734</v>
      </c>
      <c r="K24" s="457">
        <f t="shared" si="17"/>
        <v>72</v>
      </c>
      <c r="L24" s="503">
        <f t="shared" si="18"/>
        <v>-9.6240000000000006</v>
      </c>
      <c r="M24" s="461">
        <f t="shared" si="19"/>
        <v>5.1850374064837904E-2</v>
      </c>
      <c r="N24" s="462" t="s">
        <v>600</v>
      </c>
      <c r="O24" s="513">
        <v>44062</v>
      </c>
      <c r="Q24" s="428"/>
      <c r="R24" s="429" t="s">
        <v>603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514">
        <v>16</v>
      </c>
      <c r="B25" s="458">
        <v>44057</v>
      </c>
      <c r="C25" s="515"/>
      <c r="D25" s="516" t="s">
        <v>86</v>
      </c>
      <c r="E25" s="517" t="s">
        <v>601</v>
      </c>
      <c r="F25" s="460">
        <v>376</v>
      </c>
      <c r="G25" s="517">
        <v>349</v>
      </c>
      <c r="H25" s="517">
        <v>397.5</v>
      </c>
      <c r="I25" s="518" t="s">
        <v>3716</v>
      </c>
      <c r="J25" s="457" t="s">
        <v>3735</v>
      </c>
      <c r="K25" s="457">
        <f t="shared" si="17"/>
        <v>21.5</v>
      </c>
      <c r="L25" s="503">
        <f t="shared" si="18"/>
        <v>-3.008</v>
      </c>
      <c r="M25" s="461">
        <f t="shared" si="19"/>
        <v>4.9180851063829786E-2</v>
      </c>
      <c r="N25" s="462" t="s">
        <v>600</v>
      </c>
      <c r="O25" s="513">
        <v>44062</v>
      </c>
      <c r="Q25" s="428"/>
      <c r="R25" s="429" t="s">
        <v>3187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383">
        <v>17</v>
      </c>
      <c r="B26" s="408">
        <v>44057</v>
      </c>
      <c r="C26" s="422"/>
      <c r="D26" s="470" t="s">
        <v>128</v>
      </c>
      <c r="E26" s="423" t="s">
        <v>601</v>
      </c>
      <c r="F26" s="423" t="s">
        <v>3717</v>
      </c>
      <c r="G26" s="432">
        <v>187</v>
      </c>
      <c r="H26" s="423"/>
      <c r="I26" s="411" t="s">
        <v>3718</v>
      </c>
      <c r="J26" s="424" t="s">
        <v>602</v>
      </c>
      <c r="K26" s="424"/>
      <c r="L26" s="506"/>
      <c r="M26" s="424"/>
      <c r="N26" s="425"/>
      <c r="O26" s="426"/>
      <c r="Q26" s="428"/>
      <c r="R26" s="429" t="s">
        <v>3703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97">
        <v>18</v>
      </c>
      <c r="B27" s="463">
        <v>44057</v>
      </c>
      <c r="C27" s="498"/>
      <c r="D27" s="499" t="s">
        <v>74</v>
      </c>
      <c r="E27" s="500" t="s">
        <v>3628</v>
      </c>
      <c r="F27" s="500">
        <v>412.5</v>
      </c>
      <c r="G27" s="501">
        <v>438</v>
      </c>
      <c r="H27" s="500">
        <v>405</v>
      </c>
      <c r="I27" s="502" t="s">
        <v>3719</v>
      </c>
      <c r="J27" s="464" t="s">
        <v>3745</v>
      </c>
      <c r="K27" s="464">
        <f>F27-H27</f>
        <v>7.5</v>
      </c>
      <c r="L27" s="483">
        <f>(F27*-0.8)/100</f>
        <v>-3.3</v>
      </c>
      <c r="M27" s="465">
        <f t="shared" ref="M27" si="20">(K27+L27)/F27</f>
        <v>1.0181818181818183E-2</v>
      </c>
      <c r="N27" s="472" t="s">
        <v>709</v>
      </c>
      <c r="O27" s="487">
        <v>44063</v>
      </c>
      <c r="Q27" s="428"/>
      <c r="R27" s="429" t="s">
        <v>3703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519">
        <v>19</v>
      </c>
      <c r="B28" s="448">
        <v>44057</v>
      </c>
      <c r="C28" s="523"/>
      <c r="D28" s="524" t="s">
        <v>111</v>
      </c>
      <c r="E28" s="433" t="s">
        <v>3628</v>
      </c>
      <c r="F28" s="433">
        <v>2790</v>
      </c>
      <c r="G28" s="525">
        <v>2930</v>
      </c>
      <c r="H28" s="525">
        <v>2930</v>
      </c>
      <c r="I28" s="433" t="s">
        <v>3720</v>
      </c>
      <c r="J28" s="434" t="s">
        <v>3728</v>
      </c>
      <c r="K28" s="434">
        <f>F28-H28</f>
        <v>-140</v>
      </c>
      <c r="L28" s="505">
        <f>(F28*-0.8)/100</f>
        <v>-22.32</v>
      </c>
      <c r="M28" s="435">
        <f t="shared" ref="M28:M29" si="21">(K28+L28)/F28</f>
        <v>-5.8179211469534045E-2</v>
      </c>
      <c r="N28" s="449" t="s">
        <v>664</v>
      </c>
      <c r="O28" s="436">
        <v>44060</v>
      </c>
      <c r="Q28" s="428"/>
      <c r="R28" s="429" t="s">
        <v>3703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514">
        <v>20</v>
      </c>
      <c r="B29" s="458">
        <v>44060</v>
      </c>
      <c r="C29" s="515"/>
      <c r="D29" s="516" t="s">
        <v>163</v>
      </c>
      <c r="E29" s="517" t="s">
        <v>601</v>
      </c>
      <c r="F29" s="460">
        <v>1360</v>
      </c>
      <c r="G29" s="517">
        <v>1280</v>
      </c>
      <c r="H29" s="517">
        <v>1440</v>
      </c>
      <c r="I29" s="518" t="s">
        <v>3725</v>
      </c>
      <c r="J29" s="457" t="s">
        <v>3736</v>
      </c>
      <c r="K29" s="457">
        <f t="shared" ref="K29" si="22">H29-F29</f>
        <v>80</v>
      </c>
      <c r="L29" s="503">
        <f t="shared" ref="L29" si="23">(F29*-0.8)/100</f>
        <v>-10.88</v>
      </c>
      <c r="M29" s="461">
        <f t="shared" si="21"/>
        <v>5.0823529411764712E-2</v>
      </c>
      <c r="N29" s="462" t="s">
        <v>600</v>
      </c>
      <c r="O29" s="513">
        <v>44062</v>
      </c>
      <c r="Q29" s="428"/>
      <c r="R29" s="429" t="s">
        <v>3187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514">
        <v>21</v>
      </c>
      <c r="B30" s="458">
        <v>44062</v>
      </c>
      <c r="C30" s="515"/>
      <c r="D30" s="516" t="s">
        <v>569</v>
      </c>
      <c r="E30" s="517" t="s">
        <v>601</v>
      </c>
      <c r="F30" s="460">
        <v>2005</v>
      </c>
      <c r="G30" s="517">
        <v>1870</v>
      </c>
      <c r="H30" s="517">
        <v>2135</v>
      </c>
      <c r="I30" s="518" t="s">
        <v>3737</v>
      </c>
      <c r="J30" s="457" t="s">
        <v>3685</v>
      </c>
      <c r="K30" s="457">
        <f t="shared" ref="K30:K31" si="24">H30-F30</f>
        <v>130</v>
      </c>
      <c r="L30" s="503">
        <f t="shared" ref="L30:L31" si="25">(F30*-0.8)/100</f>
        <v>-16.04</v>
      </c>
      <c r="M30" s="461">
        <f t="shared" ref="M30:M31" si="26">(K30+L30)/F30</f>
        <v>5.6837905236907738E-2</v>
      </c>
      <c r="N30" s="462" t="s">
        <v>600</v>
      </c>
      <c r="O30" s="513">
        <v>44064</v>
      </c>
      <c r="Q30" s="428"/>
      <c r="R30" s="429" t="s">
        <v>603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437">
        <v>22</v>
      </c>
      <c r="B31" s="438">
        <v>44063</v>
      </c>
      <c r="C31" s="439"/>
      <c r="D31" s="440" t="s">
        <v>546</v>
      </c>
      <c r="E31" s="441" t="s">
        <v>601</v>
      </c>
      <c r="F31" s="442">
        <v>785</v>
      </c>
      <c r="G31" s="441">
        <v>730</v>
      </c>
      <c r="H31" s="441">
        <v>825</v>
      </c>
      <c r="I31" s="443" t="s">
        <v>3741</v>
      </c>
      <c r="J31" s="444" t="s">
        <v>3633</v>
      </c>
      <c r="K31" s="444">
        <f t="shared" si="24"/>
        <v>40</v>
      </c>
      <c r="L31" s="504">
        <f t="shared" si="25"/>
        <v>-6.28</v>
      </c>
      <c r="M31" s="445">
        <f t="shared" si="26"/>
        <v>4.2955414012738849E-2</v>
      </c>
      <c r="N31" s="446" t="s">
        <v>600</v>
      </c>
      <c r="O31" s="447">
        <v>44064</v>
      </c>
      <c r="Q31" s="428"/>
      <c r="R31" s="429" t="s">
        <v>603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514">
        <v>23</v>
      </c>
      <c r="B32" s="458">
        <v>44064</v>
      </c>
      <c r="C32" s="515"/>
      <c r="D32" s="516" t="s">
        <v>3752</v>
      </c>
      <c r="E32" s="517" t="s">
        <v>3753</v>
      </c>
      <c r="F32" s="460">
        <v>117.5</v>
      </c>
      <c r="G32" s="517">
        <v>110</v>
      </c>
      <c r="H32" s="517">
        <v>124.5</v>
      </c>
      <c r="I32" s="518" t="s">
        <v>3754</v>
      </c>
      <c r="J32" s="457" t="s">
        <v>3708</v>
      </c>
      <c r="K32" s="457">
        <f t="shared" ref="K32" si="27">H32-F32</f>
        <v>7</v>
      </c>
      <c r="L32" s="503">
        <f t="shared" ref="L32" si="28">(F32*-0.8)/100</f>
        <v>-0.94</v>
      </c>
      <c r="M32" s="461">
        <f t="shared" ref="M32" si="29">(K32+L32)/F32</f>
        <v>5.1574468085106386E-2</v>
      </c>
      <c r="N32" s="462" t="s">
        <v>600</v>
      </c>
      <c r="O32" s="513">
        <v>44070</v>
      </c>
      <c r="Q32" s="428"/>
      <c r="R32" s="429" t="s">
        <v>603</v>
      </c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437">
        <v>24</v>
      </c>
      <c r="B33" s="438">
        <v>44064</v>
      </c>
      <c r="C33" s="439"/>
      <c r="D33" s="440" t="s">
        <v>284</v>
      </c>
      <c r="E33" s="441" t="s">
        <v>601</v>
      </c>
      <c r="F33" s="442">
        <v>172</v>
      </c>
      <c r="G33" s="441">
        <v>160</v>
      </c>
      <c r="H33" s="441">
        <v>180.5</v>
      </c>
      <c r="I33" s="443">
        <v>195</v>
      </c>
      <c r="J33" s="444" t="s">
        <v>3810</v>
      </c>
      <c r="K33" s="444">
        <f t="shared" ref="K33" si="30">H33-F33</f>
        <v>8.5</v>
      </c>
      <c r="L33" s="504">
        <f t="shared" ref="L33" si="31">(F33*-0.8)/100</f>
        <v>-1.3759999999999999</v>
      </c>
      <c r="M33" s="445">
        <f t="shared" ref="M33" si="32">(K33+L33)/F33</f>
        <v>4.1418604651162795E-2</v>
      </c>
      <c r="N33" s="446" t="s">
        <v>600</v>
      </c>
      <c r="O33" s="447">
        <v>44070</v>
      </c>
      <c r="Q33" s="428"/>
      <c r="R33" s="429" t="s">
        <v>3187</v>
      </c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427" customFormat="1" ht="14.25">
      <c r="A34" s="383">
        <v>25</v>
      </c>
      <c r="B34" s="408">
        <v>44068</v>
      </c>
      <c r="C34" s="422"/>
      <c r="D34" s="470" t="s">
        <v>1976</v>
      </c>
      <c r="E34" s="423" t="s">
        <v>601</v>
      </c>
      <c r="F34" s="423" t="s">
        <v>3776</v>
      </c>
      <c r="G34" s="432">
        <v>217</v>
      </c>
      <c r="H34" s="423"/>
      <c r="I34" s="411" t="s">
        <v>3777</v>
      </c>
      <c r="J34" s="424" t="s">
        <v>602</v>
      </c>
      <c r="K34" s="424"/>
      <c r="L34" s="506"/>
      <c r="M34" s="424"/>
      <c r="N34" s="425"/>
      <c r="O34" s="426"/>
      <c r="Q34" s="428"/>
      <c r="R34" s="429" t="s">
        <v>603</v>
      </c>
      <c r="S34" s="428"/>
      <c r="T34" s="428"/>
      <c r="U34" s="428"/>
      <c r="V34" s="428"/>
      <c r="W34" s="428"/>
      <c r="X34" s="428"/>
      <c r="Y34" s="428"/>
      <c r="Z34" s="428"/>
      <c r="AA34" s="428"/>
      <c r="AB34" s="428"/>
    </row>
    <row r="35" spans="1:38" s="5" customFormat="1" ht="14.25">
      <c r="A35" s="383"/>
      <c r="B35" s="408"/>
      <c r="C35" s="409"/>
      <c r="D35" s="390"/>
      <c r="E35" s="410"/>
      <c r="F35" s="411"/>
      <c r="G35" s="412"/>
      <c r="H35" s="412"/>
      <c r="I35" s="411"/>
      <c r="J35" s="377"/>
      <c r="K35" s="377"/>
      <c r="L35" s="507"/>
      <c r="M35" s="376"/>
      <c r="N35" s="388"/>
      <c r="O35" s="382"/>
      <c r="P35" s="427"/>
      <c r="Q35" s="64"/>
      <c r="R35" s="341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2" customHeight="1">
      <c r="A36" s="23" t="s">
        <v>604</v>
      </c>
      <c r="B36" s="24"/>
      <c r="C36" s="25"/>
      <c r="D36" s="26"/>
      <c r="E36" s="27"/>
      <c r="F36" s="28"/>
      <c r="G36" s="28"/>
      <c r="H36" s="28"/>
      <c r="I36" s="28"/>
      <c r="J36" s="65"/>
      <c r="K36" s="28"/>
      <c r="L36" s="508"/>
      <c r="M36" s="38"/>
      <c r="N36" s="65"/>
      <c r="O36" s="66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9" t="s">
        <v>605</v>
      </c>
      <c r="B37" s="23"/>
      <c r="C37" s="23"/>
      <c r="D37" s="23"/>
      <c r="F37" s="30" t="s">
        <v>606</v>
      </c>
      <c r="G37" s="17"/>
      <c r="H37" s="31"/>
      <c r="I37" s="36"/>
      <c r="J37" s="67"/>
      <c r="K37" s="68"/>
      <c r="L37" s="509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 t="s">
        <v>607</v>
      </c>
      <c r="B38" s="23"/>
      <c r="C38" s="23"/>
      <c r="D38" s="23"/>
      <c r="E38" s="32"/>
      <c r="F38" s="30" t="s">
        <v>608</v>
      </c>
      <c r="G38" s="17"/>
      <c r="H38" s="31"/>
      <c r="I38" s="36"/>
      <c r="J38" s="67"/>
      <c r="K38" s="68"/>
      <c r="L38" s="509"/>
      <c r="M38" s="69"/>
      <c r="N38" s="16"/>
      <c r="O38" s="70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/>
      <c r="B39" s="23"/>
      <c r="C39" s="23"/>
      <c r="D39" s="23"/>
      <c r="E39" s="32"/>
      <c r="F39" s="17"/>
      <c r="G39" s="17"/>
      <c r="H39" s="31"/>
      <c r="I39" s="36"/>
      <c r="J39" s="71"/>
      <c r="K39" s="68"/>
      <c r="L39" s="509"/>
      <c r="M39" s="17"/>
      <c r="N39" s="72"/>
      <c r="O39" s="5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33" t="s">
        <v>609</v>
      </c>
      <c r="C40" s="33"/>
      <c r="D40" s="33"/>
      <c r="E40" s="33"/>
      <c r="F40" s="34"/>
      <c r="G40" s="32"/>
      <c r="H40" s="32"/>
      <c r="I40" s="73"/>
      <c r="J40" s="74"/>
      <c r="K40" s="75"/>
      <c r="L40" s="510"/>
      <c r="M40" s="12"/>
      <c r="N40" s="11"/>
      <c r="O40" s="53"/>
      <c r="P40" s="7"/>
      <c r="R40" s="82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575</v>
      </c>
      <c r="C41" s="21"/>
      <c r="D41" s="22" t="s">
        <v>588</v>
      </c>
      <c r="E41" s="21" t="s">
        <v>589</v>
      </c>
      <c r="F41" s="21" t="s">
        <v>590</v>
      </c>
      <c r="G41" s="21" t="s">
        <v>610</v>
      </c>
      <c r="H41" s="21" t="s">
        <v>592</v>
      </c>
      <c r="I41" s="21" t="s">
        <v>593</v>
      </c>
      <c r="J41" s="76" t="s">
        <v>594</v>
      </c>
      <c r="K41" s="62" t="s">
        <v>611</v>
      </c>
      <c r="L41" s="511" t="s">
        <v>3637</v>
      </c>
      <c r="M41" s="63" t="s">
        <v>3636</v>
      </c>
      <c r="N41" s="21" t="s">
        <v>597</v>
      </c>
      <c r="O41" s="78" t="s">
        <v>598</v>
      </c>
      <c r="P41" s="7"/>
      <c r="Q41" s="40"/>
      <c r="R41" s="38"/>
      <c r="S41" s="38"/>
      <c r="T41" s="38"/>
    </row>
    <row r="42" spans="1:38" s="9" customFormat="1" ht="15" customHeight="1">
      <c r="A42" s="552">
        <v>1</v>
      </c>
      <c r="B42" s="458">
        <v>44042</v>
      </c>
      <c r="C42" s="495"/>
      <c r="D42" s="459" t="s">
        <v>86</v>
      </c>
      <c r="E42" s="460" t="s">
        <v>601</v>
      </c>
      <c r="F42" s="488">
        <v>446.5</v>
      </c>
      <c r="G42" s="488">
        <v>431</v>
      </c>
      <c r="H42" s="488">
        <v>463</v>
      </c>
      <c r="I42" s="496">
        <v>475</v>
      </c>
      <c r="J42" s="457" t="s">
        <v>3658</v>
      </c>
      <c r="K42" s="457">
        <f t="shared" ref="K42:K45" si="33">H42-F42</f>
        <v>16.5</v>
      </c>
      <c r="L42" s="503">
        <f t="shared" ref="L42:L45" si="34">(F42*-0.8)/100</f>
        <v>-3.5720000000000005</v>
      </c>
      <c r="M42" s="461">
        <f t="shared" ref="M42:M45" si="35">(K42+L42)/F42</f>
        <v>2.8954087346024632E-2</v>
      </c>
      <c r="N42" s="462" t="s">
        <v>600</v>
      </c>
      <c r="O42" s="513">
        <v>44047</v>
      </c>
      <c r="P42" s="64"/>
      <c r="Q42" s="64"/>
      <c r="R42" s="421" t="s">
        <v>3187</v>
      </c>
      <c r="S42" s="6"/>
      <c r="T42" s="6"/>
      <c r="U42" s="6"/>
      <c r="V42" s="6"/>
      <c r="W42" s="6"/>
      <c r="X42" s="6"/>
      <c r="Y42" s="6"/>
      <c r="Z42" s="6"/>
      <c r="AA42" s="6"/>
    </row>
    <row r="43" spans="1:38" s="9" customFormat="1" ht="15" customHeight="1">
      <c r="A43" s="552">
        <v>2</v>
      </c>
      <c r="B43" s="458">
        <v>44043</v>
      </c>
      <c r="C43" s="495"/>
      <c r="D43" s="459" t="s">
        <v>313</v>
      </c>
      <c r="E43" s="460" t="s">
        <v>601</v>
      </c>
      <c r="F43" s="488">
        <v>641</v>
      </c>
      <c r="G43" s="488">
        <v>625</v>
      </c>
      <c r="H43" s="488">
        <v>657</v>
      </c>
      <c r="I43" s="496" t="s">
        <v>3646</v>
      </c>
      <c r="J43" s="457" t="s">
        <v>3659</v>
      </c>
      <c r="K43" s="457">
        <f t="shared" si="33"/>
        <v>16</v>
      </c>
      <c r="L43" s="503">
        <f t="shared" si="34"/>
        <v>-5.128000000000001</v>
      </c>
      <c r="M43" s="461">
        <f t="shared" si="35"/>
        <v>1.6960998439937598E-2</v>
      </c>
      <c r="N43" s="462" t="s">
        <v>600</v>
      </c>
      <c r="O43" s="513">
        <v>44047</v>
      </c>
      <c r="P43" s="64"/>
      <c r="Q43" s="64"/>
      <c r="R43" s="421" t="s">
        <v>3187</v>
      </c>
      <c r="S43" s="6"/>
      <c r="T43" s="6"/>
      <c r="U43" s="6"/>
      <c r="V43" s="6"/>
      <c r="W43" s="6"/>
      <c r="X43" s="6"/>
      <c r="Y43" s="6"/>
      <c r="Z43" s="6"/>
      <c r="AA43" s="6"/>
    </row>
    <row r="44" spans="1:38" ht="15" customHeight="1">
      <c r="A44" s="553">
        <v>3</v>
      </c>
      <c r="B44" s="448">
        <v>44043</v>
      </c>
      <c r="C44" s="452"/>
      <c r="D44" s="453" t="s">
        <v>71</v>
      </c>
      <c r="E44" s="454" t="s">
        <v>601</v>
      </c>
      <c r="F44" s="519">
        <v>410</v>
      </c>
      <c r="G44" s="519">
        <v>399</v>
      </c>
      <c r="H44" s="519">
        <v>399</v>
      </c>
      <c r="I44" s="519">
        <v>430</v>
      </c>
      <c r="J44" s="434" t="s">
        <v>3671</v>
      </c>
      <c r="K44" s="434">
        <f t="shared" si="33"/>
        <v>-11</v>
      </c>
      <c r="L44" s="505">
        <f t="shared" si="34"/>
        <v>-3.28</v>
      </c>
      <c r="M44" s="435">
        <f t="shared" si="35"/>
        <v>-3.4829268292682923E-2</v>
      </c>
      <c r="N44" s="449" t="s">
        <v>664</v>
      </c>
      <c r="O44" s="436">
        <v>44050</v>
      </c>
      <c r="P44" s="7"/>
      <c r="Q44" s="11"/>
      <c r="R44" s="12" t="s">
        <v>3187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552">
        <v>4</v>
      </c>
      <c r="B45" s="458">
        <v>44046</v>
      </c>
      <c r="C45" s="495"/>
      <c r="D45" s="459" t="s">
        <v>69</v>
      </c>
      <c r="E45" s="460" t="s">
        <v>601</v>
      </c>
      <c r="F45" s="488">
        <v>551</v>
      </c>
      <c r="G45" s="488">
        <v>534</v>
      </c>
      <c r="H45" s="488">
        <v>564</v>
      </c>
      <c r="I45" s="496" t="s">
        <v>3644</v>
      </c>
      <c r="J45" s="457" t="s">
        <v>3673</v>
      </c>
      <c r="K45" s="457">
        <f t="shared" si="33"/>
        <v>13</v>
      </c>
      <c r="L45" s="503">
        <f t="shared" si="34"/>
        <v>-4.4080000000000004</v>
      </c>
      <c r="M45" s="461">
        <f t="shared" si="35"/>
        <v>1.5593466424682394E-2</v>
      </c>
      <c r="N45" s="462" t="s">
        <v>600</v>
      </c>
      <c r="O45" s="513">
        <v>44053</v>
      </c>
      <c r="P45" s="7"/>
      <c r="Q45" s="11"/>
      <c r="R45" s="12" t="s">
        <v>603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552">
        <v>5</v>
      </c>
      <c r="B46" s="458">
        <v>44046</v>
      </c>
      <c r="C46" s="495"/>
      <c r="D46" s="459" t="s">
        <v>83</v>
      </c>
      <c r="E46" s="460" t="s">
        <v>601</v>
      </c>
      <c r="F46" s="488">
        <v>705</v>
      </c>
      <c r="G46" s="488">
        <v>688</v>
      </c>
      <c r="H46" s="488">
        <v>717</v>
      </c>
      <c r="I46" s="496" t="s">
        <v>3651</v>
      </c>
      <c r="J46" s="457" t="s">
        <v>3652</v>
      </c>
      <c r="K46" s="457">
        <f t="shared" ref="K46:K47" si="36">H46-F46</f>
        <v>12</v>
      </c>
      <c r="L46" s="503">
        <f>(F46*-0.07)/100</f>
        <v>-0.49349999999999999</v>
      </c>
      <c r="M46" s="461">
        <f t="shared" ref="M46:M47" si="37">(K46+L46)/F46</f>
        <v>1.6321276595744682E-2</v>
      </c>
      <c r="N46" s="462" t="s">
        <v>600</v>
      </c>
      <c r="O46" s="473">
        <v>44046</v>
      </c>
      <c r="P46" s="7"/>
      <c r="Q46" s="11"/>
      <c r="R46" s="12" t="s">
        <v>603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552">
        <v>6</v>
      </c>
      <c r="B47" s="458">
        <v>44046</v>
      </c>
      <c r="C47" s="495"/>
      <c r="D47" s="459" t="s">
        <v>3653</v>
      </c>
      <c r="E47" s="460" t="s">
        <v>601</v>
      </c>
      <c r="F47" s="488">
        <v>2247.5</v>
      </c>
      <c r="G47" s="488">
        <v>2190</v>
      </c>
      <c r="H47" s="488">
        <v>2299.5</v>
      </c>
      <c r="I47" s="496">
        <v>2350</v>
      </c>
      <c r="J47" s="457" t="s">
        <v>3661</v>
      </c>
      <c r="K47" s="457">
        <f t="shared" si="36"/>
        <v>52</v>
      </c>
      <c r="L47" s="503">
        <f t="shared" ref="L47" si="38">(F47*-0.8)/100</f>
        <v>-17.98</v>
      </c>
      <c r="M47" s="461">
        <f t="shared" si="37"/>
        <v>1.5136818687430477E-2</v>
      </c>
      <c r="N47" s="462" t="s">
        <v>600</v>
      </c>
      <c r="O47" s="513">
        <v>44048</v>
      </c>
      <c r="P47" s="7"/>
      <c r="Q47" s="11"/>
      <c r="R47" s="12" t="s">
        <v>3187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552">
        <v>7</v>
      </c>
      <c r="B48" s="458">
        <v>44046</v>
      </c>
      <c r="C48" s="495"/>
      <c r="D48" s="459" t="s">
        <v>110</v>
      </c>
      <c r="E48" s="460" t="s">
        <v>601</v>
      </c>
      <c r="F48" s="488">
        <v>1001</v>
      </c>
      <c r="G48" s="488">
        <v>970</v>
      </c>
      <c r="H48" s="488">
        <v>1034</v>
      </c>
      <c r="I48" s="496" t="s">
        <v>3654</v>
      </c>
      <c r="J48" s="457" t="s">
        <v>3660</v>
      </c>
      <c r="K48" s="457">
        <f t="shared" ref="K48" si="39">H48-F48</f>
        <v>33</v>
      </c>
      <c r="L48" s="503">
        <f t="shared" ref="L48" si="40">(F48*-0.8)/100</f>
        <v>-8.0080000000000009</v>
      </c>
      <c r="M48" s="461">
        <f t="shared" ref="M48" si="41">(K48+L48)/F48</f>
        <v>2.4967032967032964E-2</v>
      </c>
      <c r="N48" s="462" t="s">
        <v>600</v>
      </c>
      <c r="O48" s="513">
        <v>44047</v>
      </c>
      <c r="P48" s="7"/>
      <c r="Q48" s="11"/>
      <c r="R48" s="12" t="s">
        <v>603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s="9" customFormat="1" ht="15" customHeight="1">
      <c r="A49" s="552">
        <v>8</v>
      </c>
      <c r="B49" s="458">
        <v>44047</v>
      </c>
      <c r="C49" s="495"/>
      <c r="D49" s="459" t="s">
        <v>494</v>
      </c>
      <c r="E49" s="460" t="s">
        <v>601</v>
      </c>
      <c r="F49" s="488">
        <v>4385</v>
      </c>
      <c r="G49" s="488">
        <v>4280</v>
      </c>
      <c r="H49" s="488">
        <v>4490</v>
      </c>
      <c r="I49" s="496" t="s">
        <v>3657</v>
      </c>
      <c r="J49" s="457" t="s">
        <v>3674</v>
      </c>
      <c r="K49" s="457">
        <f t="shared" ref="K49" si="42">H49-F49</f>
        <v>105</v>
      </c>
      <c r="L49" s="503">
        <f t="shared" ref="L49" si="43">(F49*-0.8)/100</f>
        <v>-35.08</v>
      </c>
      <c r="M49" s="461">
        <f t="shared" ref="M49" si="44">(K49+L49)/F49</f>
        <v>1.594526795895097E-2</v>
      </c>
      <c r="N49" s="462" t="s">
        <v>600</v>
      </c>
      <c r="O49" s="513">
        <v>44050</v>
      </c>
      <c r="P49" s="64"/>
      <c r="Q49" s="64"/>
      <c r="R49" s="421" t="s">
        <v>603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552">
        <v>9</v>
      </c>
      <c r="B50" s="458">
        <v>44048</v>
      </c>
      <c r="C50" s="495"/>
      <c r="D50" s="459" t="s">
        <v>88</v>
      </c>
      <c r="E50" s="460" t="s">
        <v>601</v>
      </c>
      <c r="F50" s="488">
        <v>504</v>
      </c>
      <c r="G50" s="488">
        <v>489</v>
      </c>
      <c r="H50" s="488">
        <v>518</v>
      </c>
      <c r="I50" s="496" t="s">
        <v>3662</v>
      </c>
      <c r="J50" s="457" t="s">
        <v>3675</v>
      </c>
      <c r="K50" s="457">
        <f t="shared" ref="K50" si="45">H50-F50</f>
        <v>14</v>
      </c>
      <c r="L50" s="503">
        <f t="shared" ref="L50" si="46">(F50*-0.8)/100</f>
        <v>-4.032</v>
      </c>
      <c r="M50" s="461">
        <f t="shared" ref="M50" si="47">(K50+L50)/F50</f>
        <v>1.9777777777777776E-2</v>
      </c>
      <c r="N50" s="462" t="s">
        <v>600</v>
      </c>
      <c r="O50" s="513">
        <v>44053</v>
      </c>
      <c r="P50" s="64"/>
      <c r="Q50" s="64"/>
      <c r="R50" s="421" t="s">
        <v>603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552">
        <v>10</v>
      </c>
      <c r="B51" s="458">
        <v>44048</v>
      </c>
      <c r="C51" s="495"/>
      <c r="D51" s="459" t="s">
        <v>80</v>
      </c>
      <c r="E51" s="460" t="s">
        <v>601</v>
      </c>
      <c r="F51" s="488">
        <v>299</v>
      </c>
      <c r="G51" s="488">
        <v>290</v>
      </c>
      <c r="H51" s="488">
        <v>304</v>
      </c>
      <c r="I51" s="496">
        <v>320</v>
      </c>
      <c r="J51" s="457" t="s">
        <v>3667</v>
      </c>
      <c r="K51" s="457">
        <f t="shared" ref="K51" si="48">H51-F51</f>
        <v>5</v>
      </c>
      <c r="L51" s="503">
        <f>(F51*-0.07)/100</f>
        <v>-0.20930000000000004</v>
      </c>
      <c r="M51" s="461">
        <f t="shared" ref="M51:M53" si="49">(K51+L51)/F51</f>
        <v>1.6022408026755853E-2</v>
      </c>
      <c r="N51" s="462" t="s">
        <v>600</v>
      </c>
      <c r="O51" s="473">
        <v>44048</v>
      </c>
      <c r="P51" s="64"/>
      <c r="Q51" s="64"/>
      <c r="R51" s="421" t="s">
        <v>3187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553">
        <v>11</v>
      </c>
      <c r="B52" s="448">
        <v>44050</v>
      </c>
      <c r="C52" s="523"/>
      <c r="D52" s="524" t="s">
        <v>186</v>
      </c>
      <c r="E52" s="433" t="s">
        <v>3628</v>
      </c>
      <c r="F52" s="433">
        <v>403</v>
      </c>
      <c r="G52" s="525">
        <v>415</v>
      </c>
      <c r="H52" s="525">
        <v>417</v>
      </c>
      <c r="I52" s="433" t="s">
        <v>3669</v>
      </c>
      <c r="J52" s="434" t="s">
        <v>3686</v>
      </c>
      <c r="K52" s="434">
        <f>F52-H52</f>
        <v>-14</v>
      </c>
      <c r="L52" s="505">
        <f>(F52*-0.8)/100</f>
        <v>-3.2240000000000002</v>
      </c>
      <c r="M52" s="435">
        <f t="shared" si="49"/>
        <v>-4.2739454094292806E-2</v>
      </c>
      <c r="N52" s="449" t="s">
        <v>664</v>
      </c>
      <c r="O52" s="436">
        <v>44054</v>
      </c>
      <c r="P52" s="64"/>
      <c r="Q52" s="64"/>
      <c r="R52" s="421" t="s">
        <v>603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552">
        <v>12</v>
      </c>
      <c r="B53" s="458">
        <v>44050</v>
      </c>
      <c r="C53" s="495"/>
      <c r="D53" s="459" t="s">
        <v>367</v>
      </c>
      <c r="E53" s="460" t="s">
        <v>601</v>
      </c>
      <c r="F53" s="488">
        <v>273</v>
      </c>
      <c r="G53" s="488">
        <v>264</v>
      </c>
      <c r="H53" s="488">
        <v>281.5</v>
      </c>
      <c r="I53" s="496">
        <v>294</v>
      </c>
      <c r="J53" s="457" t="s">
        <v>3705</v>
      </c>
      <c r="K53" s="457">
        <f t="shared" ref="K53" si="50">H53-F53</f>
        <v>8.5</v>
      </c>
      <c r="L53" s="503">
        <f t="shared" ref="L53" si="51">(F53*-0.8)/100</f>
        <v>-2.1840000000000002</v>
      </c>
      <c r="M53" s="461">
        <f t="shared" si="49"/>
        <v>2.3135531135531136E-2</v>
      </c>
      <c r="N53" s="462" t="s">
        <v>600</v>
      </c>
      <c r="O53" s="513">
        <v>44057</v>
      </c>
      <c r="P53" s="64"/>
      <c r="Q53" s="64"/>
      <c r="R53" s="421" t="s">
        <v>3187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552">
        <v>13</v>
      </c>
      <c r="B54" s="458">
        <v>44053</v>
      </c>
      <c r="C54" s="495"/>
      <c r="D54" s="459" t="s">
        <v>193</v>
      </c>
      <c r="E54" s="460" t="s">
        <v>601</v>
      </c>
      <c r="F54" s="488">
        <v>963</v>
      </c>
      <c r="G54" s="488">
        <v>938</v>
      </c>
      <c r="H54" s="488">
        <v>986.5</v>
      </c>
      <c r="I54" s="496" t="s">
        <v>3678</v>
      </c>
      <c r="J54" s="457" t="s">
        <v>3698</v>
      </c>
      <c r="K54" s="457">
        <f t="shared" ref="K54:K55" si="52">H54-F54</f>
        <v>23.5</v>
      </c>
      <c r="L54" s="503">
        <f t="shared" ref="L54:L55" si="53">(F54*-0.8)/100</f>
        <v>-7.7040000000000006</v>
      </c>
      <c r="M54" s="461">
        <f t="shared" ref="M54:M55" si="54">(K54+L54)/F54</f>
        <v>1.6402907580477674E-2</v>
      </c>
      <c r="N54" s="462" t="s">
        <v>600</v>
      </c>
      <c r="O54" s="513">
        <v>44056</v>
      </c>
      <c r="P54" s="64"/>
      <c r="Q54" s="64"/>
      <c r="R54" s="421" t="s">
        <v>603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553">
        <v>14</v>
      </c>
      <c r="B55" s="448">
        <v>44053</v>
      </c>
      <c r="C55" s="523"/>
      <c r="D55" s="524" t="s">
        <v>248</v>
      </c>
      <c r="E55" s="433" t="s">
        <v>601</v>
      </c>
      <c r="F55" s="433">
        <v>895</v>
      </c>
      <c r="G55" s="525">
        <v>868</v>
      </c>
      <c r="H55" s="525">
        <v>868</v>
      </c>
      <c r="I55" s="433">
        <v>940</v>
      </c>
      <c r="J55" s="434" t="s">
        <v>3706</v>
      </c>
      <c r="K55" s="434">
        <f t="shared" si="52"/>
        <v>-27</v>
      </c>
      <c r="L55" s="505">
        <f t="shared" si="53"/>
        <v>-7.16</v>
      </c>
      <c r="M55" s="435">
        <f t="shared" si="54"/>
        <v>-3.8167597765363125E-2</v>
      </c>
      <c r="N55" s="449" t="s">
        <v>664</v>
      </c>
      <c r="O55" s="436">
        <v>44050</v>
      </c>
      <c r="P55" s="64"/>
      <c r="Q55" s="64"/>
      <c r="R55" s="421" t="s">
        <v>3187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552">
        <v>15</v>
      </c>
      <c r="B56" s="458">
        <v>44053</v>
      </c>
      <c r="C56" s="495"/>
      <c r="D56" s="459" t="s">
        <v>494</v>
      </c>
      <c r="E56" s="460" t="s">
        <v>601</v>
      </c>
      <c r="F56" s="488">
        <v>4510</v>
      </c>
      <c r="G56" s="488">
        <v>4350</v>
      </c>
      <c r="H56" s="488">
        <v>4640</v>
      </c>
      <c r="I56" s="496" t="s">
        <v>3682</v>
      </c>
      <c r="J56" s="457" t="s">
        <v>3685</v>
      </c>
      <c r="K56" s="457">
        <f t="shared" ref="K56" si="55">H56-F56</f>
        <v>130</v>
      </c>
      <c r="L56" s="503">
        <f t="shared" ref="L56" si="56">(F56*-0.8)/100</f>
        <v>-36.08</v>
      </c>
      <c r="M56" s="461">
        <f t="shared" ref="M56" si="57">(K56+L56)/F56</f>
        <v>2.0824833702882482E-2</v>
      </c>
      <c r="N56" s="462" t="s">
        <v>600</v>
      </c>
      <c r="O56" s="513">
        <v>44054</v>
      </c>
      <c r="P56" s="64"/>
      <c r="Q56" s="64"/>
      <c r="R56" s="421" t="s">
        <v>603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552">
        <v>16</v>
      </c>
      <c r="B57" s="458">
        <v>44053</v>
      </c>
      <c r="C57" s="495"/>
      <c r="D57" s="459" t="s">
        <v>122</v>
      </c>
      <c r="E57" s="460" t="s">
        <v>601</v>
      </c>
      <c r="F57" s="488">
        <v>389.5</v>
      </c>
      <c r="G57" s="488">
        <v>378</v>
      </c>
      <c r="H57" s="488">
        <v>403</v>
      </c>
      <c r="I57" s="496">
        <v>410</v>
      </c>
      <c r="J57" s="457" t="s">
        <v>3697</v>
      </c>
      <c r="K57" s="457">
        <f t="shared" ref="K57" si="58">H57-F57</f>
        <v>13.5</v>
      </c>
      <c r="L57" s="503">
        <f t="shared" ref="L57" si="59">(F57*-0.8)/100</f>
        <v>-3.1160000000000001</v>
      </c>
      <c r="M57" s="461">
        <f t="shared" ref="M57" si="60">(K57+L57)/F57</f>
        <v>2.665982028241335E-2</v>
      </c>
      <c r="N57" s="462" t="s">
        <v>600</v>
      </c>
      <c r="O57" s="513">
        <v>44056</v>
      </c>
      <c r="P57" s="64"/>
      <c r="Q57" s="64"/>
      <c r="R57" s="421" t="s">
        <v>603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552">
        <v>17</v>
      </c>
      <c r="B58" s="458">
        <v>44055</v>
      </c>
      <c r="C58" s="495"/>
      <c r="D58" s="459" t="s">
        <v>2932</v>
      </c>
      <c r="E58" s="460" t="s">
        <v>601</v>
      </c>
      <c r="F58" s="488">
        <v>1355</v>
      </c>
      <c r="G58" s="488">
        <v>1315</v>
      </c>
      <c r="H58" s="488">
        <v>1375</v>
      </c>
      <c r="I58" s="496" t="s">
        <v>3690</v>
      </c>
      <c r="J58" s="457" t="s">
        <v>3692</v>
      </c>
      <c r="K58" s="457">
        <f t="shared" ref="K58:K59" si="61">H58-F58</f>
        <v>20</v>
      </c>
      <c r="L58" s="503">
        <f>(F58*-0.07)/100</f>
        <v>-0.94850000000000012</v>
      </c>
      <c r="M58" s="461">
        <f t="shared" ref="M58:M59" si="62">(K58+L58)/F58</f>
        <v>1.4060147601476015E-2</v>
      </c>
      <c r="N58" s="462" t="s">
        <v>600</v>
      </c>
      <c r="O58" s="473">
        <v>44055</v>
      </c>
      <c r="P58" s="64"/>
      <c r="Q58" s="64"/>
      <c r="R58" s="421" t="s">
        <v>603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552">
        <v>18</v>
      </c>
      <c r="B59" s="458">
        <v>44055</v>
      </c>
      <c r="C59" s="495"/>
      <c r="D59" s="459" t="s">
        <v>237</v>
      </c>
      <c r="E59" s="460" t="s">
        <v>601</v>
      </c>
      <c r="F59" s="488">
        <v>253.5</v>
      </c>
      <c r="G59" s="488">
        <v>245</v>
      </c>
      <c r="H59" s="488">
        <v>262.5</v>
      </c>
      <c r="I59" s="496" t="s">
        <v>3691</v>
      </c>
      <c r="J59" s="457" t="s">
        <v>3406</v>
      </c>
      <c r="K59" s="457">
        <f t="shared" si="61"/>
        <v>9</v>
      </c>
      <c r="L59" s="503">
        <f t="shared" ref="L59" si="63">(F59*-0.8)/100</f>
        <v>-2.028</v>
      </c>
      <c r="M59" s="461">
        <f t="shared" si="62"/>
        <v>2.7502958579881654E-2</v>
      </c>
      <c r="N59" s="462" t="s">
        <v>600</v>
      </c>
      <c r="O59" s="513">
        <v>44061</v>
      </c>
      <c r="P59" s="64"/>
      <c r="Q59" s="64"/>
      <c r="R59" s="421" t="s">
        <v>3187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552">
        <v>19</v>
      </c>
      <c r="B60" s="458">
        <v>44056</v>
      </c>
      <c r="C60" s="495"/>
      <c r="D60" s="459" t="s">
        <v>69</v>
      </c>
      <c r="E60" s="460" t="s">
        <v>601</v>
      </c>
      <c r="F60" s="488">
        <v>533</v>
      </c>
      <c r="G60" s="488">
        <v>519</v>
      </c>
      <c r="H60" s="488">
        <v>544.5</v>
      </c>
      <c r="I60" s="496" t="s">
        <v>3695</v>
      </c>
      <c r="J60" s="457" t="s">
        <v>3704</v>
      </c>
      <c r="K60" s="457">
        <f t="shared" ref="K60:K61" si="64">H60-F60</f>
        <v>11.5</v>
      </c>
      <c r="L60" s="503">
        <f>(F60*-0.07)/100</f>
        <v>-0.37310000000000004</v>
      </c>
      <c r="M60" s="461">
        <f t="shared" ref="M60:M61" si="65">(K60+L60)/F60</f>
        <v>2.0875984990619136E-2</v>
      </c>
      <c r="N60" s="462" t="s">
        <v>600</v>
      </c>
      <c r="O60" s="473">
        <v>44056</v>
      </c>
      <c r="P60" s="64"/>
      <c r="Q60" s="64"/>
      <c r="R60" s="421" t="s">
        <v>603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52">
        <v>20</v>
      </c>
      <c r="B61" s="458">
        <v>44056</v>
      </c>
      <c r="C61" s="495"/>
      <c r="D61" s="459" t="s">
        <v>122</v>
      </c>
      <c r="E61" s="460" t="s">
        <v>601</v>
      </c>
      <c r="F61" s="488">
        <v>396</v>
      </c>
      <c r="G61" s="488">
        <v>385</v>
      </c>
      <c r="H61" s="488">
        <v>406</v>
      </c>
      <c r="I61" s="496" t="s">
        <v>3696</v>
      </c>
      <c r="J61" s="457" t="s">
        <v>3742</v>
      </c>
      <c r="K61" s="457">
        <f t="shared" si="64"/>
        <v>10</v>
      </c>
      <c r="L61" s="503">
        <f t="shared" ref="L61" si="66">(F61*-0.8)/100</f>
        <v>-3.1680000000000001</v>
      </c>
      <c r="M61" s="461">
        <f t="shared" si="65"/>
        <v>1.7252525252525252E-2</v>
      </c>
      <c r="N61" s="462" t="s">
        <v>600</v>
      </c>
      <c r="O61" s="513">
        <v>44063</v>
      </c>
      <c r="P61" s="64"/>
      <c r="Q61" s="64"/>
      <c r="R61" s="421" t="s">
        <v>603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52">
        <v>21</v>
      </c>
      <c r="B62" s="458">
        <v>44057</v>
      </c>
      <c r="C62" s="495"/>
      <c r="D62" s="459" t="s">
        <v>76</v>
      </c>
      <c r="E62" s="460" t="s">
        <v>601</v>
      </c>
      <c r="F62" s="488">
        <v>390.5</v>
      </c>
      <c r="G62" s="488">
        <v>379.5</v>
      </c>
      <c r="H62" s="488">
        <v>397.5</v>
      </c>
      <c r="I62" s="496" t="s">
        <v>3707</v>
      </c>
      <c r="J62" s="457" t="s">
        <v>3708</v>
      </c>
      <c r="K62" s="457">
        <f t="shared" ref="K62" si="67">H62-F62</f>
        <v>7</v>
      </c>
      <c r="L62" s="503">
        <f>(F62*-0.07)/100</f>
        <v>-0.27334999999999998</v>
      </c>
      <c r="M62" s="461">
        <f t="shared" ref="M62" si="68">(K62+L62)/F62</f>
        <v>1.7225736235595392E-2</v>
      </c>
      <c r="N62" s="462" t="s">
        <v>600</v>
      </c>
      <c r="O62" s="473">
        <v>44057</v>
      </c>
      <c r="P62" s="64"/>
      <c r="Q62" s="64"/>
      <c r="R62" s="421" t="s">
        <v>603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52">
        <v>22</v>
      </c>
      <c r="B63" s="458">
        <v>44057</v>
      </c>
      <c r="C63" s="495"/>
      <c r="D63" s="459" t="s">
        <v>190</v>
      </c>
      <c r="E63" s="460" t="s">
        <v>601</v>
      </c>
      <c r="F63" s="488">
        <v>2825</v>
      </c>
      <c r="G63" s="488">
        <v>2760</v>
      </c>
      <c r="H63" s="488">
        <v>2875</v>
      </c>
      <c r="I63" s="496" t="s">
        <v>3709</v>
      </c>
      <c r="J63" s="457" t="s">
        <v>3710</v>
      </c>
      <c r="K63" s="457">
        <f t="shared" ref="K63" si="69">H63-F63</f>
        <v>50</v>
      </c>
      <c r="L63" s="503">
        <f>(F63*-0.07)/100</f>
        <v>-1.9775000000000003</v>
      </c>
      <c r="M63" s="461">
        <f t="shared" ref="M63:M64" si="70">(K63+L63)/F63</f>
        <v>1.6999115044247788E-2</v>
      </c>
      <c r="N63" s="462" t="s">
        <v>600</v>
      </c>
      <c r="O63" s="473">
        <v>44057</v>
      </c>
      <c r="P63" s="64"/>
      <c r="Q63" s="64"/>
      <c r="R63" s="421" t="s">
        <v>3187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52">
        <v>23</v>
      </c>
      <c r="B64" s="458">
        <v>44057</v>
      </c>
      <c r="C64" s="495"/>
      <c r="D64" s="459" t="s">
        <v>186</v>
      </c>
      <c r="E64" s="460" t="s">
        <v>3628</v>
      </c>
      <c r="F64" s="488">
        <v>430.5</v>
      </c>
      <c r="G64" s="488">
        <v>445</v>
      </c>
      <c r="H64" s="488">
        <v>422</v>
      </c>
      <c r="I64" s="496" t="s">
        <v>3711</v>
      </c>
      <c r="J64" s="457" t="s">
        <v>3705</v>
      </c>
      <c r="K64" s="457">
        <f>F64-H64</f>
        <v>8.5</v>
      </c>
      <c r="L64" s="503">
        <f>(F64*-0.07)/100</f>
        <v>-0.30135000000000001</v>
      </c>
      <c r="M64" s="461">
        <f t="shared" si="70"/>
        <v>1.9044483159117307E-2</v>
      </c>
      <c r="N64" s="462" t="s">
        <v>600</v>
      </c>
      <c r="O64" s="473">
        <v>44057</v>
      </c>
      <c r="P64" s="64"/>
      <c r="Q64" s="64"/>
      <c r="R64" s="421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554">
        <v>24</v>
      </c>
      <c r="B65" s="534">
        <v>44060</v>
      </c>
      <c r="C65" s="535"/>
      <c r="D65" s="536" t="s">
        <v>135</v>
      </c>
      <c r="E65" s="537" t="s">
        <v>3628</v>
      </c>
      <c r="F65" s="533">
        <v>267.5</v>
      </c>
      <c r="G65" s="533">
        <v>274</v>
      </c>
      <c r="H65" s="533">
        <v>266.5</v>
      </c>
      <c r="I65" s="538" t="s">
        <v>3721</v>
      </c>
      <c r="J65" s="539" t="s">
        <v>3722</v>
      </c>
      <c r="K65" s="539">
        <f>F65-H65</f>
        <v>1</v>
      </c>
      <c r="L65" s="540">
        <f>(F65*-0.07)/100</f>
        <v>-0.18725000000000003</v>
      </c>
      <c r="M65" s="541">
        <f t="shared" ref="M65:M66" si="71">(K65+L65)/F65</f>
        <v>3.0383177570093458E-3</v>
      </c>
      <c r="N65" s="542" t="s">
        <v>709</v>
      </c>
      <c r="O65" s="543">
        <v>44060</v>
      </c>
      <c r="P65" s="64"/>
      <c r="Q65" s="64"/>
      <c r="R65" s="421" t="s">
        <v>603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552">
        <v>25</v>
      </c>
      <c r="B66" s="458">
        <v>44060</v>
      </c>
      <c r="C66" s="495"/>
      <c r="D66" s="459" t="s">
        <v>3723</v>
      </c>
      <c r="E66" s="460" t="s">
        <v>601</v>
      </c>
      <c r="F66" s="488">
        <v>310</v>
      </c>
      <c r="G66" s="488">
        <v>300</v>
      </c>
      <c r="H66" s="488">
        <v>315</v>
      </c>
      <c r="I66" s="496" t="s">
        <v>3724</v>
      </c>
      <c r="J66" s="457" t="s">
        <v>3667</v>
      </c>
      <c r="K66" s="457">
        <f t="shared" ref="K66" si="72">H66-F66</f>
        <v>5</v>
      </c>
      <c r="L66" s="503">
        <f>(F66*-0.07)/100</f>
        <v>-0.21700000000000003</v>
      </c>
      <c r="M66" s="461">
        <f t="shared" si="71"/>
        <v>1.5429032258064516E-2</v>
      </c>
      <c r="N66" s="462" t="s">
        <v>600</v>
      </c>
      <c r="O66" s="473">
        <v>44060</v>
      </c>
      <c r="P66" s="64"/>
      <c r="Q66" s="64"/>
      <c r="R66" s="421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554">
        <v>26</v>
      </c>
      <c r="B67" s="534">
        <v>44060</v>
      </c>
      <c r="C67" s="535"/>
      <c r="D67" s="536" t="s">
        <v>186</v>
      </c>
      <c r="E67" s="537" t="s">
        <v>3628</v>
      </c>
      <c r="F67" s="533">
        <v>425.5</v>
      </c>
      <c r="G67" s="533">
        <v>435</v>
      </c>
      <c r="H67" s="533">
        <v>424.5</v>
      </c>
      <c r="I67" s="538" t="s">
        <v>3711</v>
      </c>
      <c r="J67" s="539" t="s">
        <v>3722</v>
      </c>
      <c r="K67" s="539">
        <f>F67-H67</f>
        <v>1</v>
      </c>
      <c r="L67" s="540">
        <f>(F67*-0.7)/100</f>
        <v>-2.9784999999999995</v>
      </c>
      <c r="M67" s="541">
        <f t="shared" ref="M67" si="73">(K67+L67)/F67</f>
        <v>-4.6498237367802574E-3</v>
      </c>
      <c r="N67" s="542" t="s">
        <v>709</v>
      </c>
      <c r="O67" s="549">
        <v>44068</v>
      </c>
      <c r="P67" s="64"/>
      <c r="Q67" s="64"/>
      <c r="R67" s="421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552">
        <v>27</v>
      </c>
      <c r="B68" s="458">
        <v>44062</v>
      </c>
      <c r="C68" s="495"/>
      <c r="D68" s="459" t="s">
        <v>3732</v>
      </c>
      <c r="E68" s="460" t="s">
        <v>601</v>
      </c>
      <c r="F68" s="488">
        <v>1260</v>
      </c>
      <c r="G68" s="488">
        <v>1220</v>
      </c>
      <c r="H68" s="488">
        <v>1290</v>
      </c>
      <c r="I68" s="496">
        <v>1330</v>
      </c>
      <c r="J68" s="457" t="s">
        <v>3743</v>
      </c>
      <c r="K68" s="457">
        <f t="shared" ref="K68:K69" si="74">H68-F68</f>
        <v>30</v>
      </c>
      <c r="L68" s="503">
        <f t="shared" ref="L68:L69" si="75">(F68*-0.8)/100</f>
        <v>-10.08</v>
      </c>
      <c r="M68" s="461">
        <f t="shared" ref="M68:M69" si="76">(K68+L68)/F68</f>
        <v>1.5809523809523812E-2</v>
      </c>
      <c r="N68" s="462" t="s">
        <v>600</v>
      </c>
      <c r="O68" s="513">
        <v>44063</v>
      </c>
      <c r="P68" s="64"/>
      <c r="Q68" s="64"/>
      <c r="R68" s="421" t="s">
        <v>3187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553">
        <v>28</v>
      </c>
      <c r="B69" s="448">
        <v>44062</v>
      </c>
      <c r="C69" s="523"/>
      <c r="D69" s="524" t="s">
        <v>69</v>
      </c>
      <c r="E69" s="433" t="s">
        <v>601</v>
      </c>
      <c r="F69" s="433">
        <v>532</v>
      </c>
      <c r="G69" s="525">
        <v>515</v>
      </c>
      <c r="H69" s="525">
        <v>514</v>
      </c>
      <c r="I69" s="433" t="s">
        <v>3738</v>
      </c>
      <c r="J69" s="434" t="s">
        <v>3762</v>
      </c>
      <c r="K69" s="434">
        <f t="shared" si="74"/>
        <v>-18</v>
      </c>
      <c r="L69" s="505">
        <f t="shared" si="75"/>
        <v>-4.2560000000000002</v>
      </c>
      <c r="M69" s="435">
        <f t="shared" si="76"/>
        <v>-4.1834586466165412E-2</v>
      </c>
      <c r="N69" s="449" t="s">
        <v>664</v>
      </c>
      <c r="O69" s="436">
        <v>44067</v>
      </c>
      <c r="P69" s="64"/>
      <c r="Q69" s="64"/>
      <c r="R69" s="421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52">
        <v>29</v>
      </c>
      <c r="B70" s="458">
        <v>44062</v>
      </c>
      <c r="C70" s="495"/>
      <c r="D70" s="459" t="s">
        <v>67</v>
      </c>
      <c r="E70" s="460" t="s">
        <v>601</v>
      </c>
      <c r="F70" s="488">
        <v>496</v>
      </c>
      <c r="G70" s="488">
        <v>481</v>
      </c>
      <c r="H70" s="488">
        <v>508</v>
      </c>
      <c r="I70" s="496">
        <v>520</v>
      </c>
      <c r="J70" s="457" t="s">
        <v>3652</v>
      </c>
      <c r="K70" s="457">
        <f t="shared" ref="K70" si="77">H70-F70</f>
        <v>12</v>
      </c>
      <c r="L70" s="503">
        <f t="shared" ref="L70" si="78">(F70*-0.8)/100</f>
        <v>-3.968</v>
      </c>
      <c r="M70" s="461">
        <f t="shared" ref="M70" si="79">(K70+L70)/F70</f>
        <v>1.6193548387096773E-2</v>
      </c>
      <c r="N70" s="462" t="s">
        <v>600</v>
      </c>
      <c r="O70" s="513">
        <v>44067</v>
      </c>
      <c r="P70" s="64"/>
      <c r="Q70" s="64"/>
      <c r="R70" s="421" t="s">
        <v>3187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552">
        <v>30</v>
      </c>
      <c r="B71" s="458">
        <v>44062</v>
      </c>
      <c r="C71" s="495"/>
      <c r="D71" s="459" t="s">
        <v>61</v>
      </c>
      <c r="E71" s="460" t="s">
        <v>601</v>
      </c>
      <c r="F71" s="488">
        <v>47.15</v>
      </c>
      <c r="G71" s="488">
        <v>45.8</v>
      </c>
      <c r="H71" s="488">
        <v>48.25</v>
      </c>
      <c r="I71" s="496" t="s">
        <v>3739</v>
      </c>
      <c r="J71" s="457" t="s">
        <v>3751</v>
      </c>
      <c r="K71" s="457">
        <f t="shared" ref="K71" si="80">H71-F71</f>
        <v>1.1000000000000014</v>
      </c>
      <c r="L71" s="503">
        <f t="shared" ref="L71" si="81">(F71*-0.8)/100</f>
        <v>-0.37719999999999998</v>
      </c>
      <c r="M71" s="461">
        <f t="shared" ref="M71" si="82">(K71+L71)/F71</f>
        <v>1.5329798515376488E-2</v>
      </c>
      <c r="N71" s="462" t="s">
        <v>600</v>
      </c>
      <c r="O71" s="513">
        <v>44064</v>
      </c>
      <c r="P71" s="64"/>
      <c r="Q71" s="64"/>
      <c r="R71" s="421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552">
        <v>31</v>
      </c>
      <c r="B72" s="458">
        <v>44062</v>
      </c>
      <c r="C72" s="495"/>
      <c r="D72" s="459" t="s">
        <v>284</v>
      </c>
      <c r="E72" s="460" t="s">
        <v>601</v>
      </c>
      <c r="F72" s="488">
        <v>164.25</v>
      </c>
      <c r="G72" s="488">
        <v>159.80000000000001</v>
      </c>
      <c r="H72" s="488">
        <v>167.75</v>
      </c>
      <c r="I72" s="496">
        <v>172</v>
      </c>
      <c r="J72" s="457" t="s">
        <v>3740</v>
      </c>
      <c r="K72" s="457">
        <f t="shared" ref="K72" si="83">H72-F72</f>
        <v>3.5</v>
      </c>
      <c r="L72" s="503">
        <f>(F72*-0.07)/100</f>
        <v>-0.11497500000000001</v>
      </c>
      <c r="M72" s="461">
        <f t="shared" ref="M72" si="84">(K72+L72)/F72</f>
        <v>2.0608980213089802E-2</v>
      </c>
      <c r="N72" s="462" t="s">
        <v>600</v>
      </c>
      <c r="O72" s="473">
        <v>44062</v>
      </c>
      <c r="P72" s="64"/>
      <c r="Q72" s="64"/>
      <c r="R72" s="421" t="s">
        <v>3187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552">
        <v>32</v>
      </c>
      <c r="B73" s="458">
        <v>44063</v>
      </c>
      <c r="C73" s="495"/>
      <c r="D73" s="459" t="s">
        <v>307</v>
      </c>
      <c r="E73" s="460" t="s">
        <v>601</v>
      </c>
      <c r="F73" s="488">
        <v>133.5</v>
      </c>
      <c r="G73" s="488">
        <v>129.5</v>
      </c>
      <c r="H73" s="488">
        <v>136.25</v>
      </c>
      <c r="I73" s="496" t="s">
        <v>3744</v>
      </c>
      <c r="J73" s="457" t="s">
        <v>3746</v>
      </c>
      <c r="K73" s="457">
        <f t="shared" ref="K73" si="85">H73-F73</f>
        <v>2.75</v>
      </c>
      <c r="L73" s="503">
        <f>(F73*-0.07)/100</f>
        <v>-9.3450000000000005E-2</v>
      </c>
      <c r="M73" s="461">
        <f t="shared" ref="M73:M75" si="86">(K73+L73)/F73</f>
        <v>1.9899250936329591E-2</v>
      </c>
      <c r="N73" s="462" t="s">
        <v>600</v>
      </c>
      <c r="O73" s="473">
        <v>44063</v>
      </c>
      <c r="P73" s="64"/>
      <c r="Q73" s="64"/>
      <c r="R73" s="421" t="s">
        <v>3187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552">
        <v>33</v>
      </c>
      <c r="B74" s="458">
        <v>44063</v>
      </c>
      <c r="C74" s="546"/>
      <c r="D74" s="459" t="s">
        <v>114</v>
      </c>
      <c r="E74" s="460" t="s">
        <v>3628</v>
      </c>
      <c r="F74" s="460">
        <v>199.5</v>
      </c>
      <c r="G74" s="547">
        <v>205</v>
      </c>
      <c r="H74" s="547">
        <v>194.5</v>
      </c>
      <c r="I74" s="460" t="s">
        <v>3747</v>
      </c>
      <c r="J74" s="457" t="s">
        <v>3667</v>
      </c>
      <c r="K74" s="457">
        <f>F74-H74</f>
        <v>5</v>
      </c>
      <c r="L74" s="503">
        <f>(F74*-0.8)/100</f>
        <v>-1.5960000000000003</v>
      </c>
      <c r="M74" s="461">
        <f t="shared" si="86"/>
        <v>1.7062656641604008E-2</v>
      </c>
      <c r="N74" s="462" t="s">
        <v>600</v>
      </c>
      <c r="O74" s="513">
        <v>44067</v>
      </c>
      <c r="P74" s="64"/>
      <c r="Q74" s="64"/>
      <c r="R74" s="421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553">
        <v>34</v>
      </c>
      <c r="B75" s="448">
        <v>44064</v>
      </c>
      <c r="C75" s="523"/>
      <c r="D75" s="524" t="s">
        <v>437</v>
      </c>
      <c r="E75" s="433" t="s">
        <v>3753</v>
      </c>
      <c r="F75" s="433">
        <v>151.5</v>
      </c>
      <c r="G75" s="525">
        <v>147</v>
      </c>
      <c r="H75" s="525">
        <v>147.5</v>
      </c>
      <c r="I75" s="433" t="s">
        <v>3755</v>
      </c>
      <c r="J75" s="434" t="s">
        <v>3763</v>
      </c>
      <c r="K75" s="434">
        <f t="shared" ref="K75" si="87">H75-F75</f>
        <v>-4</v>
      </c>
      <c r="L75" s="505">
        <f t="shared" ref="L75" si="88">(F75*-0.8)/100</f>
        <v>-1.212</v>
      </c>
      <c r="M75" s="435">
        <f t="shared" si="86"/>
        <v>-3.4402640264026403E-2</v>
      </c>
      <c r="N75" s="449" t="s">
        <v>664</v>
      </c>
      <c r="O75" s="436">
        <v>44067</v>
      </c>
      <c r="P75" s="64"/>
      <c r="Q75" s="64"/>
      <c r="R75" s="421" t="s">
        <v>3187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555">
        <v>35</v>
      </c>
      <c r="B76" s="408">
        <v>44064</v>
      </c>
      <c r="C76" s="475"/>
      <c r="D76" s="476" t="s">
        <v>3756</v>
      </c>
      <c r="E76" s="477" t="s">
        <v>601</v>
      </c>
      <c r="F76" s="477" t="s">
        <v>3757</v>
      </c>
      <c r="G76" s="478">
        <v>477</v>
      </c>
      <c r="H76" s="478"/>
      <c r="I76" s="477" t="s">
        <v>3758</v>
      </c>
      <c r="J76" s="479" t="s">
        <v>602</v>
      </c>
      <c r="K76" s="479"/>
      <c r="L76" s="512"/>
      <c r="M76" s="480"/>
      <c r="N76" s="481"/>
      <c r="O76" s="482"/>
      <c r="P76" s="64"/>
      <c r="Q76" s="64"/>
      <c r="R76" s="421" t="s">
        <v>603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555">
        <v>36</v>
      </c>
      <c r="B77" s="408">
        <v>44067</v>
      </c>
      <c r="C77" s="475"/>
      <c r="D77" s="476" t="s">
        <v>115</v>
      </c>
      <c r="E77" s="477" t="s">
        <v>601</v>
      </c>
      <c r="F77" s="477" t="s">
        <v>3769</v>
      </c>
      <c r="G77" s="478">
        <v>207</v>
      </c>
      <c r="H77" s="478"/>
      <c r="I77" s="477">
        <v>224</v>
      </c>
      <c r="J77" s="479" t="s">
        <v>602</v>
      </c>
      <c r="K77" s="479"/>
      <c r="L77" s="512"/>
      <c r="M77" s="480"/>
      <c r="N77" s="481"/>
      <c r="O77" s="482"/>
      <c r="P77" s="64"/>
      <c r="Q77" s="64"/>
      <c r="R77" s="421" t="s">
        <v>3187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556">
        <v>37</v>
      </c>
      <c r="B78" s="474">
        <v>44068</v>
      </c>
      <c r="C78" s="475"/>
      <c r="D78" s="476" t="s">
        <v>116</v>
      </c>
      <c r="E78" s="477" t="s">
        <v>601</v>
      </c>
      <c r="F78" s="477" t="s">
        <v>3663</v>
      </c>
      <c r="G78" s="478">
        <v>2150</v>
      </c>
      <c r="H78" s="478"/>
      <c r="I78" s="477">
        <v>2300</v>
      </c>
      <c r="J78" s="479" t="s">
        <v>602</v>
      </c>
      <c r="K78" s="479"/>
      <c r="L78" s="512"/>
      <c r="M78" s="480"/>
      <c r="N78" s="481"/>
      <c r="O78" s="482"/>
      <c r="P78" s="64"/>
      <c r="Q78" s="64"/>
      <c r="R78" s="421" t="s">
        <v>3187</v>
      </c>
      <c r="S78" s="6">
        <v>5</v>
      </c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554">
        <v>38</v>
      </c>
      <c r="B79" s="534">
        <v>44068</v>
      </c>
      <c r="C79" s="535"/>
      <c r="D79" s="536" t="s">
        <v>187</v>
      </c>
      <c r="E79" s="537" t="s">
        <v>601</v>
      </c>
      <c r="F79" s="533">
        <v>2255</v>
      </c>
      <c r="G79" s="533">
        <v>2190</v>
      </c>
      <c r="H79" s="533">
        <v>2272.5</v>
      </c>
      <c r="I79" s="538">
        <v>2350</v>
      </c>
      <c r="J79" s="539" t="s">
        <v>3811</v>
      </c>
      <c r="K79" s="539">
        <f t="shared" ref="K79" si="89">H79-F79</f>
        <v>17.5</v>
      </c>
      <c r="L79" s="540">
        <f>(F79*-0.8)/100</f>
        <v>-18.04</v>
      </c>
      <c r="M79" s="541">
        <f t="shared" ref="M79" si="90">(K79+L79)/F79</f>
        <v>-2.3946784922394642E-4</v>
      </c>
      <c r="N79" s="542" t="s">
        <v>709</v>
      </c>
      <c r="O79" s="549">
        <v>44070</v>
      </c>
      <c r="P79" s="64"/>
      <c r="Q79" s="64"/>
      <c r="R79" s="421" t="s">
        <v>3187</v>
      </c>
      <c r="S79" s="6">
        <v>17</v>
      </c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553">
        <v>39</v>
      </c>
      <c r="B80" s="448">
        <v>44068</v>
      </c>
      <c r="C80" s="523"/>
      <c r="D80" s="524" t="s">
        <v>3778</v>
      </c>
      <c r="E80" s="433" t="s">
        <v>601</v>
      </c>
      <c r="F80" s="433">
        <v>293.5</v>
      </c>
      <c r="G80" s="525">
        <v>287</v>
      </c>
      <c r="H80" s="525">
        <v>287</v>
      </c>
      <c r="I80" s="433">
        <v>305</v>
      </c>
      <c r="J80" s="434" t="s">
        <v>3779</v>
      </c>
      <c r="K80" s="434">
        <f t="shared" ref="K80:K81" si="91">H80-F80</f>
        <v>-6.5</v>
      </c>
      <c r="L80" s="505">
        <f>(F80*-0.07)/100</f>
        <v>-0.20545000000000002</v>
      </c>
      <c r="M80" s="435">
        <f t="shared" ref="M80:M81" si="92">(K80+L80)/F80</f>
        <v>-2.2846507666098807E-2</v>
      </c>
      <c r="N80" s="449" t="s">
        <v>664</v>
      </c>
      <c r="O80" s="436">
        <v>44068</v>
      </c>
      <c r="P80" s="64"/>
      <c r="Q80" s="64"/>
      <c r="R80" s="421" t="s">
        <v>3187</v>
      </c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552">
        <v>40</v>
      </c>
      <c r="B81" s="458">
        <v>44069</v>
      </c>
      <c r="C81" s="546"/>
      <c r="D81" s="459" t="s">
        <v>336</v>
      </c>
      <c r="E81" s="460" t="s">
        <v>601</v>
      </c>
      <c r="F81" s="460">
        <v>902.5</v>
      </c>
      <c r="G81" s="547">
        <v>870</v>
      </c>
      <c r="H81" s="547">
        <v>927.5</v>
      </c>
      <c r="I81" s="460">
        <v>960</v>
      </c>
      <c r="J81" s="457" t="s">
        <v>744</v>
      </c>
      <c r="K81" s="457">
        <f t="shared" si="91"/>
        <v>25</v>
      </c>
      <c r="L81" s="503">
        <f>(F81*-0.07)/100</f>
        <v>-0.63175000000000003</v>
      </c>
      <c r="M81" s="461">
        <f t="shared" si="92"/>
        <v>2.7000831024930748E-2</v>
      </c>
      <c r="N81" s="462" t="s">
        <v>600</v>
      </c>
      <c r="O81" s="473">
        <v>44069</v>
      </c>
      <c r="P81" s="64"/>
      <c r="Q81" s="64"/>
      <c r="R81" s="421" t="s">
        <v>3187</v>
      </c>
      <c r="S81" s="6"/>
      <c r="T81" s="6"/>
      <c r="U81" s="6"/>
      <c r="V81" s="6"/>
      <c r="W81" s="6"/>
      <c r="X81" s="6"/>
      <c r="Y81" s="6"/>
      <c r="Z81" s="6"/>
      <c r="AA81" s="6"/>
    </row>
    <row r="82" spans="1:34" s="9" customFormat="1" ht="15" customHeight="1">
      <c r="A82" s="552">
        <v>41</v>
      </c>
      <c r="B82" s="458">
        <v>44070</v>
      </c>
      <c r="C82" s="546"/>
      <c r="D82" s="459" t="s">
        <v>109</v>
      </c>
      <c r="E82" s="460" t="s">
        <v>601</v>
      </c>
      <c r="F82" s="460">
        <v>1850</v>
      </c>
      <c r="G82" s="547">
        <v>1810</v>
      </c>
      <c r="H82" s="547">
        <v>1880</v>
      </c>
      <c r="I82" s="460" t="s">
        <v>3814</v>
      </c>
      <c r="J82" s="457" t="s">
        <v>3743</v>
      </c>
      <c r="K82" s="457">
        <f t="shared" ref="K82" si="93">H82-F82</f>
        <v>30</v>
      </c>
      <c r="L82" s="503">
        <f>(F82*-0.07)/100</f>
        <v>-1.2949999999999999</v>
      </c>
      <c r="M82" s="461">
        <f t="shared" ref="M82" si="94">(K82+L82)/F82</f>
        <v>1.5516216216216216E-2</v>
      </c>
      <c r="N82" s="462" t="s">
        <v>600</v>
      </c>
      <c r="O82" s="473">
        <v>44070</v>
      </c>
      <c r="P82" s="64"/>
      <c r="Q82" s="64"/>
      <c r="R82" s="421" t="s">
        <v>603</v>
      </c>
      <c r="S82" s="6"/>
      <c r="T82" s="6"/>
      <c r="U82" s="6"/>
      <c r="V82" s="6"/>
      <c r="W82" s="6"/>
      <c r="X82" s="6"/>
      <c r="Y82" s="6"/>
      <c r="Z82" s="6"/>
      <c r="AA82" s="6"/>
    </row>
    <row r="83" spans="1:34" s="9" customFormat="1" ht="15" customHeight="1">
      <c r="A83" s="555">
        <v>42</v>
      </c>
      <c r="B83" s="408">
        <v>44070</v>
      </c>
      <c r="C83" s="475"/>
      <c r="D83" s="476" t="s">
        <v>190</v>
      </c>
      <c r="E83" s="477" t="s">
        <v>601</v>
      </c>
      <c r="F83" s="477" t="s">
        <v>3815</v>
      </c>
      <c r="G83" s="478">
        <v>2685</v>
      </c>
      <c r="H83" s="478"/>
      <c r="I83" s="477" t="s">
        <v>3816</v>
      </c>
      <c r="J83" s="479" t="s">
        <v>602</v>
      </c>
      <c r="K83" s="479"/>
      <c r="L83" s="512"/>
      <c r="M83" s="480"/>
      <c r="N83" s="481"/>
      <c r="O83" s="482"/>
      <c r="P83" s="64"/>
      <c r="Q83" s="64"/>
      <c r="R83" s="421" t="s">
        <v>3187</v>
      </c>
      <c r="S83" s="6"/>
      <c r="T83" s="6"/>
      <c r="U83" s="6"/>
      <c r="V83" s="6"/>
      <c r="W83" s="6"/>
      <c r="X83" s="6"/>
      <c r="Y83" s="6"/>
      <c r="Z83" s="6"/>
      <c r="AA83" s="6"/>
    </row>
    <row r="84" spans="1:34" s="9" customFormat="1" ht="15" customHeight="1">
      <c r="A84" s="555">
        <v>43</v>
      </c>
      <c r="B84" s="408">
        <v>44070</v>
      </c>
      <c r="C84" s="475"/>
      <c r="D84" s="476" t="s">
        <v>137</v>
      </c>
      <c r="E84" s="477" t="s">
        <v>601</v>
      </c>
      <c r="F84" s="477" t="s">
        <v>3817</v>
      </c>
      <c r="G84" s="478">
        <v>960</v>
      </c>
      <c r="H84" s="478"/>
      <c r="I84" s="477">
        <v>1050</v>
      </c>
      <c r="J84" s="479" t="s">
        <v>602</v>
      </c>
      <c r="K84" s="479"/>
      <c r="L84" s="512"/>
      <c r="M84" s="480"/>
      <c r="N84" s="481"/>
      <c r="O84" s="482"/>
      <c r="P84" s="64"/>
      <c r="Q84" s="64"/>
      <c r="R84" s="421" t="s">
        <v>603</v>
      </c>
      <c r="S84" s="6"/>
      <c r="T84" s="6"/>
      <c r="U84" s="6"/>
      <c r="V84" s="6"/>
      <c r="W84" s="6"/>
      <c r="X84" s="6"/>
      <c r="Y84" s="6"/>
      <c r="Z84" s="6"/>
      <c r="AA84" s="6"/>
    </row>
    <row r="85" spans="1:34" s="9" customFormat="1" ht="15" customHeight="1">
      <c r="A85" s="556"/>
      <c r="B85" s="474"/>
      <c r="C85" s="475"/>
      <c r="D85" s="476"/>
      <c r="E85" s="477"/>
      <c r="F85" s="477"/>
      <c r="G85" s="478"/>
      <c r="H85" s="478"/>
      <c r="I85" s="477"/>
      <c r="J85" s="479"/>
      <c r="K85" s="479"/>
      <c r="L85" s="512"/>
      <c r="M85" s="480"/>
      <c r="N85" s="481"/>
      <c r="O85" s="482"/>
      <c r="P85" s="64"/>
      <c r="Q85" s="64"/>
      <c r="R85" s="421"/>
      <c r="S85" s="6"/>
      <c r="T85" s="6"/>
      <c r="U85" s="6"/>
      <c r="V85" s="6"/>
      <c r="W85" s="6"/>
      <c r="X85" s="6"/>
      <c r="Y85" s="6"/>
      <c r="Z85" s="6"/>
      <c r="AA85" s="6"/>
    </row>
    <row r="86" spans="1:34" s="9" customFormat="1" ht="15" customHeight="1">
      <c r="A86" s="555"/>
      <c r="B86" s="408"/>
      <c r="C86" s="475"/>
      <c r="D86" s="476"/>
      <c r="E86" s="477"/>
      <c r="F86" s="477"/>
      <c r="G86" s="478"/>
      <c r="H86" s="478"/>
      <c r="I86" s="477"/>
      <c r="J86" s="479"/>
      <c r="K86" s="479"/>
      <c r="L86" s="512"/>
      <c r="M86" s="480"/>
      <c r="N86" s="481"/>
      <c r="O86" s="482"/>
      <c r="P86" s="64"/>
      <c r="Q86" s="64"/>
      <c r="R86" s="421"/>
      <c r="S86" s="6"/>
      <c r="T86" s="6"/>
      <c r="U86" s="6"/>
      <c r="V86" s="6"/>
      <c r="W86" s="6"/>
      <c r="X86" s="6"/>
      <c r="Y86" s="6"/>
      <c r="Z86" s="6"/>
      <c r="AA86" s="6"/>
    </row>
    <row r="87" spans="1:34" s="9" customFormat="1" ht="15" customHeight="1">
      <c r="A87" s="555"/>
      <c r="B87" s="408"/>
      <c r="C87" s="475"/>
      <c r="D87" s="476"/>
      <c r="E87" s="477"/>
      <c r="F87" s="477"/>
      <c r="G87" s="478"/>
      <c r="H87" s="478"/>
      <c r="I87" s="477"/>
      <c r="J87" s="479"/>
      <c r="K87" s="479"/>
      <c r="L87" s="512"/>
      <c r="M87" s="480"/>
      <c r="N87" s="481"/>
      <c r="O87" s="482"/>
      <c r="P87" s="64"/>
      <c r="Q87" s="64"/>
      <c r="R87" s="421"/>
      <c r="S87" s="6"/>
      <c r="T87" s="6"/>
      <c r="U87" s="6"/>
      <c r="V87" s="6"/>
      <c r="W87" s="6"/>
      <c r="X87" s="6"/>
      <c r="Y87" s="6"/>
      <c r="Z87" s="6"/>
      <c r="AA87" s="6"/>
    </row>
    <row r="88" spans="1:34" ht="15" customHeight="1">
      <c r="A88" s="5"/>
      <c r="B88" s="558"/>
      <c r="C88" s="5"/>
      <c r="D88" s="5"/>
      <c r="E88" s="5"/>
      <c r="F88" s="82"/>
      <c r="G88" s="82"/>
      <c r="H88" s="82"/>
      <c r="I88" s="82"/>
      <c r="J88" s="42"/>
      <c r="K88" s="82"/>
      <c r="L88" s="82"/>
      <c r="M88" s="35"/>
      <c r="N88" s="559"/>
      <c r="O88" s="559"/>
      <c r="P88" s="7"/>
      <c r="Q88" s="11"/>
      <c r="R88" s="12"/>
      <c r="S88" s="16"/>
      <c r="T88" s="16"/>
      <c r="U88" s="16"/>
      <c r="V88" s="16"/>
      <c r="W88" s="16"/>
      <c r="X88" s="16"/>
      <c r="Y88" s="16"/>
      <c r="Z88" s="16"/>
      <c r="AA88" s="16"/>
    </row>
    <row r="89" spans="1:34" ht="15" customHeight="1">
      <c r="A89" s="5"/>
      <c r="B89" s="558"/>
      <c r="C89" s="5"/>
      <c r="D89" s="5"/>
      <c r="E89" s="5"/>
      <c r="F89" s="82"/>
      <c r="G89" s="82"/>
      <c r="H89" s="82"/>
      <c r="I89" s="82"/>
      <c r="J89" s="42"/>
      <c r="K89" s="82"/>
      <c r="L89" s="82"/>
      <c r="M89" s="35"/>
      <c r="N89" s="559"/>
      <c r="O89" s="559"/>
      <c r="P89" s="7"/>
      <c r="Q89" s="11"/>
      <c r="R89" s="12"/>
      <c r="S89" s="16"/>
      <c r="T89" s="16"/>
      <c r="U89" s="16"/>
      <c r="V89" s="16"/>
      <c r="W89" s="16"/>
      <c r="X89" s="16"/>
      <c r="Y89" s="16"/>
      <c r="Z89" s="16"/>
      <c r="AA89" s="16"/>
    </row>
    <row r="90" spans="1:34" ht="44.25" customHeight="1">
      <c r="A90" s="23" t="s">
        <v>604</v>
      </c>
      <c r="B90" s="39"/>
      <c r="C90" s="39"/>
      <c r="D90" s="40"/>
      <c r="E90" s="36"/>
      <c r="F90" s="36"/>
      <c r="G90" s="35"/>
      <c r="H90" s="35" t="s">
        <v>3642</v>
      </c>
      <c r="I90" s="36"/>
      <c r="J90" s="17"/>
      <c r="K90" s="79"/>
      <c r="L90" s="80"/>
      <c r="M90" s="79"/>
      <c r="N90" s="81"/>
      <c r="O90" s="79"/>
      <c r="P90" s="7"/>
      <c r="Q90" s="16"/>
      <c r="R90" s="12"/>
      <c r="S90" s="16"/>
      <c r="T90" s="16"/>
      <c r="U90" s="16"/>
      <c r="V90" s="16"/>
      <c r="W90" s="16"/>
      <c r="X90" s="16"/>
      <c r="Y90" s="16"/>
      <c r="Z90" s="5"/>
      <c r="AA90" s="5"/>
      <c r="AB90" s="5"/>
    </row>
    <row r="91" spans="1:34" s="6" customFormat="1">
      <c r="A91" s="29" t="s">
        <v>605</v>
      </c>
      <c r="B91" s="23"/>
      <c r="C91" s="23"/>
      <c r="D91" s="23"/>
      <c r="E91" s="5"/>
      <c r="F91" s="30" t="s">
        <v>606</v>
      </c>
      <c r="G91" s="41"/>
      <c r="H91" s="42"/>
      <c r="I91" s="82"/>
      <c r="J91" s="17"/>
      <c r="K91" s="83"/>
      <c r="L91" s="84"/>
      <c r="M91" s="85"/>
      <c r="N91" s="86"/>
      <c r="O91" s="87"/>
      <c r="P91" s="5"/>
      <c r="Q91" s="4"/>
      <c r="R91" s="12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9" customFormat="1" ht="14.25" customHeight="1">
      <c r="A92" s="29"/>
      <c r="B92" s="23"/>
      <c r="C92" s="23"/>
      <c r="D92" s="23"/>
      <c r="E92" s="32"/>
      <c r="F92" s="30" t="s">
        <v>608</v>
      </c>
      <c r="G92" s="41"/>
      <c r="H92" s="42"/>
      <c r="I92" s="82"/>
      <c r="J92" s="17"/>
      <c r="K92" s="83"/>
      <c r="L92" s="84"/>
      <c r="M92" s="85"/>
      <c r="N92" s="86"/>
      <c r="O92" s="87"/>
      <c r="P92" s="5"/>
      <c r="Q92" s="4"/>
      <c r="R92" s="12"/>
      <c r="S92" s="6"/>
      <c r="Y92" s="6"/>
      <c r="Z92" s="6"/>
    </row>
    <row r="93" spans="1:34" s="9" customFormat="1" ht="14.25" customHeight="1">
      <c r="A93" s="23"/>
      <c r="B93" s="23"/>
      <c r="C93" s="23"/>
      <c r="D93" s="23"/>
      <c r="E93" s="32"/>
      <c r="F93" s="17"/>
      <c r="G93" s="17"/>
      <c r="H93" s="31"/>
      <c r="I93" s="36"/>
      <c r="J93" s="71"/>
      <c r="K93" s="68"/>
      <c r="L93" s="69"/>
      <c r="M93" s="17"/>
      <c r="N93" s="72"/>
      <c r="O93" s="57"/>
      <c r="P93" s="8"/>
      <c r="Q93" s="4"/>
      <c r="R93" s="12"/>
      <c r="S93" s="6"/>
      <c r="Y93" s="6"/>
      <c r="Z93" s="6"/>
    </row>
    <row r="94" spans="1:34" s="9" customFormat="1" ht="15">
      <c r="A94" s="43" t="s">
        <v>615</v>
      </c>
      <c r="B94" s="43"/>
      <c r="C94" s="43"/>
      <c r="D94" s="43"/>
      <c r="E94" s="32"/>
      <c r="F94" s="17"/>
      <c r="G94" s="12"/>
      <c r="H94" s="17"/>
      <c r="I94" s="12"/>
      <c r="J94" s="88"/>
      <c r="K94" s="12"/>
      <c r="L94" s="12"/>
      <c r="M94" s="12"/>
      <c r="N94" s="12"/>
      <c r="O94" s="89"/>
      <c r="P94"/>
      <c r="Q94" s="4"/>
      <c r="R94" s="12"/>
      <c r="S94" s="6"/>
      <c r="Y94" s="6"/>
      <c r="Z94" s="6"/>
    </row>
    <row r="95" spans="1:34" s="9" customFormat="1" ht="38.25">
      <c r="A95" s="21" t="s">
        <v>16</v>
      </c>
      <c r="B95" s="21" t="s">
        <v>575</v>
      </c>
      <c r="C95" s="21"/>
      <c r="D95" s="22" t="s">
        <v>588</v>
      </c>
      <c r="E95" s="21" t="s">
        <v>589</v>
      </c>
      <c r="F95" s="21" t="s">
        <v>590</v>
      </c>
      <c r="G95" s="21" t="s">
        <v>610</v>
      </c>
      <c r="H95" s="21" t="s">
        <v>592</v>
      </c>
      <c r="I95" s="21" t="s">
        <v>593</v>
      </c>
      <c r="J95" s="20" t="s">
        <v>594</v>
      </c>
      <c r="K95" s="77" t="s">
        <v>616</v>
      </c>
      <c r="L95" s="63" t="s">
        <v>3637</v>
      </c>
      <c r="M95" s="77" t="s">
        <v>612</v>
      </c>
      <c r="N95" s="21" t="s">
        <v>613</v>
      </c>
      <c r="O95" s="20" t="s">
        <v>597</v>
      </c>
      <c r="P95" s="90" t="s">
        <v>598</v>
      </c>
      <c r="Q95" s="4"/>
      <c r="R95" s="17"/>
      <c r="S95" s="6"/>
      <c r="Y95" s="6"/>
      <c r="Z95" s="6"/>
    </row>
    <row r="96" spans="1:34" s="9" customFormat="1" ht="14.25" customHeight="1">
      <c r="A96" s="493">
        <v>1</v>
      </c>
      <c r="B96" s="494">
        <v>44043</v>
      </c>
      <c r="C96" s="494"/>
      <c r="D96" s="456" t="s">
        <v>3647</v>
      </c>
      <c r="E96" s="493" t="s">
        <v>3628</v>
      </c>
      <c r="F96" s="489">
        <v>220.25</v>
      </c>
      <c r="G96" s="493">
        <v>225</v>
      </c>
      <c r="H96" s="493">
        <v>224.5</v>
      </c>
      <c r="I96" s="493">
        <v>210</v>
      </c>
      <c r="J96" s="434" t="s">
        <v>3643</v>
      </c>
      <c r="K96" s="490" t="s">
        <v>3650</v>
      </c>
      <c r="L96" s="526">
        <f>(220.25*3000)*-0.07%</f>
        <v>-462.52500000000009</v>
      </c>
      <c r="M96" s="526">
        <f>+N96*K96+L96</f>
        <v>-13212.525</v>
      </c>
      <c r="N96" s="493">
        <v>3000</v>
      </c>
      <c r="O96" s="434" t="s">
        <v>664</v>
      </c>
      <c r="P96" s="469">
        <v>44046</v>
      </c>
      <c r="Q96" s="4"/>
      <c r="R96" s="421" t="s">
        <v>603</v>
      </c>
      <c r="S96" s="6"/>
      <c r="Y96" s="6"/>
      <c r="Z96" s="6"/>
    </row>
    <row r="97" spans="1:34" s="404" customFormat="1" ht="14.25" customHeight="1">
      <c r="A97" s="527">
        <v>2</v>
      </c>
      <c r="B97" s="528">
        <v>44054</v>
      </c>
      <c r="C97" s="528"/>
      <c r="D97" s="529" t="s">
        <v>3688</v>
      </c>
      <c r="E97" s="527" t="s">
        <v>601</v>
      </c>
      <c r="F97" s="530">
        <v>2734.5</v>
      </c>
      <c r="G97" s="527">
        <v>2695</v>
      </c>
      <c r="H97" s="527">
        <v>2760</v>
      </c>
      <c r="I97" s="527" t="s">
        <v>3689</v>
      </c>
      <c r="J97" s="457" t="s">
        <v>3693</v>
      </c>
      <c r="K97" s="457">
        <f>H97-F97</f>
        <v>25.5</v>
      </c>
      <c r="L97" s="457">
        <f>(H97*N97)*0.07%</f>
        <v>579.60000000000014</v>
      </c>
      <c r="M97" s="457">
        <f>(K97*N97)-L97</f>
        <v>7070.4</v>
      </c>
      <c r="N97" s="457">
        <v>300</v>
      </c>
      <c r="O97" s="462" t="s">
        <v>600</v>
      </c>
      <c r="P97" s="513">
        <v>44055</v>
      </c>
      <c r="Q97" s="391"/>
      <c r="R97" s="344" t="s">
        <v>3187</v>
      </c>
      <c r="S97" s="40"/>
      <c r="Y97" s="40"/>
      <c r="Z97" s="40"/>
    </row>
    <row r="98" spans="1:34" s="404" customFormat="1" ht="14.25" customHeight="1">
      <c r="A98" s="527">
        <v>3</v>
      </c>
      <c r="B98" s="528">
        <v>44057</v>
      </c>
      <c r="C98" s="528"/>
      <c r="D98" s="529" t="s">
        <v>3714</v>
      </c>
      <c r="E98" s="527" t="s">
        <v>3628</v>
      </c>
      <c r="F98" s="530">
        <v>11335</v>
      </c>
      <c r="G98" s="527">
        <v>11410</v>
      </c>
      <c r="H98" s="527">
        <v>11245</v>
      </c>
      <c r="I98" s="527">
        <v>11200</v>
      </c>
      <c r="J98" s="457" t="s">
        <v>3715</v>
      </c>
      <c r="K98" s="457">
        <f>F98-H98</f>
        <v>90</v>
      </c>
      <c r="L98" s="503">
        <f>(H98*N98)*0.07%</f>
        <v>590.36250000000007</v>
      </c>
      <c r="M98" s="503">
        <f>(K98*N98)-L98</f>
        <v>6159.6374999999998</v>
      </c>
      <c r="N98" s="527">
        <v>75</v>
      </c>
      <c r="O98" s="462" t="s">
        <v>600</v>
      </c>
      <c r="P98" s="473">
        <v>44057</v>
      </c>
      <c r="Q98" s="391"/>
      <c r="R98" s="344" t="s">
        <v>3703</v>
      </c>
      <c r="S98" s="40"/>
      <c r="Y98" s="40"/>
      <c r="Z98" s="40"/>
    </row>
    <row r="99" spans="1:34" s="404" customFormat="1" ht="14.25" customHeight="1">
      <c r="A99" s="493">
        <v>4</v>
      </c>
      <c r="B99" s="494">
        <v>44060</v>
      </c>
      <c r="C99" s="494"/>
      <c r="D99" s="456" t="s">
        <v>3726</v>
      </c>
      <c r="E99" s="493" t="s">
        <v>3628</v>
      </c>
      <c r="F99" s="489">
        <v>6725</v>
      </c>
      <c r="G99" s="493">
        <v>6830</v>
      </c>
      <c r="H99" s="493">
        <v>6830</v>
      </c>
      <c r="I99" s="493" t="s">
        <v>3727</v>
      </c>
      <c r="J99" s="434" t="s">
        <v>3730</v>
      </c>
      <c r="K99" s="434">
        <f>F99-H99</f>
        <v>-105</v>
      </c>
      <c r="L99" s="505">
        <f>(H99*N99)*0.07%</f>
        <v>478.10000000000008</v>
      </c>
      <c r="M99" s="505">
        <f>(K99*N99)-L99</f>
        <v>-10978.1</v>
      </c>
      <c r="N99" s="493">
        <v>100</v>
      </c>
      <c r="O99" s="434" t="s">
        <v>664</v>
      </c>
      <c r="P99" s="545">
        <v>44061</v>
      </c>
      <c r="Q99" s="391"/>
      <c r="R99" s="344" t="s">
        <v>603</v>
      </c>
      <c r="S99" s="40"/>
      <c r="Y99" s="40"/>
      <c r="Z99" s="40"/>
    </row>
    <row r="100" spans="1:34" s="404" customFormat="1" ht="14.25" customHeight="1">
      <c r="A100" s="493">
        <v>5</v>
      </c>
      <c r="B100" s="494">
        <v>44061</v>
      </c>
      <c r="C100" s="494"/>
      <c r="D100" s="456" t="s">
        <v>3714</v>
      </c>
      <c r="E100" s="493" t="s">
        <v>3628</v>
      </c>
      <c r="F100" s="489">
        <v>11325</v>
      </c>
      <c r="G100" s="493">
        <v>11410</v>
      </c>
      <c r="H100" s="493">
        <v>11400</v>
      </c>
      <c r="I100" s="493">
        <v>11200</v>
      </c>
      <c r="J100" s="434" t="s">
        <v>3731</v>
      </c>
      <c r="K100" s="434">
        <f>F100-H100</f>
        <v>-75</v>
      </c>
      <c r="L100" s="505">
        <f>(H100*N100)*0.07%</f>
        <v>598.50000000000011</v>
      </c>
      <c r="M100" s="505">
        <f>(K100*N100)-L100</f>
        <v>-6223.5</v>
      </c>
      <c r="N100" s="493">
        <v>75</v>
      </c>
      <c r="O100" s="434" t="s">
        <v>664</v>
      </c>
      <c r="P100" s="545">
        <v>44061</v>
      </c>
      <c r="Q100" s="391"/>
      <c r="R100" s="344" t="s">
        <v>603</v>
      </c>
      <c r="S100" s="40"/>
      <c r="Y100" s="40"/>
      <c r="Z100" s="40"/>
    </row>
    <row r="101" spans="1:34" s="404" customFormat="1" ht="14.25" customHeight="1">
      <c r="A101" s="471"/>
      <c r="B101" s="467"/>
      <c r="C101" s="467"/>
      <c r="D101" s="390"/>
      <c r="E101" s="471"/>
      <c r="F101" s="491"/>
      <c r="G101" s="471"/>
      <c r="H101" s="471"/>
      <c r="I101" s="471"/>
      <c r="J101" s="544"/>
      <c r="K101" s="544"/>
      <c r="L101" s="531"/>
      <c r="M101" s="531"/>
      <c r="N101" s="471"/>
      <c r="O101" s="424"/>
      <c r="P101" s="532"/>
      <c r="Q101" s="391"/>
      <c r="R101" s="344"/>
      <c r="S101" s="40"/>
      <c r="Y101" s="40"/>
      <c r="Z101" s="40"/>
    </row>
    <row r="102" spans="1:34" s="404" customFormat="1" ht="14.25" customHeight="1">
      <c r="A102" s="471"/>
      <c r="B102" s="467"/>
      <c r="C102" s="467"/>
      <c r="D102" s="390"/>
      <c r="E102" s="471"/>
      <c r="F102" s="491"/>
      <c r="G102" s="471"/>
      <c r="H102" s="471"/>
      <c r="I102" s="471"/>
      <c r="J102" s="544"/>
      <c r="K102" s="544"/>
      <c r="L102" s="531"/>
      <c r="M102" s="531"/>
      <c r="N102" s="471"/>
      <c r="O102" s="424"/>
      <c r="P102" s="532"/>
      <c r="Q102" s="391"/>
      <c r="R102" s="344"/>
      <c r="S102" s="40"/>
      <c r="Y102" s="40"/>
      <c r="Z102" s="40"/>
    </row>
    <row r="103" spans="1:34" s="9" customFormat="1" ht="13.9" customHeight="1">
      <c r="A103" s="471"/>
      <c r="B103" s="467"/>
      <c r="C103" s="467"/>
      <c r="D103" s="390"/>
      <c r="E103" s="471"/>
      <c r="F103" s="491"/>
      <c r="G103" s="471"/>
      <c r="H103" s="471"/>
      <c r="I103" s="471"/>
      <c r="J103" s="467"/>
      <c r="K103" s="466"/>
      <c r="L103" s="471"/>
      <c r="M103" s="471"/>
      <c r="N103" s="471"/>
      <c r="O103" s="471"/>
      <c r="P103" s="492"/>
      <c r="Q103" s="4"/>
      <c r="R103" s="421"/>
      <c r="S103" s="6"/>
      <c r="Y103" s="6"/>
      <c r="Z103" s="6"/>
    </row>
    <row r="104" spans="1:34" s="9" customFormat="1" ht="14.25">
      <c r="A104" s="414"/>
      <c r="B104" s="415"/>
      <c r="C104" s="415"/>
      <c r="D104" s="416"/>
      <c r="E104" s="414"/>
      <c r="F104" s="417"/>
      <c r="G104" s="414"/>
      <c r="H104" s="414"/>
      <c r="I104" s="414"/>
      <c r="J104" s="418"/>
      <c r="K104" s="418"/>
      <c r="L104" s="419"/>
      <c r="M104" s="418"/>
      <c r="N104" s="418"/>
      <c r="O104" s="420"/>
      <c r="P104" s="4"/>
      <c r="Q104" s="4"/>
      <c r="R104" s="93"/>
      <c r="S104" s="6"/>
      <c r="Y104" s="6"/>
      <c r="Z104" s="6"/>
    </row>
    <row r="105" spans="1:34" s="9" customFormat="1" ht="15">
      <c r="A105" s="378"/>
      <c r="B105" s="379"/>
      <c r="C105" s="379"/>
      <c r="D105" s="380"/>
      <c r="E105" s="378"/>
      <c r="F105" s="386"/>
      <c r="G105" s="378"/>
      <c r="H105" s="378"/>
      <c r="I105" s="378"/>
      <c r="J105" s="379"/>
      <c r="K105" s="79"/>
      <c r="L105" s="378"/>
      <c r="M105" s="378"/>
      <c r="N105" s="378"/>
      <c r="O105" s="387"/>
      <c r="P105" s="4"/>
      <c r="Q105" s="4"/>
      <c r="R105" s="93"/>
      <c r="S105" s="6"/>
      <c r="Y105" s="6"/>
      <c r="Z105" s="6"/>
    </row>
    <row r="106" spans="1:34" s="6" customFormat="1">
      <c r="A106" s="44"/>
      <c r="B106" s="45"/>
      <c r="C106" s="46"/>
      <c r="D106" s="47"/>
      <c r="E106" s="48"/>
      <c r="F106" s="49"/>
      <c r="G106" s="49"/>
      <c r="H106" s="49"/>
      <c r="I106" s="49"/>
      <c r="J106" s="17"/>
      <c r="K106" s="91"/>
      <c r="L106" s="91"/>
      <c r="M106" s="17"/>
      <c r="N106" s="16"/>
      <c r="O106" s="92"/>
      <c r="P106" s="5"/>
      <c r="Q106" s="4"/>
      <c r="R106" s="17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15">
      <c r="A107" s="50" t="s">
        <v>617</v>
      </c>
      <c r="B107" s="50"/>
      <c r="C107" s="50"/>
      <c r="D107" s="50"/>
      <c r="E107" s="51"/>
      <c r="F107" s="49"/>
      <c r="G107" s="49"/>
      <c r="H107" s="49"/>
      <c r="I107" s="49"/>
      <c r="J107" s="53"/>
      <c r="K107" s="12"/>
      <c r="L107" s="12"/>
      <c r="M107" s="12"/>
      <c r="N107" s="11"/>
      <c r="O107" s="53"/>
      <c r="P107" s="5"/>
      <c r="Q107" s="4"/>
      <c r="R107" s="17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38.25">
      <c r="A108" s="21" t="s">
        <v>16</v>
      </c>
      <c r="B108" s="21" t="s">
        <v>575</v>
      </c>
      <c r="C108" s="21"/>
      <c r="D108" s="22" t="s">
        <v>588</v>
      </c>
      <c r="E108" s="21" t="s">
        <v>589</v>
      </c>
      <c r="F108" s="21" t="s">
        <v>590</v>
      </c>
      <c r="G108" s="52" t="s">
        <v>610</v>
      </c>
      <c r="H108" s="21" t="s">
        <v>592</v>
      </c>
      <c r="I108" s="21" t="s">
        <v>593</v>
      </c>
      <c r="J108" s="20" t="s">
        <v>594</v>
      </c>
      <c r="K108" s="20" t="s">
        <v>618</v>
      </c>
      <c r="L108" s="63" t="s">
        <v>3637</v>
      </c>
      <c r="M108" s="77" t="s">
        <v>612</v>
      </c>
      <c r="N108" s="21" t="s">
        <v>613</v>
      </c>
      <c r="O108" s="21" t="s">
        <v>597</v>
      </c>
      <c r="P108" s="22" t="s">
        <v>598</v>
      </c>
      <c r="Q108" s="4"/>
      <c r="R108" s="17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40" customFormat="1" ht="14.25">
      <c r="A109" s="488">
        <v>1</v>
      </c>
      <c r="B109" s="520">
        <v>44043</v>
      </c>
      <c r="C109" s="520"/>
      <c r="D109" s="459" t="s">
        <v>3648</v>
      </c>
      <c r="E109" s="460" t="s">
        <v>601</v>
      </c>
      <c r="F109" s="460">
        <v>2.2000000000000002</v>
      </c>
      <c r="G109" s="521">
        <v>0.5</v>
      </c>
      <c r="H109" s="521">
        <v>2.9</v>
      </c>
      <c r="I109" s="522" t="s">
        <v>3665</v>
      </c>
      <c r="J109" s="457" t="s">
        <v>3684</v>
      </c>
      <c r="K109" s="457">
        <f>H109-F109</f>
        <v>0.69999999999999973</v>
      </c>
      <c r="L109" s="457">
        <v>100</v>
      </c>
      <c r="M109" s="457">
        <f>(K109*N109)-100</f>
        <v>2139.9999999999991</v>
      </c>
      <c r="N109" s="457">
        <v>3200</v>
      </c>
      <c r="O109" s="462" t="s">
        <v>600</v>
      </c>
      <c r="P109" s="513">
        <v>44054</v>
      </c>
      <c r="Q109" s="391"/>
      <c r="R109" s="344" t="s">
        <v>603</v>
      </c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519">
        <v>2</v>
      </c>
      <c r="B110" s="550">
        <v>44048</v>
      </c>
      <c r="C110" s="550"/>
      <c r="D110" s="524" t="s">
        <v>3664</v>
      </c>
      <c r="E110" s="433" t="s">
        <v>601</v>
      </c>
      <c r="F110" s="433">
        <v>70</v>
      </c>
      <c r="G110" s="551"/>
      <c r="H110" s="551">
        <v>0</v>
      </c>
      <c r="I110" s="557" t="s">
        <v>3666</v>
      </c>
      <c r="J110" s="434" t="s">
        <v>3812</v>
      </c>
      <c r="K110" s="434">
        <f t="shared" ref="K110" si="95">H110-F110</f>
        <v>-70</v>
      </c>
      <c r="L110" s="434">
        <v>100</v>
      </c>
      <c r="M110" s="434">
        <f t="shared" ref="M110" si="96">(K110*N110)-100</f>
        <v>-7100</v>
      </c>
      <c r="N110" s="434">
        <v>100</v>
      </c>
      <c r="O110" s="449" t="s">
        <v>664</v>
      </c>
      <c r="P110" s="436">
        <v>44070</v>
      </c>
      <c r="Q110" s="391"/>
      <c r="R110" s="344" t="s">
        <v>603</v>
      </c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s="40" customFormat="1" ht="14.25">
      <c r="A111" s="574">
        <v>3</v>
      </c>
      <c r="B111" s="576">
        <v>44054</v>
      </c>
      <c r="C111" s="550"/>
      <c r="D111" s="524" t="s">
        <v>3687</v>
      </c>
      <c r="E111" s="433" t="s">
        <v>601</v>
      </c>
      <c r="F111" s="433">
        <v>162.5</v>
      </c>
      <c r="G111" s="551"/>
      <c r="H111" s="551"/>
      <c r="I111" s="557"/>
      <c r="J111" s="578" t="s">
        <v>3813</v>
      </c>
      <c r="K111" s="434">
        <f t="shared" ref="K111" si="97">H111-F111</f>
        <v>-162.5</v>
      </c>
      <c r="L111" s="434">
        <v>100</v>
      </c>
      <c r="M111" s="434">
        <f t="shared" ref="M111" si="98">(K111*N111)-100</f>
        <v>-12287.5</v>
      </c>
      <c r="N111" s="434">
        <v>75</v>
      </c>
      <c r="O111" s="578" t="s">
        <v>664</v>
      </c>
      <c r="P111" s="580">
        <v>44070</v>
      </c>
      <c r="Q111" s="391"/>
      <c r="R111" s="344" t="s">
        <v>603</v>
      </c>
      <c r="Z111" s="404"/>
      <c r="AA111" s="404"/>
      <c r="AB111" s="404"/>
      <c r="AC111" s="404"/>
      <c r="AD111" s="404"/>
      <c r="AE111" s="404"/>
      <c r="AF111" s="404"/>
      <c r="AG111" s="404"/>
      <c r="AH111" s="404"/>
    </row>
    <row r="112" spans="1:34" s="40" customFormat="1" ht="14.25">
      <c r="A112" s="575"/>
      <c r="B112" s="577"/>
      <c r="C112" s="550"/>
      <c r="D112" s="524" t="s">
        <v>3699</v>
      </c>
      <c r="E112" s="433" t="s">
        <v>3628</v>
      </c>
      <c r="F112" s="433">
        <v>95</v>
      </c>
      <c r="G112" s="551"/>
      <c r="H112" s="551"/>
      <c r="I112" s="557"/>
      <c r="J112" s="579"/>
      <c r="K112" s="434">
        <v>95</v>
      </c>
      <c r="L112" s="434">
        <v>100</v>
      </c>
      <c r="M112" s="434">
        <f t="shared" ref="M112" si="99">(K112*N112)-100</f>
        <v>7025</v>
      </c>
      <c r="N112" s="434">
        <v>75</v>
      </c>
      <c r="O112" s="579"/>
      <c r="P112" s="581"/>
      <c r="Q112" s="391"/>
      <c r="R112" s="344"/>
      <c r="Z112" s="404"/>
      <c r="AA112" s="404"/>
      <c r="AB112" s="404"/>
      <c r="AC112" s="404"/>
      <c r="AD112" s="404"/>
      <c r="AE112" s="404"/>
      <c r="AF112" s="404"/>
      <c r="AG112" s="404"/>
      <c r="AH112" s="404"/>
    </row>
    <row r="113" spans="1:34" s="40" customFormat="1" ht="14.25">
      <c r="A113" s="488">
        <v>4</v>
      </c>
      <c r="B113" s="520">
        <v>44056</v>
      </c>
      <c r="C113" s="520"/>
      <c r="D113" s="459" t="s">
        <v>3700</v>
      </c>
      <c r="E113" s="460" t="s">
        <v>601</v>
      </c>
      <c r="F113" s="460">
        <v>15.5</v>
      </c>
      <c r="G113" s="521"/>
      <c r="H113" s="521">
        <v>30</v>
      </c>
      <c r="I113" s="460">
        <v>50</v>
      </c>
      <c r="J113" s="457" t="s">
        <v>3701</v>
      </c>
      <c r="K113" s="457">
        <f t="shared" ref="K113:K121" si="100">H113-F113</f>
        <v>14.5</v>
      </c>
      <c r="L113" s="457">
        <v>100</v>
      </c>
      <c r="M113" s="457">
        <f t="shared" ref="M113:M121" si="101">(K113*N113)-100</f>
        <v>987.5</v>
      </c>
      <c r="N113" s="457">
        <v>75</v>
      </c>
      <c r="O113" s="462" t="s">
        <v>600</v>
      </c>
      <c r="P113" s="473">
        <v>44056</v>
      </c>
      <c r="Q113" s="391"/>
      <c r="R113" s="344" t="s">
        <v>3703</v>
      </c>
      <c r="Z113" s="404"/>
      <c r="AA113" s="404"/>
      <c r="AB113" s="404"/>
      <c r="AC113" s="404"/>
      <c r="AD113" s="404"/>
      <c r="AE113" s="404"/>
      <c r="AF113" s="404"/>
      <c r="AG113" s="404"/>
      <c r="AH113" s="404"/>
    </row>
    <row r="114" spans="1:34" s="40" customFormat="1" ht="14.25">
      <c r="A114" s="488">
        <v>5</v>
      </c>
      <c r="B114" s="520">
        <v>44057</v>
      </c>
      <c r="C114" s="520"/>
      <c r="D114" s="459" t="s">
        <v>3712</v>
      </c>
      <c r="E114" s="460" t="s">
        <v>601</v>
      </c>
      <c r="F114" s="460">
        <v>77.5</v>
      </c>
      <c r="G114" s="521">
        <v>40</v>
      </c>
      <c r="H114" s="521">
        <v>108.5</v>
      </c>
      <c r="I114" s="460">
        <v>150</v>
      </c>
      <c r="J114" s="457" t="s">
        <v>3713</v>
      </c>
      <c r="K114" s="457">
        <f t="shared" si="100"/>
        <v>31</v>
      </c>
      <c r="L114" s="457">
        <v>100</v>
      </c>
      <c r="M114" s="457">
        <f t="shared" si="101"/>
        <v>2225</v>
      </c>
      <c r="N114" s="457">
        <v>75</v>
      </c>
      <c r="O114" s="462" t="s">
        <v>600</v>
      </c>
      <c r="P114" s="473">
        <v>44057</v>
      </c>
      <c r="Q114" s="391"/>
      <c r="R114" s="344" t="s">
        <v>3703</v>
      </c>
      <c r="Z114" s="404"/>
      <c r="AA114" s="404"/>
      <c r="AB114" s="404"/>
      <c r="AC114" s="404"/>
      <c r="AD114" s="404"/>
      <c r="AE114" s="404"/>
      <c r="AF114" s="404"/>
      <c r="AG114" s="404"/>
      <c r="AH114" s="404"/>
    </row>
    <row r="115" spans="1:34" s="40" customFormat="1" ht="14.25">
      <c r="A115" s="488">
        <v>6</v>
      </c>
      <c r="B115" s="520">
        <v>44063</v>
      </c>
      <c r="C115" s="520"/>
      <c r="D115" s="459" t="s">
        <v>3712</v>
      </c>
      <c r="E115" s="460" t="s">
        <v>601</v>
      </c>
      <c r="F115" s="460">
        <v>16</v>
      </c>
      <c r="G115" s="521"/>
      <c r="H115" s="521">
        <v>29</v>
      </c>
      <c r="I115" s="460">
        <v>50</v>
      </c>
      <c r="J115" s="457" t="s">
        <v>3673</v>
      </c>
      <c r="K115" s="457">
        <f t="shared" si="100"/>
        <v>13</v>
      </c>
      <c r="L115" s="457">
        <v>100</v>
      </c>
      <c r="M115" s="457">
        <f t="shared" si="101"/>
        <v>875</v>
      </c>
      <c r="N115" s="457">
        <v>75</v>
      </c>
      <c r="O115" s="462" t="s">
        <v>600</v>
      </c>
      <c r="P115" s="473">
        <v>44063</v>
      </c>
      <c r="Q115" s="391"/>
      <c r="R115" s="344" t="s">
        <v>3187</v>
      </c>
      <c r="Z115" s="404"/>
      <c r="AA115" s="404"/>
      <c r="AB115" s="404"/>
      <c r="AC115" s="404"/>
      <c r="AD115" s="404"/>
      <c r="AE115" s="404"/>
      <c r="AF115" s="404"/>
      <c r="AG115" s="404"/>
      <c r="AH115" s="404"/>
    </row>
    <row r="116" spans="1:34" s="40" customFormat="1" ht="14.25">
      <c r="A116" s="488">
        <v>7</v>
      </c>
      <c r="B116" s="520">
        <v>44064</v>
      </c>
      <c r="C116" s="520"/>
      <c r="D116" s="459" t="s">
        <v>3749</v>
      </c>
      <c r="E116" s="460" t="s">
        <v>601</v>
      </c>
      <c r="F116" s="460">
        <v>74.5</v>
      </c>
      <c r="G116" s="521">
        <v>35</v>
      </c>
      <c r="H116" s="521">
        <v>79</v>
      </c>
      <c r="I116" s="460">
        <v>150</v>
      </c>
      <c r="J116" s="457" t="s">
        <v>3750</v>
      </c>
      <c r="K116" s="457">
        <f t="shared" si="100"/>
        <v>4.5</v>
      </c>
      <c r="L116" s="457">
        <v>100</v>
      </c>
      <c r="M116" s="457">
        <f t="shared" si="101"/>
        <v>237.5</v>
      </c>
      <c r="N116" s="457">
        <v>75</v>
      </c>
      <c r="O116" s="462" t="s">
        <v>600</v>
      </c>
      <c r="P116" s="473">
        <v>44064</v>
      </c>
      <c r="Q116" s="391"/>
      <c r="R116" s="344" t="s">
        <v>603</v>
      </c>
      <c r="Z116" s="404"/>
      <c r="AA116" s="404"/>
      <c r="AB116" s="404"/>
      <c r="AC116" s="404"/>
      <c r="AD116" s="404"/>
      <c r="AE116" s="404"/>
      <c r="AF116" s="404"/>
      <c r="AG116" s="404"/>
      <c r="AH116" s="404"/>
    </row>
    <row r="117" spans="1:34" s="40" customFormat="1" ht="14.25">
      <c r="A117" s="488">
        <v>8</v>
      </c>
      <c r="B117" s="520">
        <v>44067</v>
      </c>
      <c r="C117" s="520"/>
      <c r="D117" s="459" t="s">
        <v>3764</v>
      </c>
      <c r="E117" s="460" t="s">
        <v>601</v>
      </c>
      <c r="F117" s="460">
        <v>0.55000000000000004</v>
      </c>
      <c r="G117" s="521"/>
      <c r="H117" s="521">
        <v>0.75</v>
      </c>
      <c r="I117" s="460" t="s">
        <v>3765</v>
      </c>
      <c r="J117" s="457" t="s">
        <v>3766</v>
      </c>
      <c r="K117" s="457">
        <f t="shared" si="100"/>
        <v>0.19999999999999996</v>
      </c>
      <c r="L117" s="457">
        <v>100</v>
      </c>
      <c r="M117" s="457">
        <f t="shared" si="101"/>
        <v>1599.9999999999995</v>
      </c>
      <c r="N117" s="457">
        <v>8500</v>
      </c>
      <c r="O117" s="462" t="s">
        <v>600</v>
      </c>
      <c r="P117" s="473">
        <v>44067</v>
      </c>
      <c r="Q117" s="391"/>
      <c r="R117" s="344" t="s">
        <v>603</v>
      </c>
      <c r="Z117" s="404"/>
      <c r="AA117" s="404"/>
      <c r="AB117" s="404"/>
      <c r="AC117" s="404"/>
      <c r="AD117" s="404"/>
      <c r="AE117" s="404"/>
      <c r="AF117" s="404"/>
      <c r="AG117" s="404"/>
      <c r="AH117" s="404"/>
    </row>
    <row r="118" spans="1:34" s="40" customFormat="1" ht="14.25">
      <c r="A118" s="519">
        <v>9</v>
      </c>
      <c r="B118" s="550">
        <v>44067</v>
      </c>
      <c r="C118" s="550"/>
      <c r="D118" s="524" t="s">
        <v>3767</v>
      </c>
      <c r="E118" s="433" t="s">
        <v>601</v>
      </c>
      <c r="F118" s="433">
        <v>57</v>
      </c>
      <c r="G118" s="551">
        <v>18</v>
      </c>
      <c r="H118" s="551">
        <v>18</v>
      </c>
      <c r="I118" s="433" t="s">
        <v>3768</v>
      </c>
      <c r="J118" s="434" t="s">
        <v>3791</v>
      </c>
      <c r="K118" s="434">
        <f t="shared" si="100"/>
        <v>-39</v>
      </c>
      <c r="L118" s="434">
        <v>100</v>
      </c>
      <c r="M118" s="434">
        <f t="shared" si="101"/>
        <v>-3025</v>
      </c>
      <c r="N118" s="434">
        <v>75</v>
      </c>
      <c r="O118" s="449" t="s">
        <v>664</v>
      </c>
      <c r="P118" s="436">
        <v>44069</v>
      </c>
      <c r="Q118" s="391"/>
      <c r="R118" s="344" t="s">
        <v>603</v>
      </c>
      <c r="Z118" s="404"/>
      <c r="AA118" s="404"/>
      <c r="AB118" s="404"/>
      <c r="AC118" s="404"/>
      <c r="AD118" s="404"/>
      <c r="AE118" s="404"/>
      <c r="AF118" s="404"/>
      <c r="AG118" s="404"/>
      <c r="AH118" s="404"/>
    </row>
    <row r="119" spans="1:34" s="40" customFormat="1" ht="14.25">
      <c r="A119" s="488">
        <v>10</v>
      </c>
      <c r="B119" s="520">
        <v>44067</v>
      </c>
      <c r="C119" s="520"/>
      <c r="D119" s="459" t="s">
        <v>3770</v>
      </c>
      <c r="E119" s="460" t="s">
        <v>601</v>
      </c>
      <c r="F119" s="460">
        <v>7.5</v>
      </c>
      <c r="G119" s="521">
        <v>2.5</v>
      </c>
      <c r="H119" s="521">
        <v>9.5</v>
      </c>
      <c r="I119" s="460" t="s">
        <v>3771</v>
      </c>
      <c r="J119" s="457" t="s">
        <v>3772</v>
      </c>
      <c r="K119" s="457">
        <f t="shared" si="100"/>
        <v>2</v>
      </c>
      <c r="L119" s="457">
        <v>100</v>
      </c>
      <c r="M119" s="457">
        <f t="shared" si="101"/>
        <v>1900</v>
      </c>
      <c r="N119" s="457">
        <v>1000</v>
      </c>
      <c r="O119" s="462" t="s">
        <v>600</v>
      </c>
      <c r="P119" s="473">
        <v>44067</v>
      </c>
      <c r="Q119" s="391"/>
      <c r="R119" s="344" t="s">
        <v>3187</v>
      </c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" customFormat="1" ht="14.25">
      <c r="A120" s="488">
        <v>11</v>
      </c>
      <c r="B120" s="520">
        <v>44068</v>
      </c>
      <c r="C120" s="520"/>
      <c r="D120" s="459" t="s">
        <v>3780</v>
      </c>
      <c r="E120" s="460" t="s">
        <v>601</v>
      </c>
      <c r="F120" s="460">
        <v>3.75</v>
      </c>
      <c r="G120" s="521"/>
      <c r="H120" s="521">
        <v>5.0999999999999996</v>
      </c>
      <c r="I120" s="460">
        <v>8</v>
      </c>
      <c r="J120" s="457" t="s">
        <v>3781</v>
      </c>
      <c r="K120" s="457">
        <f t="shared" si="100"/>
        <v>1.3499999999999996</v>
      </c>
      <c r="L120" s="457">
        <v>100</v>
      </c>
      <c r="M120" s="457">
        <f t="shared" si="101"/>
        <v>1789.9999999999995</v>
      </c>
      <c r="N120" s="457">
        <v>1400</v>
      </c>
      <c r="O120" s="462" t="s">
        <v>600</v>
      </c>
      <c r="P120" s="473">
        <v>44068</v>
      </c>
      <c r="Q120" s="391"/>
      <c r="R120" s="344" t="s">
        <v>603</v>
      </c>
      <c r="Z120" s="404"/>
      <c r="AA120" s="404"/>
      <c r="AB120" s="404"/>
      <c r="AC120" s="404"/>
      <c r="AD120" s="404"/>
      <c r="AE120" s="404"/>
      <c r="AF120" s="404"/>
      <c r="AG120" s="404"/>
      <c r="AH120" s="404"/>
    </row>
    <row r="121" spans="1:34" s="40" customFormat="1" ht="14.25">
      <c r="A121" s="519">
        <v>12</v>
      </c>
      <c r="B121" s="550">
        <v>44068</v>
      </c>
      <c r="C121" s="550"/>
      <c r="D121" s="524" t="s">
        <v>3782</v>
      </c>
      <c r="E121" s="433" t="s">
        <v>601</v>
      </c>
      <c r="F121" s="433">
        <v>6.5</v>
      </c>
      <c r="G121" s="551">
        <v>1.5</v>
      </c>
      <c r="H121" s="551">
        <v>2.75</v>
      </c>
      <c r="I121" s="433" t="s">
        <v>3783</v>
      </c>
      <c r="J121" s="434" t="s">
        <v>3792</v>
      </c>
      <c r="K121" s="434">
        <f t="shared" si="100"/>
        <v>-3.75</v>
      </c>
      <c r="L121" s="434">
        <v>100</v>
      </c>
      <c r="M121" s="434">
        <f t="shared" si="101"/>
        <v>-5350</v>
      </c>
      <c r="N121" s="434">
        <v>1400</v>
      </c>
      <c r="O121" s="449" t="s">
        <v>664</v>
      </c>
      <c r="P121" s="436">
        <v>44069</v>
      </c>
      <c r="Q121" s="391"/>
      <c r="R121" s="344" t="s">
        <v>603</v>
      </c>
      <c r="Z121" s="404"/>
      <c r="AA121" s="404"/>
      <c r="AB121" s="404"/>
      <c r="AC121" s="404"/>
      <c r="AD121" s="404"/>
      <c r="AE121" s="404"/>
      <c r="AF121" s="404"/>
      <c r="AG121" s="404"/>
      <c r="AH121" s="404"/>
    </row>
    <row r="122" spans="1:34" s="40" customFormat="1" ht="14.25">
      <c r="A122" s="471"/>
      <c r="B122" s="484"/>
      <c r="C122" s="484"/>
      <c r="D122" s="485"/>
      <c r="E122" s="486"/>
      <c r="F122" s="486"/>
      <c r="G122" s="432"/>
      <c r="H122" s="432"/>
      <c r="I122" s="486"/>
      <c r="J122" s="548"/>
      <c r="K122" s="548"/>
      <c r="L122" s="548"/>
      <c r="M122" s="548"/>
      <c r="N122" s="548"/>
      <c r="O122" s="424"/>
      <c r="P122" s="532"/>
      <c r="Q122" s="391"/>
      <c r="R122" s="344"/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s="40" customFormat="1" ht="15">
      <c r="A123" s="471"/>
      <c r="B123" s="467"/>
      <c r="C123" s="467"/>
      <c r="D123" s="390"/>
      <c r="E123" s="471"/>
      <c r="F123" s="430"/>
      <c r="G123" s="471"/>
      <c r="H123" s="471"/>
      <c r="I123" s="471"/>
      <c r="J123" s="467"/>
      <c r="K123" s="466"/>
      <c r="L123" s="471"/>
      <c r="M123" s="471"/>
      <c r="N123" s="471"/>
      <c r="O123" s="471"/>
      <c r="P123" s="468"/>
      <c r="Q123" s="391"/>
      <c r="R123" s="344"/>
      <c r="Z123" s="404"/>
      <c r="AA123" s="404"/>
      <c r="AB123" s="404"/>
      <c r="AC123" s="404"/>
      <c r="AD123" s="404"/>
      <c r="AE123" s="404"/>
      <c r="AF123" s="404"/>
      <c r="AG123" s="404"/>
      <c r="AH123" s="404"/>
    </row>
    <row r="124" spans="1:34" s="40" customFormat="1" ht="14.25">
      <c r="A124" s="378"/>
      <c r="B124" s="379"/>
      <c r="C124" s="379"/>
      <c r="D124" s="380"/>
      <c r="E124" s="378"/>
      <c r="F124" s="405"/>
      <c r="G124" s="378"/>
      <c r="H124" s="378"/>
      <c r="I124" s="378"/>
      <c r="J124" s="379"/>
      <c r="K124" s="406"/>
      <c r="L124" s="378"/>
      <c r="M124" s="378"/>
      <c r="N124" s="378"/>
      <c r="O124" s="407"/>
      <c r="P124" s="391"/>
      <c r="Q124" s="391"/>
      <c r="R124" s="344"/>
      <c r="Z124" s="404"/>
      <c r="AA124" s="404"/>
      <c r="AB124" s="404"/>
      <c r="AC124" s="404"/>
      <c r="AD124" s="404"/>
      <c r="AE124" s="404"/>
      <c r="AF124" s="404"/>
      <c r="AG124" s="404"/>
      <c r="AH124" s="404"/>
    </row>
    <row r="125" spans="1:34" ht="15">
      <c r="A125" s="100" t="s">
        <v>619</v>
      </c>
      <c r="B125" s="101"/>
      <c r="C125" s="101"/>
      <c r="D125" s="102"/>
      <c r="E125" s="34"/>
      <c r="F125" s="32"/>
      <c r="G125" s="32"/>
      <c r="H125" s="73"/>
      <c r="I125" s="120"/>
      <c r="J125" s="121"/>
      <c r="K125" s="17"/>
      <c r="L125" s="17"/>
      <c r="M125" s="17"/>
      <c r="N125" s="11"/>
      <c r="O125" s="53"/>
      <c r="Q125" s="9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4" ht="38.25">
      <c r="A126" s="20" t="s">
        <v>16</v>
      </c>
      <c r="B126" s="21" t="s">
        <v>575</v>
      </c>
      <c r="C126" s="21"/>
      <c r="D126" s="22" t="s">
        <v>588</v>
      </c>
      <c r="E126" s="21" t="s">
        <v>589</v>
      </c>
      <c r="F126" s="21" t="s">
        <v>590</v>
      </c>
      <c r="G126" s="21" t="s">
        <v>591</v>
      </c>
      <c r="H126" s="21" t="s">
        <v>592</v>
      </c>
      <c r="I126" s="21" t="s">
        <v>593</v>
      </c>
      <c r="J126" s="20" t="s">
        <v>594</v>
      </c>
      <c r="K126" s="21" t="s">
        <v>595</v>
      </c>
      <c r="L126" s="21" t="s">
        <v>596</v>
      </c>
      <c r="M126" s="21" t="s">
        <v>597</v>
      </c>
      <c r="N126" s="22" t="s">
        <v>598</v>
      </c>
      <c r="O126" s="21" t="s">
        <v>599</v>
      </c>
      <c r="P126" s="98"/>
      <c r="Q126" s="11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4" s="8" customFormat="1">
      <c r="A127" s="392"/>
      <c r="B127" s="393"/>
      <c r="C127" s="394"/>
      <c r="D127" s="395"/>
      <c r="E127" s="396"/>
      <c r="F127" s="396"/>
      <c r="G127" s="397"/>
      <c r="H127" s="397"/>
      <c r="I127" s="396"/>
      <c r="J127" s="398"/>
      <c r="K127" s="399"/>
      <c r="L127" s="400"/>
      <c r="M127" s="401"/>
      <c r="N127" s="402"/>
      <c r="O127" s="403"/>
      <c r="P127" s="124"/>
      <c r="Q127"/>
      <c r="R127" s="95"/>
      <c r="T127" s="57"/>
      <c r="U127" s="57"/>
      <c r="V127" s="57"/>
      <c r="W127" s="57"/>
      <c r="X127" s="57"/>
      <c r="Y127" s="57"/>
      <c r="Z127" s="57"/>
    </row>
    <row r="128" spans="1:34">
      <c r="A128" s="23" t="s">
        <v>604</v>
      </c>
      <c r="B128" s="23"/>
      <c r="C128" s="23"/>
      <c r="D128" s="23"/>
      <c r="E128" s="5"/>
      <c r="F128" s="30" t="s">
        <v>606</v>
      </c>
      <c r="G128" s="82"/>
      <c r="H128" s="82"/>
      <c r="I128" s="38"/>
      <c r="J128" s="85"/>
      <c r="K128" s="83"/>
      <c r="L128" s="84"/>
      <c r="M128" s="85"/>
      <c r="N128" s="86"/>
      <c r="O128" s="125"/>
      <c r="P128" s="11"/>
      <c r="Q128" s="16"/>
      <c r="R128" s="97"/>
      <c r="S128" s="16"/>
      <c r="T128" s="16"/>
      <c r="U128" s="16"/>
      <c r="V128" s="16"/>
      <c r="W128" s="16"/>
      <c r="X128" s="16"/>
      <c r="Y128" s="16"/>
    </row>
    <row r="129" spans="1:26">
      <c r="A129" s="29" t="s">
        <v>605</v>
      </c>
      <c r="B129" s="23"/>
      <c r="C129" s="23"/>
      <c r="D129" s="23"/>
      <c r="E129" s="32"/>
      <c r="F129" s="30" t="s">
        <v>608</v>
      </c>
      <c r="G129" s="12"/>
      <c r="H129" s="12"/>
      <c r="I129" s="12"/>
      <c r="J129" s="53"/>
      <c r="K129" s="12"/>
      <c r="L129" s="12"/>
      <c r="M129" s="12"/>
      <c r="N129" s="11"/>
      <c r="O129" s="53"/>
      <c r="Q129" s="7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9"/>
      <c r="B130" s="23"/>
      <c r="C130" s="23"/>
      <c r="D130" s="23"/>
      <c r="E130" s="32"/>
      <c r="F130" s="30"/>
      <c r="G130" s="12"/>
      <c r="H130" s="12"/>
      <c r="I130" s="12"/>
      <c r="J130" s="53"/>
      <c r="K130" s="12"/>
      <c r="L130" s="12"/>
      <c r="M130" s="12"/>
      <c r="N130" s="11"/>
      <c r="O130" s="53"/>
      <c r="Q130" s="7"/>
      <c r="R130" s="82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9"/>
      <c r="B131" s="23"/>
      <c r="C131" s="23"/>
      <c r="D131" s="23"/>
      <c r="E131" s="32"/>
      <c r="F131" s="30"/>
      <c r="G131" s="12"/>
      <c r="H131" s="12"/>
      <c r="I131" s="12"/>
      <c r="J131" s="53"/>
      <c r="K131" s="12"/>
      <c r="L131" s="12"/>
      <c r="M131" s="12"/>
      <c r="N131" s="11"/>
      <c r="O131" s="53"/>
      <c r="Q131" s="7"/>
      <c r="R131" s="82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9"/>
      <c r="B132" s="23"/>
      <c r="C132" s="23"/>
      <c r="D132" s="23"/>
      <c r="E132" s="32"/>
      <c r="F132" s="30"/>
      <c r="G132" s="41"/>
      <c r="H132" s="42"/>
      <c r="I132" s="82"/>
      <c r="J132" s="17"/>
      <c r="K132" s="83"/>
      <c r="L132" s="84"/>
      <c r="M132" s="85"/>
      <c r="N132" s="86"/>
      <c r="O132" s="87"/>
      <c r="P132" s="5"/>
      <c r="Q132" s="11"/>
      <c r="R132" s="82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37"/>
      <c r="B133" s="45"/>
      <c r="C133" s="103"/>
      <c r="D133" s="6"/>
      <c r="E133" s="38"/>
      <c r="F133" s="82"/>
      <c r="G133" s="41"/>
      <c r="H133" s="42"/>
      <c r="I133" s="82"/>
      <c r="J133" s="17"/>
      <c r="K133" s="83"/>
      <c r="L133" s="84"/>
      <c r="M133" s="85"/>
      <c r="N133" s="86"/>
      <c r="O133" s="87"/>
      <c r="P133" s="5"/>
      <c r="Q133" s="11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 ht="15">
      <c r="A134" s="5"/>
      <c r="B134" s="104" t="s">
        <v>620</v>
      </c>
      <c r="C134" s="104"/>
      <c r="D134" s="104"/>
      <c r="E134" s="104"/>
      <c r="F134" s="17"/>
      <c r="G134" s="17"/>
      <c r="H134" s="105"/>
      <c r="I134" s="17"/>
      <c r="J134" s="74"/>
      <c r="K134" s="75"/>
      <c r="L134" s="17"/>
      <c r="M134" s="17"/>
      <c r="N134" s="16"/>
      <c r="O134" s="99"/>
      <c r="P134" s="7"/>
      <c r="Q134" s="11"/>
      <c r="R134" s="142"/>
      <c r="S134" s="16"/>
      <c r="T134" s="16"/>
      <c r="U134" s="16"/>
      <c r="V134" s="16"/>
      <c r="W134" s="16"/>
      <c r="X134" s="16"/>
      <c r="Y134" s="16"/>
      <c r="Z134" s="16"/>
    </row>
    <row r="135" spans="1:26" ht="38.25">
      <c r="A135" s="20" t="s">
        <v>16</v>
      </c>
      <c r="B135" s="21" t="s">
        <v>575</v>
      </c>
      <c r="C135" s="21"/>
      <c r="D135" s="22" t="s">
        <v>588</v>
      </c>
      <c r="E135" s="21" t="s">
        <v>589</v>
      </c>
      <c r="F135" s="21" t="s">
        <v>590</v>
      </c>
      <c r="G135" s="21" t="s">
        <v>621</v>
      </c>
      <c r="H135" s="21" t="s">
        <v>622</v>
      </c>
      <c r="I135" s="21" t="s">
        <v>593</v>
      </c>
      <c r="J135" s="61" t="s">
        <v>594</v>
      </c>
      <c r="K135" s="21" t="s">
        <v>595</v>
      </c>
      <c r="L135" s="21" t="s">
        <v>596</v>
      </c>
      <c r="M135" s="21" t="s">
        <v>597</v>
      </c>
      <c r="N135" s="22" t="s">
        <v>598</v>
      </c>
      <c r="O135" s="99"/>
      <c r="P135" s="7"/>
      <c r="Q135" s="11"/>
      <c r="R135" s="142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1</v>
      </c>
      <c r="B136" s="106">
        <v>41579</v>
      </c>
      <c r="C136" s="106"/>
      <c r="D136" s="107" t="s">
        <v>623</v>
      </c>
      <c r="E136" s="108" t="s">
        <v>624</v>
      </c>
      <c r="F136" s="109">
        <v>82</v>
      </c>
      <c r="G136" s="108" t="s">
        <v>625</v>
      </c>
      <c r="H136" s="108">
        <v>100</v>
      </c>
      <c r="I136" s="126">
        <v>100</v>
      </c>
      <c r="J136" s="127" t="s">
        <v>626</v>
      </c>
      <c r="K136" s="128">
        <f t="shared" ref="K136:K167" si="102">H136-F136</f>
        <v>18</v>
      </c>
      <c r="L136" s="129">
        <f t="shared" ref="L136:L167" si="103">K136/F136</f>
        <v>0.21951219512195122</v>
      </c>
      <c r="M136" s="130" t="s">
        <v>600</v>
      </c>
      <c r="N136" s="131">
        <v>42657</v>
      </c>
      <c r="O136" s="53"/>
      <c r="P136" s="11"/>
      <c r="Q136" s="16"/>
      <c r="R136" s="142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2</v>
      </c>
      <c r="B137" s="106">
        <v>41794</v>
      </c>
      <c r="C137" s="106"/>
      <c r="D137" s="107" t="s">
        <v>627</v>
      </c>
      <c r="E137" s="108" t="s">
        <v>601</v>
      </c>
      <c r="F137" s="109">
        <v>257</v>
      </c>
      <c r="G137" s="108" t="s">
        <v>625</v>
      </c>
      <c r="H137" s="108">
        <v>300</v>
      </c>
      <c r="I137" s="126">
        <v>300</v>
      </c>
      <c r="J137" s="127" t="s">
        <v>626</v>
      </c>
      <c r="K137" s="128">
        <f t="shared" si="102"/>
        <v>43</v>
      </c>
      <c r="L137" s="129">
        <f t="shared" si="103"/>
        <v>0.16731517509727625</v>
      </c>
      <c r="M137" s="130" t="s">
        <v>600</v>
      </c>
      <c r="N137" s="131">
        <v>41822</v>
      </c>
      <c r="O137" s="53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3</v>
      </c>
      <c r="B138" s="106">
        <v>41828</v>
      </c>
      <c r="C138" s="106"/>
      <c r="D138" s="107" t="s">
        <v>628</v>
      </c>
      <c r="E138" s="108" t="s">
        <v>601</v>
      </c>
      <c r="F138" s="109">
        <v>393</v>
      </c>
      <c r="G138" s="108" t="s">
        <v>625</v>
      </c>
      <c r="H138" s="108">
        <v>468</v>
      </c>
      <c r="I138" s="126">
        <v>468</v>
      </c>
      <c r="J138" s="127" t="s">
        <v>626</v>
      </c>
      <c r="K138" s="128">
        <f t="shared" si="102"/>
        <v>75</v>
      </c>
      <c r="L138" s="129">
        <f t="shared" si="103"/>
        <v>0.19083969465648856</v>
      </c>
      <c r="M138" s="130" t="s">
        <v>600</v>
      </c>
      <c r="N138" s="131">
        <v>41863</v>
      </c>
      <c r="O138" s="53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4</v>
      </c>
      <c r="B139" s="106">
        <v>41857</v>
      </c>
      <c r="C139" s="106"/>
      <c r="D139" s="107" t="s">
        <v>629</v>
      </c>
      <c r="E139" s="108" t="s">
        <v>601</v>
      </c>
      <c r="F139" s="109">
        <v>205</v>
      </c>
      <c r="G139" s="108" t="s">
        <v>625</v>
      </c>
      <c r="H139" s="108">
        <v>275</v>
      </c>
      <c r="I139" s="126">
        <v>250</v>
      </c>
      <c r="J139" s="127" t="s">
        <v>626</v>
      </c>
      <c r="K139" s="128">
        <f t="shared" si="102"/>
        <v>70</v>
      </c>
      <c r="L139" s="129">
        <f t="shared" si="103"/>
        <v>0.34146341463414637</v>
      </c>
      <c r="M139" s="130" t="s">
        <v>600</v>
      </c>
      <c r="N139" s="131">
        <v>41962</v>
      </c>
      <c r="O139" s="53"/>
      <c r="P139" s="11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5</v>
      </c>
      <c r="B140" s="106">
        <v>41886</v>
      </c>
      <c r="C140" s="106"/>
      <c r="D140" s="107" t="s">
        <v>630</v>
      </c>
      <c r="E140" s="108" t="s">
        <v>601</v>
      </c>
      <c r="F140" s="109">
        <v>162</v>
      </c>
      <c r="G140" s="108" t="s">
        <v>625</v>
      </c>
      <c r="H140" s="108">
        <v>190</v>
      </c>
      <c r="I140" s="126">
        <v>190</v>
      </c>
      <c r="J140" s="127" t="s">
        <v>626</v>
      </c>
      <c r="K140" s="128">
        <f t="shared" si="102"/>
        <v>28</v>
      </c>
      <c r="L140" s="129">
        <f t="shared" si="103"/>
        <v>0.1728395061728395</v>
      </c>
      <c r="M140" s="130" t="s">
        <v>600</v>
      </c>
      <c r="N140" s="131">
        <v>42006</v>
      </c>
      <c r="O140" s="53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6</v>
      </c>
      <c r="B141" s="106">
        <v>41886</v>
      </c>
      <c r="C141" s="106"/>
      <c r="D141" s="107" t="s">
        <v>631</v>
      </c>
      <c r="E141" s="108" t="s">
        <v>601</v>
      </c>
      <c r="F141" s="109">
        <v>75</v>
      </c>
      <c r="G141" s="108" t="s">
        <v>625</v>
      </c>
      <c r="H141" s="108">
        <v>91.5</v>
      </c>
      <c r="I141" s="126" t="s">
        <v>632</v>
      </c>
      <c r="J141" s="127" t="s">
        <v>633</v>
      </c>
      <c r="K141" s="128">
        <f t="shared" si="102"/>
        <v>16.5</v>
      </c>
      <c r="L141" s="129">
        <f t="shared" si="103"/>
        <v>0.22</v>
      </c>
      <c r="M141" s="130" t="s">
        <v>600</v>
      </c>
      <c r="N141" s="131">
        <v>41954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7</v>
      </c>
      <c r="B142" s="106">
        <v>41913</v>
      </c>
      <c r="C142" s="106"/>
      <c r="D142" s="107" t="s">
        <v>634</v>
      </c>
      <c r="E142" s="108" t="s">
        <v>601</v>
      </c>
      <c r="F142" s="109">
        <v>850</v>
      </c>
      <c r="G142" s="108" t="s">
        <v>625</v>
      </c>
      <c r="H142" s="108">
        <v>982.5</v>
      </c>
      <c r="I142" s="126">
        <v>1050</v>
      </c>
      <c r="J142" s="127" t="s">
        <v>635</v>
      </c>
      <c r="K142" s="128">
        <f t="shared" si="102"/>
        <v>132.5</v>
      </c>
      <c r="L142" s="129">
        <f t="shared" si="103"/>
        <v>0.15588235294117647</v>
      </c>
      <c r="M142" s="130" t="s">
        <v>600</v>
      </c>
      <c r="N142" s="131">
        <v>42039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8</v>
      </c>
      <c r="B143" s="106">
        <v>41913</v>
      </c>
      <c r="C143" s="106"/>
      <c r="D143" s="107" t="s">
        <v>636</v>
      </c>
      <c r="E143" s="108" t="s">
        <v>601</v>
      </c>
      <c r="F143" s="109">
        <v>475</v>
      </c>
      <c r="G143" s="108" t="s">
        <v>625</v>
      </c>
      <c r="H143" s="108">
        <v>515</v>
      </c>
      <c r="I143" s="126">
        <v>600</v>
      </c>
      <c r="J143" s="127" t="s">
        <v>637</v>
      </c>
      <c r="K143" s="128">
        <f t="shared" si="102"/>
        <v>40</v>
      </c>
      <c r="L143" s="129">
        <f t="shared" si="103"/>
        <v>8.4210526315789472E-2</v>
      </c>
      <c r="M143" s="130" t="s">
        <v>600</v>
      </c>
      <c r="N143" s="131">
        <v>41939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9</v>
      </c>
      <c r="B144" s="106">
        <v>41913</v>
      </c>
      <c r="C144" s="106"/>
      <c r="D144" s="107" t="s">
        <v>638</v>
      </c>
      <c r="E144" s="108" t="s">
        <v>601</v>
      </c>
      <c r="F144" s="109">
        <v>86</v>
      </c>
      <c r="G144" s="108" t="s">
        <v>625</v>
      </c>
      <c r="H144" s="108">
        <v>99</v>
      </c>
      <c r="I144" s="126">
        <v>140</v>
      </c>
      <c r="J144" s="127" t="s">
        <v>639</v>
      </c>
      <c r="K144" s="128">
        <f t="shared" si="102"/>
        <v>13</v>
      </c>
      <c r="L144" s="129">
        <f t="shared" si="103"/>
        <v>0.15116279069767441</v>
      </c>
      <c r="M144" s="130" t="s">
        <v>600</v>
      </c>
      <c r="N144" s="131">
        <v>41939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10</v>
      </c>
      <c r="B145" s="106">
        <v>41926</v>
      </c>
      <c r="C145" s="106"/>
      <c r="D145" s="107" t="s">
        <v>640</v>
      </c>
      <c r="E145" s="108" t="s">
        <v>601</v>
      </c>
      <c r="F145" s="109">
        <v>496.6</v>
      </c>
      <c r="G145" s="108" t="s">
        <v>625</v>
      </c>
      <c r="H145" s="108">
        <v>621</v>
      </c>
      <c r="I145" s="126">
        <v>580</v>
      </c>
      <c r="J145" s="127" t="s">
        <v>626</v>
      </c>
      <c r="K145" s="128">
        <f t="shared" si="102"/>
        <v>124.39999999999998</v>
      </c>
      <c r="L145" s="129">
        <f t="shared" si="103"/>
        <v>0.25050342327829234</v>
      </c>
      <c r="M145" s="130" t="s">
        <v>600</v>
      </c>
      <c r="N145" s="131">
        <v>42605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11</v>
      </c>
      <c r="B146" s="106">
        <v>41926</v>
      </c>
      <c r="C146" s="106"/>
      <c r="D146" s="107" t="s">
        <v>641</v>
      </c>
      <c r="E146" s="108" t="s">
        <v>601</v>
      </c>
      <c r="F146" s="109">
        <v>2481.9</v>
      </c>
      <c r="G146" s="108" t="s">
        <v>625</v>
      </c>
      <c r="H146" s="108">
        <v>2840</v>
      </c>
      <c r="I146" s="126">
        <v>2870</v>
      </c>
      <c r="J146" s="127" t="s">
        <v>642</v>
      </c>
      <c r="K146" s="128">
        <f t="shared" si="102"/>
        <v>358.09999999999991</v>
      </c>
      <c r="L146" s="129">
        <f t="shared" si="103"/>
        <v>0.14428462065353154</v>
      </c>
      <c r="M146" s="130" t="s">
        <v>600</v>
      </c>
      <c r="N146" s="131">
        <v>42017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12</v>
      </c>
      <c r="B147" s="106">
        <v>41928</v>
      </c>
      <c r="C147" s="106"/>
      <c r="D147" s="107" t="s">
        <v>643</v>
      </c>
      <c r="E147" s="108" t="s">
        <v>601</v>
      </c>
      <c r="F147" s="109">
        <v>84.5</v>
      </c>
      <c r="G147" s="108" t="s">
        <v>625</v>
      </c>
      <c r="H147" s="108">
        <v>93</v>
      </c>
      <c r="I147" s="126">
        <v>110</v>
      </c>
      <c r="J147" s="127" t="s">
        <v>644</v>
      </c>
      <c r="K147" s="128">
        <f t="shared" si="102"/>
        <v>8.5</v>
      </c>
      <c r="L147" s="129">
        <f t="shared" si="103"/>
        <v>0.10059171597633136</v>
      </c>
      <c r="M147" s="130" t="s">
        <v>600</v>
      </c>
      <c r="N147" s="131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13</v>
      </c>
      <c r="B148" s="106">
        <v>41928</v>
      </c>
      <c r="C148" s="106"/>
      <c r="D148" s="107" t="s">
        <v>645</v>
      </c>
      <c r="E148" s="108" t="s">
        <v>601</v>
      </c>
      <c r="F148" s="109">
        <v>401</v>
      </c>
      <c r="G148" s="108" t="s">
        <v>625</v>
      </c>
      <c r="H148" s="108">
        <v>428</v>
      </c>
      <c r="I148" s="126">
        <v>450</v>
      </c>
      <c r="J148" s="127" t="s">
        <v>646</v>
      </c>
      <c r="K148" s="128">
        <f t="shared" si="102"/>
        <v>27</v>
      </c>
      <c r="L148" s="129">
        <f t="shared" si="103"/>
        <v>6.7331670822942641E-2</v>
      </c>
      <c r="M148" s="130" t="s">
        <v>600</v>
      </c>
      <c r="N148" s="131">
        <v>42020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14</v>
      </c>
      <c r="B149" s="106">
        <v>41928</v>
      </c>
      <c r="C149" s="106"/>
      <c r="D149" s="107" t="s">
        <v>647</v>
      </c>
      <c r="E149" s="108" t="s">
        <v>601</v>
      </c>
      <c r="F149" s="109">
        <v>101</v>
      </c>
      <c r="G149" s="108" t="s">
        <v>625</v>
      </c>
      <c r="H149" s="108">
        <v>112</v>
      </c>
      <c r="I149" s="126">
        <v>120</v>
      </c>
      <c r="J149" s="127" t="s">
        <v>648</v>
      </c>
      <c r="K149" s="128">
        <f t="shared" si="102"/>
        <v>11</v>
      </c>
      <c r="L149" s="129">
        <f t="shared" si="103"/>
        <v>0.10891089108910891</v>
      </c>
      <c r="M149" s="130" t="s">
        <v>600</v>
      </c>
      <c r="N149" s="131">
        <v>41939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15</v>
      </c>
      <c r="B150" s="106">
        <v>41954</v>
      </c>
      <c r="C150" s="106"/>
      <c r="D150" s="107" t="s">
        <v>649</v>
      </c>
      <c r="E150" s="108" t="s">
        <v>601</v>
      </c>
      <c r="F150" s="109">
        <v>59</v>
      </c>
      <c r="G150" s="108" t="s">
        <v>625</v>
      </c>
      <c r="H150" s="108">
        <v>76</v>
      </c>
      <c r="I150" s="126">
        <v>76</v>
      </c>
      <c r="J150" s="127" t="s">
        <v>626</v>
      </c>
      <c r="K150" s="128">
        <f t="shared" si="102"/>
        <v>17</v>
      </c>
      <c r="L150" s="129">
        <f t="shared" si="103"/>
        <v>0.28813559322033899</v>
      </c>
      <c r="M150" s="130" t="s">
        <v>600</v>
      </c>
      <c r="N150" s="131">
        <v>43032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16</v>
      </c>
      <c r="B151" s="106">
        <v>41954</v>
      </c>
      <c r="C151" s="106"/>
      <c r="D151" s="107" t="s">
        <v>638</v>
      </c>
      <c r="E151" s="108" t="s">
        <v>601</v>
      </c>
      <c r="F151" s="109">
        <v>99</v>
      </c>
      <c r="G151" s="108" t="s">
        <v>625</v>
      </c>
      <c r="H151" s="108">
        <v>120</v>
      </c>
      <c r="I151" s="126">
        <v>120</v>
      </c>
      <c r="J151" s="127" t="s">
        <v>650</v>
      </c>
      <c r="K151" s="128">
        <f t="shared" si="102"/>
        <v>21</v>
      </c>
      <c r="L151" s="129">
        <f t="shared" si="103"/>
        <v>0.21212121212121213</v>
      </c>
      <c r="M151" s="130" t="s">
        <v>600</v>
      </c>
      <c r="N151" s="131">
        <v>41960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17</v>
      </c>
      <c r="B152" s="106">
        <v>41956</v>
      </c>
      <c r="C152" s="106"/>
      <c r="D152" s="107" t="s">
        <v>651</v>
      </c>
      <c r="E152" s="108" t="s">
        <v>601</v>
      </c>
      <c r="F152" s="109">
        <v>22</v>
      </c>
      <c r="G152" s="108" t="s">
        <v>625</v>
      </c>
      <c r="H152" s="108">
        <v>33.549999999999997</v>
      </c>
      <c r="I152" s="126">
        <v>32</v>
      </c>
      <c r="J152" s="127" t="s">
        <v>652</v>
      </c>
      <c r="K152" s="128">
        <f t="shared" si="102"/>
        <v>11.549999999999997</v>
      </c>
      <c r="L152" s="129">
        <f t="shared" si="103"/>
        <v>0.52499999999999991</v>
      </c>
      <c r="M152" s="130" t="s">
        <v>600</v>
      </c>
      <c r="N152" s="131">
        <v>42188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18</v>
      </c>
      <c r="B153" s="106">
        <v>41976</v>
      </c>
      <c r="C153" s="106"/>
      <c r="D153" s="107" t="s">
        <v>653</v>
      </c>
      <c r="E153" s="108" t="s">
        <v>601</v>
      </c>
      <c r="F153" s="109">
        <v>440</v>
      </c>
      <c r="G153" s="108" t="s">
        <v>625</v>
      </c>
      <c r="H153" s="108">
        <v>520</v>
      </c>
      <c r="I153" s="126">
        <v>520</v>
      </c>
      <c r="J153" s="127" t="s">
        <v>654</v>
      </c>
      <c r="K153" s="128">
        <f t="shared" si="102"/>
        <v>80</v>
      </c>
      <c r="L153" s="129">
        <f t="shared" si="103"/>
        <v>0.18181818181818182</v>
      </c>
      <c r="M153" s="130" t="s">
        <v>600</v>
      </c>
      <c r="N153" s="131">
        <v>42208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19</v>
      </c>
      <c r="B154" s="106">
        <v>41976</v>
      </c>
      <c r="C154" s="106"/>
      <c r="D154" s="107" t="s">
        <v>655</v>
      </c>
      <c r="E154" s="108" t="s">
        <v>601</v>
      </c>
      <c r="F154" s="109">
        <v>360</v>
      </c>
      <c r="G154" s="108" t="s">
        <v>625</v>
      </c>
      <c r="H154" s="108">
        <v>427</v>
      </c>
      <c r="I154" s="126">
        <v>425</v>
      </c>
      <c r="J154" s="127" t="s">
        <v>656</v>
      </c>
      <c r="K154" s="128">
        <f t="shared" si="102"/>
        <v>67</v>
      </c>
      <c r="L154" s="129">
        <f t="shared" si="103"/>
        <v>0.18611111111111112</v>
      </c>
      <c r="M154" s="130" t="s">
        <v>600</v>
      </c>
      <c r="N154" s="131">
        <v>42058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20</v>
      </c>
      <c r="B155" s="106">
        <v>42012</v>
      </c>
      <c r="C155" s="106"/>
      <c r="D155" s="107" t="s">
        <v>657</v>
      </c>
      <c r="E155" s="108" t="s">
        <v>601</v>
      </c>
      <c r="F155" s="109">
        <v>360</v>
      </c>
      <c r="G155" s="108" t="s">
        <v>625</v>
      </c>
      <c r="H155" s="108">
        <v>455</v>
      </c>
      <c r="I155" s="126">
        <v>420</v>
      </c>
      <c r="J155" s="127" t="s">
        <v>658</v>
      </c>
      <c r="K155" s="128">
        <f t="shared" si="102"/>
        <v>95</v>
      </c>
      <c r="L155" s="129">
        <f t="shared" si="103"/>
        <v>0.2638888888888889</v>
      </c>
      <c r="M155" s="130" t="s">
        <v>600</v>
      </c>
      <c r="N155" s="131">
        <v>42024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21</v>
      </c>
      <c r="B156" s="106">
        <v>42012</v>
      </c>
      <c r="C156" s="106"/>
      <c r="D156" s="107" t="s">
        <v>659</v>
      </c>
      <c r="E156" s="108" t="s">
        <v>601</v>
      </c>
      <c r="F156" s="109">
        <v>130</v>
      </c>
      <c r="G156" s="108"/>
      <c r="H156" s="108">
        <v>175.5</v>
      </c>
      <c r="I156" s="126">
        <v>165</v>
      </c>
      <c r="J156" s="127" t="s">
        <v>660</v>
      </c>
      <c r="K156" s="128">
        <f t="shared" si="102"/>
        <v>45.5</v>
      </c>
      <c r="L156" s="129">
        <f t="shared" si="103"/>
        <v>0.35</v>
      </c>
      <c r="M156" s="130" t="s">
        <v>600</v>
      </c>
      <c r="N156" s="131">
        <v>43088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22</v>
      </c>
      <c r="B157" s="106">
        <v>42040</v>
      </c>
      <c r="C157" s="106"/>
      <c r="D157" s="107" t="s">
        <v>390</v>
      </c>
      <c r="E157" s="108" t="s">
        <v>624</v>
      </c>
      <c r="F157" s="109">
        <v>98</v>
      </c>
      <c r="G157" s="108"/>
      <c r="H157" s="108">
        <v>120</v>
      </c>
      <c r="I157" s="126">
        <v>120</v>
      </c>
      <c r="J157" s="127" t="s">
        <v>626</v>
      </c>
      <c r="K157" s="128">
        <f t="shared" si="102"/>
        <v>22</v>
      </c>
      <c r="L157" s="129">
        <f t="shared" si="103"/>
        <v>0.22448979591836735</v>
      </c>
      <c r="M157" s="130" t="s">
        <v>600</v>
      </c>
      <c r="N157" s="131">
        <v>42753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23</v>
      </c>
      <c r="B158" s="106">
        <v>42040</v>
      </c>
      <c r="C158" s="106"/>
      <c r="D158" s="107" t="s">
        <v>661</v>
      </c>
      <c r="E158" s="108" t="s">
        <v>624</v>
      </c>
      <c r="F158" s="109">
        <v>196</v>
      </c>
      <c r="G158" s="108"/>
      <c r="H158" s="108">
        <v>262</v>
      </c>
      <c r="I158" s="126">
        <v>255</v>
      </c>
      <c r="J158" s="127" t="s">
        <v>626</v>
      </c>
      <c r="K158" s="128">
        <f t="shared" si="102"/>
        <v>66</v>
      </c>
      <c r="L158" s="129">
        <f t="shared" si="103"/>
        <v>0.33673469387755101</v>
      </c>
      <c r="M158" s="130" t="s">
        <v>600</v>
      </c>
      <c r="N158" s="131">
        <v>42599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24</v>
      </c>
      <c r="B159" s="110">
        <v>42067</v>
      </c>
      <c r="C159" s="110"/>
      <c r="D159" s="111" t="s">
        <v>389</v>
      </c>
      <c r="E159" s="112" t="s">
        <v>624</v>
      </c>
      <c r="F159" s="113">
        <v>235</v>
      </c>
      <c r="G159" s="113"/>
      <c r="H159" s="114">
        <v>77</v>
      </c>
      <c r="I159" s="132" t="s">
        <v>662</v>
      </c>
      <c r="J159" s="133" t="s">
        <v>663</v>
      </c>
      <c r="K159" s="134">
        <f t="shared" si="102"/>
        <v>-158</v>
      </c>
      <c r="L159" s="135">
        <f t="shared" si="103"/>
        <v>-0.67234042553191486</v>
      </c>
      <c r="M159" s="136" t="s">
        <v>664</v>
      </c>
      <c r="N159" s="137">
        <v>43522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25</v>
      </c>
      <c r="B160" s="106">
        <v>42067</v>
      </c>
      <c r="C160" s="106"/>
      <c r="D160" s="107" t="s">
        <v>481</v>
      </c>
      <c r="E160" s="108" t="s">
        <v>624</v>
      </c>
      <c r="F160" s="109">
        <v>185</v>
      </c>
      <c r="G160" s="108"/>
      <c r="H160" s="108">
        <v>224</v>
      </c>
      <c r="I160" s="126" t="s">
        <v>665</v>
      </c>
      <c r="J160" s="127" t="s">
        <v>626</v>
      </c>
      <c r="K160" s="128">
        <f t="shared" si="102"/>
        <v>39</v>
      </c>
      <c r="L160" s="129">
        <f t="shared" si="103"/>
        <v>0.21081081081081082</v>
      </c>
      <c r="M160" s="130" t="s">
        <v>600</v>
      </c>
      <c r="N160" s="131">
        <v>42647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364">
        <v>26</v>
      </c>
      <c r="B161" s="115">
        <v>42090</v>
      </c>
      <c r="C161" s="115"/>
      <c r="D161" s="116" t="s">
        <v>666</v>
      </c>
      <c r="E161" s="117" t="s">
        <v>624</v>
      </c>
      <c r="F161" s="118">
        <v>49.5</v>
      </c>
      <c r="G161" s="119"/>
      <c r="H161" s="119">
        <v>15.85</v>
      </c>
      <c r="I161" s="119">
        <v>67</v>
      </c>
      <c r="J161" s="138" t="s">
        <v>667</v>
      </c>
      <c r="K161" s="119">
        <f t="shared" si="102"/>
        <v>-33.65</v>
      </c>
      <c r="L161" s="139">
        <f t="shared" si="103"/>
        <v>-0.67979797979797973</v>
      </c>
      <c r="M161" s="136" t="s">
        <v>664</v>
      </c>
      <c r="N161" s="140">
        <v>43627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27</v>
      </c>
      <c r="B162" s="106">
        <v>42093</v>
      </c>
      <c r="C162" s="106"/>
      <c r="D162" s="107" t="s">
        <v>668</v>
      </c>
      <c r="E162" s="108" t="s">
        <v>624</v>
      </c>
      <c r="F162" s="109">
        <v>183.5</v>
      </c>
      <c r="G162" s="108"/>
      <c r="H162" s="108">
        <v>219</v>
      </c>
      <c r="I162" s="126">
        <v>218</v>
      </c>
      <c r="J162" s="127" t="s">
        <v>669</v>
      </c>
      <c r="K162" s="128">
        <f t="shared" si="102"/>
        <v>35.5</v>
      </c>
      <c r="L162" s="129">
        <f t="shared" si="103"/>
        <v>0.19346049046321526</v>
      </c>
      <c r="M162" s="130" t="s">
        <v>600</v>
      </c>
      <c r="N162" s="131">
        <v>42103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28</v>
      </c>
      <c r="B163" s="106">
        <v>42114</v>
      </c>
      <c r="C163" s="106"/>
      <c r="D163" s="107" t="s">
        <v>670</v>
      </c>
      <c r="E163" s="108" t="s">
        <v>624</v>
      </c>
      <c r="F163" s="109">
        <f>(227+237)/2</f>
        <v>232</v>
      </c>
      <c r="G163" s="108"/>
      <c r="H163" s="108">
        <v>298</v>
      </c>
      <c r="I163" s="126">
        <v>298</v>
      </c>
      <c r="J163" s="127" t="s">
        <v>626</v>
      </c>
      <c r="K163" s="128">
        <f t="shared" si="102"/>
        <v>66</v>
      </c>
      <c r="L163" s="129">
        <f t="shared" si="103"/>
        <v>0.28448275862068967</v>
      </c>
      <c r="M163" s="130" t="s">
        <v>600</v>
      </c>
      <c r="N163" s="131">
        <v>42823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29</v>
      </c>
      <c r="B164" s="106">
        <v>42128</v>
      </c>
      <c r="C164" s="106"/>
      <c r="D164" s="107" t="s">
        <v>671</v>
      </c>
      <c r="E164" s="108" t="s">
        <v>601</v>
      </c>
      <c r="F164" s="109">
        <v>385</v>
      </c>
      <c r="G164" s="108"/>
      <c r="H164" s="108">
        <f>212.5+331</f>
        <v>543.5</v>
      </c>
      <c r="I164" s="126">
        <v>510</v>
      </c>
      <c r="J164" s="127" t="s">
        <v>672</v>
      </c>
      <c r="K164" s="128">
        <f t="shared" si="102"/>
        <v>158.5</v>
      </c>
      <c r="L164" s="129">
        <f t="shared" si="103"/>
        <v>0.41168831168831171</v>
      </c>
      <c r="M164" s="130" t="s">
        <v>600</v>
      </c>
      <c r="N164" s="131">
        <v>42235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30</v>
      </c>
      <c r="B165" s="106">
        <v>42128</v>
      </c>
      <c r="C165" s="106"/>
      <c r="D165" s="107" t="s">
        <v>673</v>
      </c>
      <c r="E165" s="108" t="s">
        <v>601</v>
      </c>
      <c r="F165" s="109">
        <v>115.5</v>
      </c>
      <c r="G165" s="108"/>
      <c r="H165" s="108">
        <v>146</v>
      </c>
      <c r="I165" s="126">
        <v>142</v>
      </c>
      <c r="J165" s="127" t="s">
        <v>674</v>
      </c>
      <c r="K165" s="128">
        <f t="shared" si="102"/>
        <v>30.5</v>
      </c>
      <c r="L165" s="129">
        <f t="shared" si="103"/>
        <v>0.26406926406926406</v>
      </c>
      <c r="M165" s="130" t="s">
        <v>600</v>
      </c>
      <c r="N165" s="131">
        <v>42202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31</v>
      </c>
      <c r="B166" s="106">
        <v>42151</v>
      </c>
      <c r="C166" s="106"/>
      <c r="D166" s="107" t="s">
        <v>675</v>
      </c>
      <c r="E166" s="108" t="s">
        <v>601</v>
      </c>
      <c r="F166" s="109">
        <v>237.5</v>
      </c>
      <c r="G166" s="108"/>
      <c r="H166" s="108">
        <v>279.5</v>
      </c>
      <c r="I166" s="126">
        <v>278</v>
      </c>
      <c r="J166" s="127" t="s">
        <v>626</v>
      </c>
      <c r="K166" s="128">
        <f t="shared" si="102"/>
        <v>42</v>
      </c>
      <c r="L166" s="129">
        <f t="shared" si="103"/>
        <v>0.17684210526315788</v>
      </c>
      <c r="M166" s="130" t="s">
        <v>600</v>
      </c>
      <c r="N166" s="131">
        <v>42222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32</v>
      </c>
      <c r="B167" s="106">
        <v>42174</v>
      </c>
      <c r="C167" s="106"/>
      <c r="D167" s="107" t="s">
        <v>645</v>
      </c>
      <c r="E167" s="108" t="s">
        <v>624</v>
      </c>
      <c r="F167" s="109">
        <v>340</v>
      </c>
      <c r="G167" s="108"/>
      <c r="H167" s="108">
        <v>448</v>
      </c>
      <c r="I167" s="126">
        <v>448</v>
      </c>
      <c r="J167" s="127" t="s">
        <v>626</v>
      </c>
      <c r="K167" s="128">
        <f t="shared" si="102"/>
        <v>108</v>
      </c>
      <c r="L167" s="129">
        <f t="shared" si="103"/>
        <v>0.31764705882352939</v>
      </c>
      <c r="M167" s="130" t="s">
        <v>600</v>
      </c>
      <c r="N167" s="131">
        <v>43018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33</v>
      </c>
      <c r="B168" s="106">
        <v>42191</v>
      </c>
      <c r="C168" s="106"/>
      <c r="D168" s="107" t="s">
        <v>676</v>
      </c>
      <c r="E168" s="108" t="s">
        <v>624</v>
      </c>
      <c r="F168" s="109">
        <v>390</v>
      </c>
      <c r="G168" s="108"/>
      <c r="H168" s="108">
        <v>460</v>
      </c>
      <c r="I168" s="126">
        <v>460</v>
      </c>
      <c r="J168" s="127" t="s">
        <v>626</v>
      </c>
      <c r="K168" s="128">
        <f t="shared" ref="K168:K188" si="104">H168-F168</f>
        <v>70</v>
      </c>
      <c r="L168" s="129">
        <f t="shared" ref="L168:L188" si="105">K168/F168</f>
        <v>0.17948717948717949</v>
      </c>
      <c r="M168" s="130" t="s">
        <v>600</v>
      </c>
      <c r="N168" s="131">
        <v>42478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34</v>
      </c>
      <c r="B169" s="110">
        <v>42195</v>
      </c>
      <c r="C169" s="110"/>
      <c r="D169" s="111" t="s">
        <v>677</v>
      </c>
      <c r="E169" s="112" t="s">
        <v>624</v>
      </c>
      <c r="F169" s="113">
        <v>122.5</v>
      </c>
      <c r="G169" s="113"/>
      <c r="H169" s="114">
        <v>61</v>
      </c>
      <c r="I169" s="132">
        <v>172</v>
      </c>
      <c r="J169" s="133" t="s">
        <v>678</v>
      </c>
      <c r="K169" s="134">
        <f t="shared" si="104"/>
        <v>-61.5</v>
      </c>
      <c r="L169" s="135">
        <f t="shared" si="105"/>
        <v>-0.50204081632653064</v>
      </c>
      <c r="M169" s="136" t="s">
        <v>664</v>
      </c>
      <c r="N169" s="137">
        <v>43333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35</v>
      </c>
      <c r="B170" s="106">
        <v>42219</v>
      </c>
      <c r="C170" s="106"/>
      <c r="D170" s="107" t="s">
        <v>679</v>
      </c>
      <c r="E170" s="108" t="s">
        <v>624</v>
      </c>
      <c r="F170" s="109">
        <v>297.5</v>
      </c>
      <c r="G170" s="108"/>
      <c r="H170" s="108">
        <v>350</v>
      </c>
      <c r="I170" s="126">
        <v>360</v>
      </c>
      <c r="J170" s="127" t="s">
        <v>680</v>
      </c>
      <c r="K170" s="128">
        <f t="shared" si="104"/>
        <v>52.5</v>
      </c>
      <c r="L170" s="129">
        <f t="shared" si="105"/>
        <v>0.17647058823529413</v>
      </c>
      <c r="M170" s="130" t="s">
        <v>600</v>
      </c>
      <c r="N170" s="131">
        <v>42232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36</v>
      </c>
      <c r="B171" s="106">
        <v>42219</v>
      </c>
      <c r="C171" s="106"/>
      <c r="D171" s="107" t="s">
        <v>681</v>
      </c>
      <c r="E171" s="108" t="s">
        <v>624</v>
      </c>
      <c r="F171" s="109">
        <v>115.5</v>
      </c>
      <c r="G171" s="108"/>
      <c r="H171" s="108">
        <v>149</v>
      </c>
      <c r="I171" s="126">
        <v>140</v>
      </c>
      <c r="J171" s="141" t="s">
        <v>682</v>
      </c>
      <c r="K171" s="128">
        <f t="shared" si="104"/>
        <v>33.5</v>
      </c>
      <c r="L171" s="129">
        <f t="shared" si="105"/>
        <v>0.29004329004329005</v>
      </c>
      <c r="M171" s="130" t="s">
        <v>600</v>
      </c>
      <c r="N171" s="131">
        <v>42740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37</v>
      </c>
      <c r="B172" s="106">
        <v>42251</v>
      </c>
      <c r="C172" s="106"/>
      <c r="D172" s="107" t="s">
        <v>675</v>
      </c>
      <c r="E172" s="108" t="s">
        <v>624</v>
      </c>
      <c r="F172" s="109">
        <v>226</v>
      </c>
      <c r="G172" s="108"/>
      <c r="H172" s="108">
        <v>292</v>
      </c>
      <c r="I172" s="126">
        <v>292</v>
      </c>
      <c r="J172" s="127" t="s">
        <v>683</v>
      </c>
      <c r="K172" s="128">
        <f t="shared" si="104"/>
        <v>66</v>
      </c>
      <c r="L172" s="129">
        <f t="shared" si="105"/>
        <v>0.29203539823008851</v>
      </c>
      <c r="M172" s="130" t="s">
        <v>600</v>
      </c>
      <c r="N172" s="131">
        <v>42286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38</v>
      </c>
      <c r="B173" s="106">
        <v>42254</v>
      </c>
      <c r="C173" s="106"/>
      <c r="D173" s="107" t="s">
        <v>670</v>
      </c>
      <c r="E173" s="108" t="s">
        <v>624</v>
      </c>
      <c r="F173" s="109">
        <v>232.5</v>
      </c>
      <c r="G173" s="108"/>
      <c r="H173" s="108">
        <v>312.5</v>
      </c>
      <c r="I173" s="126">
        <v>310</v>
      </c>
      <c r="J173" s="127" t="s">
        <v>626</v>
      </c>
      <c r="K173" s="128">
        <f t="shared" si="104"/>
        <v>80</v>
      </c>
      <c r="L173" s="129">
        <f t="shared" si="105"/>
        <v>0.34408602150537637</v>
      </c>
      <c r="M173" s="130" t="s">
        <v>600</v>
      </c>
      <c r="N173" s="131">
        <v>42823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39</v>
      </c>
      <c r="B174" s="106">
        <v>42268</v>
      </c>
      <c r="C174" s="106"/>
      <c r="D174" s="107" t="s">
        <v>684</v>
      </c>
      <c r="E174" s="108" t="s">
        <v>624</v>
      </c>
      <c r="F174" s="109">
        <v>196.5</v>
      </c>
      <c r="G174" s="108"/>
      <c r="H174" s="108">
        <v>238</v>
      </c>
      <c r="I174" s="126">
        <v>238</v>
      </c>
      <c r="J174" s="127" t="s">
        <v>683</v>
      </c>
      <c r="K174" s="128">
        <f t="shared" si="104"/>
        <v>41.5</v>
      </c>
      <c r="L174" s="129">
        <f t="shared" si="105"/>
        <v>0.21119592875318066</v>
      </c>
      <c r="M174" s="130" t="s">
        <v>600</v>
      </c>
      <c r="N174" s="131">
        <v>42291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40</v>
      </c>
      <c r="B175" s="106">
        <v>42271</v>
      </c>
      <c r="C175" s="106"/>
      <c r="D175" s="107" t="s">
        <v>623</v>
      </c>
      <c r="E175" s="108" t="s">
        <v>624</v>
      </c>
      <c r="F175" s="109">
        <v>65</v>
      </c>
      <c r="G175" s="108"/>
      <c r="H175" s="108">
        <v>82</v>
      </c>
      <c r="I175" s="126">
        <v>82</v>
      </c>
      <c r="J175" s="127" t="s">
        <v>683</v>
      </c>
      <c r="K175" s="128">
        <f t="shared" si="104"/>
        <v>17</v>
      </c>
      <c r="L175" s="129">
        <f t="shared" si="105"/>
        <v>0.26153846153846155</v>
      </c>
      <c r="M175" s="130" t="s">
        <v>600</v>
      </c>
      <c r="N175" s="131">
        <v>42578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41</v>
      </c>
      <c r="B176" s="106">
        <v>42291</v>
      </c>
      <c r="C176" s="106"/>
      <c r="D176" s="107" t="s">
        <v>685</v>
      </c>
      <c r="E176" s="108" t="s">
        <v>624</v>
      </c>
      <c r="F176" s="109">
        <v>144</v>
      </c>
      <c r="G176" s="108"/>
      <c r="H176" s="108">
        <v>182.5</v>
      </c>
      <c r="I176" s="126">
        <v>181</v>
      </c>
      <c r="J176" s="127" t="s">
        <v>683</v>
      </c>
      <c r="K176" s="128">
        <f t="shared" si="104"/>
        <v>38.5</v>
      </c>
      <c r="L176" s="129">
        <f t="shared" si="105"/>
        <v>0.2673611111111111</v>
      </c>
      <c r="M176" s="130" t="s">
        <v>600</v>
      </c>
      <c r="N176" s="131">
        <v>42817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42</v>
      </c>
      <c r="B177" s="106">
        <v>42291</v>
      </c>
      <c r="C177" s="106"/>
      <c r="D177" s="107" t="s">
        <v>686</v>
      </c>
      <c r="E177" s="108" t="s">
        <v>624</v>
      </c>
      <c r="F177" s="109">
        <v>264</v>
      </c>
      <c r="G177" s="108"/>
      <c r="H177" s="108">
        <v>311</v>
      </c>
      <c r="I177" s="126">
        <v>311</v>
      </c>
      <c r="J177" s="127" t="s">
        <v>683</v>
      </c>
      <c r="K177" s="128">
        <f t="shared" si="104"/>
        <v>47</v>
      </c>
      <c r="L177" s="129">
        <f t="shared" si="105"/>
        <v>0.17803030303030304</v>
      </c>
      <c r="M177" s="130" t="s">
        <v>600</v>
      </c>
      <c r="N177" s="131">
        <v>42604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43</v>
      </c>
      <c r="B178" s="106">
        <v>42318</v>
      </c>
      <c r="C178" s="106"/>
      <c r="D178" s="107" t="s">
        <v>687</v>
      </c>
      <c r="E178" s="108" t="s">
        <v>601</v>
      </c>
      <c r="F178" s="109">
        <v>549.5</v>
      </c>
      <c r="G178" s="108"/>
      <c r="H178" s="108">
        <v>630</v>
      </c>
      <c r="I178" s="126">
        <v>630</v>
      </c>
      <c r="J178" s="127" t="s">
        <v>683</v>
      </c>
      <c r="K178" s="128">
        <f t="shared" si="104"/>
        <v>80.5</v>
      </c>
      <c r="L178" s="129">
        <f t="shared" si="105"/>
        <v>0.1464968152866242</v>
      </c>
      <c r="M178" s="130" t="s">
        <v>600</v>
      </c>
      <c r="N178" s="131">
        <v>42419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44</v>
      </c>
      <c r="B179" s="106">
        <v>42342</v>
      </c>
      <c r="C179" s="106"/>
      <c r="D179" s="107" t="s">
        <v>688</v>
      </c>
      <c r="E179" s="108" t="s">
        <v>624</v>
      </c>
      <c r="F179" s="109">
        <v>1027.5</v>
      </c>
      <c r="G179" s="108"/>
      <c r="H179" s="108">
        <v>1315</v>
      </c>
      <c r="I179" s="126">
        <v>1250</v>
      </c>
      <c r="J179" s="127" t="s">
        <v>683</v>
      </c>
      <c r="K179" s="128">
        <f t="shared" si="104"/>
        <v>287.5</v>
      </c>
      <c r="L179" s="129">
        <f t="shared" si="105"/>
        <v>0.27980535279805352</v>
      </c>
      <c r="M179" s="130" t="s">
        <v>600</v>
      </c>
      <c r="N179" s="131">
        <v>43244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45</v>
      </c>
      <c r="B180" s="106">
        <v>42367</v>
      </c>
      <c r="C180" s="106"/>
      <c r="D180" s="107" t="s">
        <v>689</v>
      </c>
      <c r="E180" s="108" t="s">
        <v>624</v>
      </c>
      <c r="F180" s="109">
        <v>465</v>
      </c>
      <c r="G180" s="108"/>
      <c r="H180" s="108">
        <v>540</v>
      </c>
      <c r="I180" s="126">
        <v>540</v>
      </c>
      <c r="J180" s="127" t="s">
        <v>683</v>
      </c>
      <c r="K180" s="128">
        <f t="shared" si="104"/>
        <v>75</v>
      </c>
      <c r="L180" s="129">
        <f t="shared" si="105"/>
        <v>0.16129032258064516</v>
      </c>
      <c r="M180" s="130" t="s">
        <v>600</v>
      </c>
      <c r="N180" s="131">
        <v>42530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46</v>
      </c>
      <c r="B181" s="106">
        <v>42380</v>
      </c>
      <c r="C181" s="106"/>
      <c r="D181" s="107" t="s">
        <v>390</v>
      </c>
      <c r="E181" s="108" t="s">
        <v>601</v>
      </c>
      <c r="F181" s="109">
        <v>81</v>
      </c>
      <c r="G181" s="108"/>
      <c r="H181" s="108">
        <v>110</v>
      </c>
      <c r="I181" s="126">
        <v>110</v>
      </c>
      <c r="J181" s="127" t="s">
        <v>683</v>
      </c>
      <c r="K181" s="128">
        <f t="shared" si="104"/>
        <v>29</v>
      </c>
      <c r="L181" s="129">
        <f t="shared" si="105"/>
        <v>0.35802469135802467</v>
      </c>
      <c r="M181" s="130" t="s">
        <v>600</v>
      </c>
      <c r="N181" s="131">
        <v>42745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47</v>
      </c>
      <c r="B182" s="106">
        <v>42382</v>
      </c>
      <c r="C182" s="106"/>
      <c r="D182" s="107" t="s">
        <v>690</v>
      </c>
      <c r="E182" s="108" t="s">
        <v>601</v>
      </c>
      <c r="F182" s="109">
        <v>417.5</v>
      </c>
      <c r="G182" s="108"/>
      <c r="H182" s="108">
        <v>547</v>
      </c>
      <c r="I182" s="126">
        <v>535</v>
      </c>
      <c r="J182" s="127" t="s">
        <v>683</v>
      </c>
      <c r="K182" s="128">
        <f t="shared" si="104"/>
        <v>129.5</v>
      </c>
      <c r="L182" s="129">
        <f t="shared" si="105"/>
        <v>0.31017964071856285</v>
      </c>
      <c r="M182" s="130" t="s">
        <v>600</v>
      </c>
      <c r="N182" s="131">
        <v>42578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48</v>
      </c>
      <c r="B183" s="106">
        <v>42408</v>
      </c>
      <c r="C183" s="106"/>
      <c r="D183" s="107" t="s">
        <v>691</v>
      </c>
      <c r="E183" s="108" t="s">
        <v>624</v>
      </c>
      <c r="F183" s="109">
        <v>650</v>
      </c>
      <c r="G183" s="108"/>
      <c r="H183" s="108">
        <v>800</v>
      </c>
      <c r="I183" s="126">
        <v>800</v>
      </c>
      <c r="J183" s="127" t="s">
        <v>683</v>
      </c>
      <c r="K183" s="128">
        <f t="shared" si="104"/>
        <v>150</v>
      </c>
      <c r="L183" s="129">
        <f t="shared" si="105"/>
        <v>0.23076923076923078</v>
      </c>
      <c r="M183" s="130" t="s">
        <v>600</v>
      </c>
      <c r="N183" s="131">
        <v>43154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49</v>
      </c>
      <c r="B184" s="106">
        <v>42433</v>
      </c>
      <c r="C184" s="106"/>
      <c r="D184" s="107" t="s">
        <v>197</v>
      </c>
      <c r="E184" s="108" t="s">
        <v>624</v>
      </c>
      <c r="F184" s="109">
        <v>437.5</v>
      </c>
      <c r="G184" s="108"/>
      <c r="H184" s="108">
        <v>504.5</v>
      </c>
      <c r="I184" s="126">
        <v>522</v>
      </c>
      <c r="J184" s="127" t="s">
        <v>692</v>
      </c>
      <c r="K184" s="128">
        <f t="shared" si="104"/>
        <v>67</v>
      </c>
      <c r="L184" s="129">
        <f t="shared" si="105"/>
        <v>0.15314285714285714</v>
      </c>
      <c r="M184" s="130" t="s">
        <v>600</v>
      </c>
      <c r="N184" s="131">
        <v>42480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50</v>
      </c>
      <c r="B185" s="106">
        <v>42438</v>
      </c>
      <c r="C185" s="106"/>
      <c r="D185" s="107" t="s">
        <v>693</v>
      </c>
      <c r="E185" s="108" t="s">
        <v>624</v>
      </c>
      <c r="F185" s="109">
        <v>189.5</v>
      </c>
      <c r="G185" s="108"/>
      <c r="H185" s="108">
        <v>218</v>
      </c>
      <c r="I185" s="126">
        <v>218</v>
      </c>
      <c r="J185" s="127" t="s">
        <v>683</v>
      </c>
      <c r="K185" s="128">
        <f t="shared" si="104"/>
        <v>28.5</v>
      </c>
      <c r="L185" s="129">
        <f t="shared" si="105"/>
        <v>0.15039577836411611</v>
      </c>
      <c r="M185" s="130" t="s">
        <v>600</v>
      </c>
      <c r="N185" s="131">
        <v>43034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364">
        <v>51</v>
      </c>
      <c r="B186" s="115">
        <v>42471</v>
      </c>
      <c r="C186" s="115"/>
      <c r="D186" s="116" t="s">
        <v>694</v>
      </c>
      <c r="E186" s="117" t="s">
        <v>624</v>
      </c>
      <c r="F186" s="118">
        <v>36.5</v>
      </c>
      <c r="G186" s="119"/>
      <c r="H186" s="119">
        <v>15.85</v>
      </c>
      <c r="I186" s="119">
        <v>60</v>
      </c>
      <c r="J186" s="138" t="s">
        <v>695</v>
      </c>
      <c r="K186" s="134">
        <f t="shared" si="104"/>
        <v>-20.65</v>
      </c>
      <c r="L186" s="168">
        <f t="shared" si="105"/>
        <v>-0.5657534246575342</v>
      </c>
      <c r="M186" s="136" t="s">
        <v>664</v>
      </c>
      <c r="N186" s="169">
        <v>43627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52</v>
      </c>
      <c r="B187" s="106">
        <v>42472</v>
      </c>
      <c r="C187" s="106"/>
      <c r="D187" s="107" t="s">
        <v>696</v>
      </c>
      <c r="E187" s="108" t="s">
        <v>624</v>
      </c>
      <c r="F187" s="109">
        <v>93</v>
      </c>
      <c r="G187" s="108"/>
      <c r="H187" s="108">
        <v>149</v>
      </c>
      <c r="I187" s="126">
        <v>140</v>
      </c>
      <c r="J187" s="141" t="s">
        <v>697</v>
      </c>
      <c r="K187" s="128">
        <f t="shared" si="104"/>
        <v>56</v>
      </c>
      <c r="L187" s="129">
        <f t="shared" si="105"/>
        <v>0.60215053763440862</v>
      </c>
      <c r="M187" s="130" t="s">
        <v>600</v>
      </c>
      <c r="N187" s="131">
        <v>42740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53</v>
      </c>
      <c r="B188" s="106">
        <v>42472</v>
      </c>
      <c r="C188" s="106"/>
      <c r="D188" s="107" t="s">
        <v>698</v>
      </c>
      <c r="E188" s="108" t="s">
        <v>624</v>
      </c>
      <c r="F188" s="109">
        <v>130</v>
      </c>
      <c r="G188" s="108"/>
      <c r="H188" s="108">
        <v>150</v>
      </c>
      <c r="I188" s="126" t="s">
        <v>699</v>
      </c>
      <c r="J188" s="127" t="s">
        <v>683</v>
      </c>
      <c r="K188" s="128">
        <f t="shared" si="104"/>
        <v>20</v>
      </c>
      <c r="L188" s="129">
        <f t="shared" si="105"/>
        <v>0.15384615384615385</v>
      </c>
      <c r="M188" s="130" t="s">
        <v>600</v>
      </c>
      <c r="N188" s="131">
        <v>42564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54</v>
      </c>
      <c r="B189" s="106">
        <v>42473</v>
      </c>
      <c r="C189" s="106"/>
      <c r="D189" s="107" t="s">
        <v>354</v>
      </c>
      <c r="E189" s="108" t="s">
        <v>624</v>
      </c>
      <c r="F189" s="109">
        <v>196</v>
      </c>
      <c r="G189" s="108"/>
      <c r="H189" s="108">
        <v>299</v>
      </c>
      <c r="I189" s="126">
        <v>299</v>
      </c>
      <c r="J189" s="127" t="s">
        <v>683</v>
      </c>
      <c r="K189" s="128">
        <v>103</v>
      </c>
      <c r="L189" s="129">
        <v>0.52551020408163296</v>
      </c>
      <c r="M189" s="130" t="s">
        <v>600</v>
      </c>
      <c r="N189" s="131">
        <v>42620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55</v>
      </c>
      <c r="B190" s="106">
        <v>42473</v>
      </c>
      <c r="C190" s="106"/>
      <c r="D190" s="107" t="s">
        <v>757</v>
      </c>
      <c r="E190" s="108" t="s">
        <v>624</v>
      </c>
      <c r="F190" s="109">
        <v>88</v>
      </c>
      <c r="G190" s="108"/>
      <c r="H190" s="108">
        <v>103</v>
      </c>
      <c r="I190" s="126">
        <v>103</v>
      </c>
      <c r="J190" s="127" t="s">
        <v>683</v>
      </c>
      <c r="K190" s="128">
        <v>15</v>
      </c>
      <c r="L190" s="129">
        <v>0.170454545454545</v>
      </c>
      <c r="M190" s="130" t="s">
        <v>600</v>
      </c>
      <c r="N190" s="131">
        <v>42530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56</v>
      </c>
      <c r="B191" s="106">
        <v>42492</v>
      </c>
      <c r="C191" s="106"/>
      <c r="D191" s="107" t="s">
        <v>700</v>
      </c>
      <c r="E191" s="108" t="s">
        <v>624</v>
      </c>
      <c r="F191" s="109">
        <v>127.5</v>
      </c>
      <c r="G191" s="108"/>
      <c r="H191" s="108">
        <v>148</v>
      </c>
      <c r="I191" s="126" t="s">
        <v>701</v>
      </c>
      <c r="J191" s="127" t="s">
        <v>683</v>
      </c>
      <c r="K191" s="128">
        <f>H191-F191</f>
        <v>20.5</v>
      </c>
      <c r="L191" s="129">
        <f>K191/F191</f>
        <v>0.16078431372549021</v>
      </c>
      <c r="M191" s="130" t="s">
        <v>600</v>
      </c>
      <c r="N191" s="131">
        <v>42564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57</v>
      </c>
      <c r="B192" s="106">
        <v>42493</v>
      </c>
      <c r="C192" s="106"/>
      <c r="D192" s="107" t="s">
        <v>702</v>
      </c>
      <c r="E192" s="108" t="s">
        <v>624</v>
      </c>
      <c r="F192" s="109">
        <v>675</v>
      </c>
      <c r="G192" s="108"/>
      <c r="H192" s="108">
        <v>815</v>
      </c>
      <c r="I192" s="126" t="s">
        <v>703</v>
      </c>
      <c r="J192" s="127" t="s">
        <v>683</v>
      </c>
      <c r="K192" s="128">
        <f>H192-F192</f>
        <v>140</v>
      </c>
      <c r="L192" s="129">
        <f>K192/F192</f>
        <v>0.2074074074074074</v>
      </c>
      <c r="M192" s="130" t="s">
        <v>600</v>
      </c>
      <c r="N192" s="131">
        <v>43154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58</v>
      </c>
      <c r="B193" s="110">
        <v>42522</v>
      </c>
      <c r="C193" s="110"/>
      <c r="D193" s="111" t="s">
        <v>758</v>
      </c>
      <c r="E193" s="112" t="s">
        <v>624</v>
      </c>
      <c r="F193" s="113">
        <v>500</v>
      </c>
      <c r="G193" s="113"/>
      <c r="H193" s="114">
        <v>232.5</v>
      </c>
      <c r="I193" s="132" t="s">
        <v>759</v>
      </c>
      <c r="J193" s="133" t="s">
        <v>760</v>
      </c>
      <c r="K193" s="134">
        <f>H193-F193</f>
        <v>-267.5</v>
      </c>
      <c r="L193" s="135">
        <f>K193/F193</f>
        <v>-0.53500000000000003</v>
      </c>
      <c r="M193" s="136" t="s">
        <v>664</v>
      </c>
      <c r="N193" s="137">
        <v>43735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59</v>
      </c>
      <c r="B194" s="106">
        <v>42527</v>
      </c>
      <c r="C194" s="106"/>
      <c r="D194" s="107" t="s">
        <v>704</v>
      </c>
      <c r="E194" s="108" t="s">
        <v>624</v>
      </c>
      <c r="F194" s="109">
        <v>110</v>
      </c>
      <c r="G194" s="108"/>
      <c r="H194" s="108">
        <v>126.5</v>
      </c>
      <c r="I194" s="126">
        <v>125</v>
      </c>
      <c r="J194" s="127" t="s">
        <v>633</v>
      </c>
      <c r="K194" s="128">
        <f>H194-F194</f>
        <v>16.5</v>
      </c>
      <c r="L194" s="129">
        <f>K194/F194</f>
        <v>0.15</v>
      </c>
      <c r="M194" s="130" t="s">
        <v>600</v>
      </c>
      <c r="N194" s="131">
        <v>42552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60</v>
      </c>
      <c r="B195" s="106">
        <v>42538</v>
      </c>
      <c r="C195" s="106"/>
      <c r="D195" s="107" t="s">
        <v>705</v>
      </c>
      <c r="E195" s="108" t="s">
        <v>624</v>
      </c>
      <c r="F195" s="109">
        <v>44</v>
      </c>
      <c r="G195" s="108"/>
      <c r="H195" s="108">
        <v>69.5</v>
      </c>
      <c r="I195" s="126">
        <v>69.5</v>
      </c>
      <c r="J195" s="127" t="s">
        <v>706</v>
      </c>
      <c r="K195" s="128">
        <f>H195-F195</f>
        <v>25.5</v>
      </c>
      <c r="L195" s="129">
        <f>K195/F195</f>
        <v>0.57954545454545459</v>
      </c>
      <c r="M195" s="130" t="s">
        <v>600</v>
      </c>
      <c r="N195" s="131">
        <v>42977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61</v>
      </c>
      <c r="B196" s="106">
        <v>42549</v>
      </c>
      <c r="C196" s="106"/>
      <c r="D196" s="148" t="s">
        <v>761</v>
      </c>
      <c r="E196" s="108" t="s">
        <v>624</v>
      </c>
      <c r="F196" s="109">
        <v>262.5</v>
      </c>
      <c r="G196" s="108"/>
      <c r="H196" s="108">
        <v>340</v>
      </c>
      <c r="I196" s="126">
        <v>333</v>
      </c>
      <c r="J196" s="127" t="s">
        <v>762</v>
      </c>
      <c r="K196" s="128">
        <v>77.5</v>
      </c>
      <c r="L196" s="129">
        <v>0.29523809523809502</v>
      </c>
      <c r="M196" s="130" t="s">
        <v>600</v>
      </c>
      <c r="N196" s="131">
        <v>43017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62</v>
      </c>
      <c r="B197" s="106">
        <v>42549</v>
      </c>
      <c r="C197" s="106"/>
      <c r="D197" s="148" t="s">
        <v>763</v>
      </c>
      <c r="E197" s="108" t="s">
        <v>624</v>
      </c>
      <c r="F197" s="109">
        <v>840</v>
      </c>
      <c r="G197" s="108"/>
      <c r="H197" s="108">
        <v>1230</v>
      </c>
      <c r="I197" s="126">
        <v>1230</v>
      </c>
      <c r="J197" s="127" t="s">
        <v>683</v>
      </c>
      <c r="K197" s="128">
        <v>390</v>
      </c>
      <c r="L197" s="129">
        <v>0.46428571428571402</v>
      </c>
      <c r="M197" s="130" t="s">
        <v>600</v>
      </c>
      <c r="N197" s="131">
        <v>42649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65">
        <v>63</v>
      </c>
      <c r="B198" s="143">
        <v>42556</v>
      </c>
      <c r="C198" s="143"/>
      <c r="D198" s="144" t="s">
        <v>707</v>
      </c>
      <c r="E198" s="145" t="s">
        <v>624</v>
      </c>
      <c r="F198" s="146">
        <v>395</v>
      </c>
      <c r="G198" s="147"/>
      <c r="H198" s="147">
        <f>(468.5+342.5)/2</f>
        <v>405.5</v>
      </c>
      <c r="I198" s="147">
        <v>510</v>
      </c>
      <c r="J198" s="170" t="s">
        <v>708</v>
      </c>
      <c r="K198" s="171">
        <f t="shared" ref="K198:K204" si="106">H198-F198</f>
        <v>10.5</v>
      </c>
      <c r="L198" s="172">
        <f t="shared" ref="L198:L204" si="107">K198/F198</f>
        <v>2.6582278481012658E-2</v>
      </c>
      <c r="M198" s="173" t="s">
        <v>709</v>
      </c>
      <c r="N198" s="174">
        <v>43606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64</v>
      </c>
      <c r="B199" s="110">
        <v>42584</v>
      </c>
      <c r="C199" s="110"/>
      <c r="D199" s="111" t="s">
        <v>710</v>
      </c>
      <c r="E199" s="112" t="s">
        <v>601</v>
      </c>
      <c r="F199" s="113">
        <f>169.5-12.8</f>
        <v>156.69999999999999</v>
      </c>
      <c r="G199" s="113"/>
      <c r="H199" s="114">
        <v>77</v>
      </c>
      <c r="I199" s="132" t="s">
        <v>711</v>
      </c>
      <c r="J199" s="384" t="s">
        <v>3402</v>
      </c>
      <c r="K199" s="134">
        <f t="shared" si="106"/>
        <v>-79.699999999999989</v>
      </c>
      <c r="L199" s="135">
        <f t="shared" si="107"/>
        <v>-0.50861518825781749</v>
      </c>
      <c r="M199" s="136" t="s">
        <v>664</v>
      </c>
      <c r="N199" s="137">
        <v>43522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65</v>
      </c>
      <c r="B200" s="110">
        <v>42586</v>
      </c>
      <c r="C200" s="110"/>
      <c r="D200" s="111" t="s">
        <v>712</v>
      </c>
      <c r="E200" s="112" t="s">
        <v>624</v>
      </c>
      <c r="F200" s="113">
        <v>400</v>
      </c>
      <c r="G200" s="113"/>
      <c r="H200" s="114">
        <v>305</v>
      </c>
      <c r="I200" s="132">
        <v>475</v>
      </c>
      <c r="J200" s="133" t="s">
        <v>713</v>
      </c>
      <c r="K200" s="134">
        <f t="shared" si="106"/>
        <v>-95</v>
      </c>
      <c r="L200" s="135">
        <f t="shared" si="107"/>
        <v>-0.23749999999999999</v>
      </c>
      <c r="M200" s="136" t="s">
        <v>664</v>
      </c>
      <c r="N200" s="137">
        <v>43606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66</v>
      </c>
      <c r="B201" s="106">
        <v>42593</v>
      </c>
      <c r="C201" s="106"/>
      <c r="D201" s="107" t="s">
        <v>714</v>
      </c>
      <c r="E201" s="108" t="s">
        <v>624</v>
      </c>
      <c r="F201" s="109">
        <v>86.5</v>
      </c>
      <c r="G201" s="108"/>
      <c r="H201" s="108">
        <v>130</v>
      </c>
      <c r="I201" s="126">
        <v>130</v>
      </c>
      <c r="J201" s="141" t="s">
        <v>715</v>
      </c>
      <c r="K201" s="128">
        <f t="shared" si="106"/>
        <v>43.5</v>
      </c>
      <c r="L201" s="129">
        <f t="shared" si="107"/>
        <v>0.50289017341040465</v>
      </c>
      <c r="M201" s="130" t="s">
        <v>600</v>
      </c>
      <c r="N201" s="131">
        <v>43091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67</v>
      </c>
      <c r="B202" s="110">
        <v>42600</v>
      </c>
      <c r="C202" s="110"/>
      <c r="D202" s="111" t="s">
        <v>381</v>
      </c>
      <c r="E202" s="112" t="s">
        <v>624</v>
      </c>
      <c r="F202" s="113">
        <v>133.5</v>
      </c>
      <c r="G202" s="113"/>
      <c r="H202" s="114">
        <v>126.5</v>
      </c>
      <c r="I202" s="132">
        <v>178</v>
      </c>
      <c r="J202" s="133" t="s">
        <v>716</v>
      </c>
      <c r="K202" s="134">
        <f t="shared" si="106"/>
        <v>-7</v>
      </c>
      <c r="L202" s="135">
        <f t="shared" si="107"/>
        <v>-5.2434456928838954E-2</v>
      </c>
      <c r="M202" s="136" t="s">
        <v>664</v>
      </c>
      <c r="N202" s="137">
        <v>42615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68</v>
      </c>
      <c r="B203" s="106">
        <v>42613</v>
      </c>
      <c r="C203" s="106"/>
      <c r="D203" s="107" t="s">
        <v>717</v>
      </c>
      <c r="E203" s="108" t="s">
        <v>624</v>
      </c>
      <c r="F203" s="109">
        <v>560</v>
      </c>
      <c r="G203" s="108"/>
      <c r="H203" s="108">
        <v>725</v>
      </c>
      <c r="I203" s="126">
        <v>725</v>
      </c>
      <c r="J203" s="127" t="s">
        <v>626</v>
      </c>
      <c r="K203" s="128">
        <f t="shared" si="106"/>
        <v>165</v>
      </c>
      <c r="L203" s="129">
        <f t="shared" si="107"/>
        <v>0.29464285714285715</v>
      </c>
      <c r="M203" s="130" t="s">
        <v>600</v>
      </c>
      <c r="N203" s="131">
        <v>42456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69</v>
      </c>
      <c r="B204" s="106">
        <v>42614</v>
      </c>
      <c r="C204" s="106"/>
      <c r="D204" s="107" t="s">
        <v>718</v>
      </c>
      <c r="E204" s="108" t="s">
        <v>624</v>
      </c>
      <c r="F204" s="109">
        <v>160.5</v>
      </c>
      <c r="G204" s="108"/>
      <c r="H204" s="108">
        <v>210</v>
      </c>
      <c r="I204" s="126">
        <v>210</v>
      </c>
      <c r="J204" s="127" t="s">
        <v>626</v>
      </c>
      <c r="K204" s="128">
        <f t="shared" si="106"/>
        <v>49.5</v>
      </c>
      <c r="L204" s="129">
        <f t="shared" si="107"/>
        <v>0.30841121495327101</v>
      </c>
      <c r="M204" s="130" t="s">
        <v>600</v>
      </c>
      <c r="N204" s="131">
        <v>42871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70</v>
      </c>
      <c r="B205" s="106">
        <v>42646</v>
      </c>
      <c r="C205" s="106"/>
      <c r="D205" s="148" t="s">
        <v>405</v>
      </c>
      <c r="E205" s="108" t="s">
        <v>624</v>
      </c>
      <c r="F205" s="109">
        <v>430</v>
      </c>
      <c r="G205" s="108"/>
      <c r="H205" s="108">
        <v>596</v>
      </c>
      <c r="I205" s="126">
        <v>575</v>
      </c>
      <c r="J205" s="127" t="s">
        <v>764</v>
      </c>
      <c r="K205" s="128">
        <v>166</v>
      </c>
      <c r="L205" s="129">
        <v>0.38604651162790699</v>
      </c>
      <c r="M205" s="130" t="s">
        <v>600</v>
      </c>
      <c r="N205" s="131">
        <v>42769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71</v>
      </c>
      <c r="B206" s="106">
        <v>42657</v>
      </c>
      <c r="C206" s="106"/>
      <c r="D206" s="107" t="s">
        <v>719</v>
      </c>
      <c r="E206" s="108" t="s">
        <v>624</v>
      </c>
      <c r="F206" s="109">
        <v>280</v>
      </c>
      <c r="G206" s="108"/>
      <c r="H206" s="108">
        <v>345</v>
      </c>
      <c r="I206" s="126">
        <v>345</v>
      </c>
      <c r="J206" s="127" t="s">
        <v>626</v>
      </c>
      <c r="K206" s="128">
        <f t="shared" ref="K206:K211" si="108">H206-F206</f>
        <v>65</v>
      </c>
      <c r="L206" s="129">
        <f>K206/F206</f>
        <v>0.23214285714285715</v>
      </c>
      <c r="M206" s="130" t="s">
        <v>600</v>
      </c>
      <c r="N206" s="131">
        <v>42814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72</v>
      </c>
      <c r="B207" s="106">
        <v>42657</v>
      </c>
      <c r="C207" s="106"/>
      <c r="D207" s="107" t="s">
        <v>720</v>
      </c>
      <c r="E207" s="108" t="s">
        <v>624</v>
      </c>
      <c r="F207" s="109">
        <v>245</v>
      </c>
      <c r="G207" s="108"/>
      <c r="H207" s="108">
        <v>325.5</v>
      </c>
      <c r="I207" s="126">
        <v>330</v>
      </c>
      <c r="J207" s="127" t="s">
        <v>721</v>
      </c>
      <c r="K207" s="128">
        <f t="shared" si="108"/>
        <v>80.5</v>
      </c>
      <c r="L207" s="129">
        <f>K207/F207</f>
        <v>0.32857142857142857</v>
      </c>
      <c r="M207" s="130" t="s">
        <v>600</v>
      </c>
      <c r="N207" s="131">
        <v>42769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73</v>
      </c>
      <c r="B208" s="106">
        <v>42660</v>
      </c>
      <c r="C208" s="106"/>
      <c r="D208" s="107" t="s">
        <v>349</v>
      </c>
      <c r="E208" s="108" t="s">
        <v>624</v>
      </c>
      <c r="F208" s="109">
        <v>125</v>
      </c>
      <c r="G208" s="108"/>
      <c r="H208" s="108">
        <v>160</v>
      </c>
      <c r="I208" s="126">
        <v>160</v>
      </c>
      <c r="J208" s="127" t="s">
        <v>683</v>
      </c>
      <c r="K208" s="128">
        <f t="shared" si="108"/>
        <v>35</v>
      </c>
      <c r="L208" s="129">
        <v>0.28000000000000003</v>
      </c>
      <c r="M208" s="130" t="s">
        <v>600</v>
      </c>
      <c r="N208" s="131">
        <v>42803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74</v>
      </c>
      <c r="B209" s="106">
        <v>42660</v>
      </c>
      <c r="C209" s="106"/>
      <c r="D209" s="107" t="s">
        <v>483</v>
      </c>
      <c r="E209" s="108" t="s">
        <v>624</v>
      </c>
      <c r="F209" s="109">
        <v>114</v>
      </c>
      <c r="G209" s="108"/>
      <c r="H209" s="108">
        <v>145</v>
      </c>
      <c r="I209" s="126">
        <v>145</v>
      </c>
      <c r="J209" s="127" t="s">
        <v>683</v>
      </c>
      <c r="K209" s="128">
        <f t="shared" si="108"/>
        <v>31</v>
      </c>
      <c r="L209" s="129">
        <f>K209/F209</f>
        <v>0.27192982456140352</v>
      </c>
      <c r="M209" s="130" t="s">
        <v>600</v>
      </c>
      <c r="N209" s="131">
        <v>42859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75</v>
      </c>
      <c r="B210" s="106">
        <v>42660</v>
      </c>
      <c r="C210" s="106"/>
      <c r="D210" s="107" t="s">
        <v>722</v>
      </c>
      <c r="E210" s="108" t="s">
        <v>624</v>
      </c>
      <c r="F210" s="109">
        <v>212</v>
      </c>
      <c r="G210" s="108"/>
      <c r="H210" s="108">
        <v>280</v>
      </c>
      <c r="I210" s="126">
        <v>276</v>
      </c>
      <c r="J210" s="127" t="s">
        <v>723</v>
      </c>
      <c r="K210" s="128">
        <f t="shared" si="108"/>
        <v>68</v>
      </c>
      <c r="L210" s="129">
        <f>K210/F210</f>
        <v>0.32075471698113206</v>
      </c>
      <c r="M210" s="130" t="s">
        <v>600</v>
      </c>
      <c r="N210" s="131">
        <v>42858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76</v>
      </c>
      <c r="B211" s="106">
        <v>42678</v>
      </c>
      <c r="C211" s="106"/>
      <c r="D211" s="107" t="s">
        <v>151</v>
      </c>
      <c r="E211" s="108" t="s">
        <v>624</v>
      </c>
      <c r="F211" s="109">
        <v>155</v>
      </c>
      <c r="G211" s="108"/>
      <c r="H211" s="108">
        <v>210</v>
      </c>
      <c r="I211" s="126">
        <v>210</v>
      </c>
      <c r="J211" s="127" t="s">
        <v>724</v>
      </c>
      <c r="K211" s="128">
        <f t="shared" si="108"/>
        <v>55</v>
      </c>
      <c r="L211" s="129">
        <f>K211/F211</f>
        <v>0.35483870967741937</v>
      </c>
      <c r="M211" s="130" t="s">
        <v>600</v>
      </c>
      <c r="N211" s="131">
        <v>42944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77</v>
      </c>
      <c r="B212" s="110">
        <v>42710</v>
      </c>
      <c r="C212" s="110"/>
      <c r="D212" s="111" t="s">
        <v>765</v>
      </c>
      <c r="E212" s="112" t="s">
        <v>624</v>
      </c>
      <c r="F212" s="113">
        <v>150.5</v>
      </c>
      <c r="G212" s="113"/>
      <c r="H212" s="114">
        <v>72.5</v>
      </c>
      <c r="I212" s="132">
        <v>174</v>
      </c>
      <c r="J212" s="133" t="s">
        <v>766</v>
      </c>
      <c r="K212" s="134">
        <v>-78</v>
      </c>
      <c r="L212" s="135">
        <v>-0.51827242524916906</v>
      </c>
      <c r="M212" s="136" t="s">
        <v>664</v>
      </c>
      <c r="N212" s="137">
        <v>43333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78</v>
      </c>
      <c r="B213" s="106">
        <v>42712</v>
      </c>
      <c r="C213" s="106"/>
      <c r="D213" s="107" t="s">
        <v>125</v>
      </c>
      <c r="E213" s="108" t="s">
        <v>624</v>
      </c>
      <c r="F213" s="109">
        <v>380</v>
      </c>
      <c r="G213" s="108"/>
      <c r="H213" s="108">
        <v>478</v>
      </c>
      <c r="I213" s="126">
        <v>468</v>
      </c>
      <c r="J213" s="127" t="s">
        <v>683</v>
      </c>
      <c r="K213" s="128">
        <f>H213-F213</f>
        <v>98</v>
      </c>
      <c r="L213" s="129">
        <f>K213/F213</f>
        <v>0.25789473684210529</v>
      </c>
      <c r="M213" s="130" t="s">
        <v>600</v>
      </c>
      <c r="N213" s="131">
        <v>43025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79</v>
      </c>
      <c r="B214" s="106">
        <v>42734</v>
      </c>
      <c r="C214" s="106"/>
      <c r="D214" s="107" t="s">
        <v>248</v>
      </c>
      <c r="E214" s="108" t="s">
        <v>624</v>
      </c>
      <c r="F214" s="109">
        <v>305</v>
      </c>
      <c r="G214" s="108"/>
      <c r="H214" s="108">
        <v>375</v>
      </c>
      <c r="I214" s="126">
        <v>375</v>
      </c>
      <c r="J214" s="127" t="s">
        <v>683</v>
      </c>
      <c r="K214" s="128">
        <f>H214-F214</f>
        <v>70</v>
      </c>
      <c r="L214" s="129">
        <f>K214/F214</f>
        <v>0.22950819672131148</v>
      </c>
      <c r="M214" s="130" t="s">
        <v>600</v>
      </c>
      <c r="N214" s="131">
        <v>42768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80</v>
      </c>
      <c r="B215" s="106">
        <v>42739</v>
      </c>
      <c r="C215" s="106"/>
      <c r="D215" s="107" t="s">
        <v>351</v>
      </c>
      <c r="E215" s="108" t="s">
        <v>624</v>
      </c>
      <c r="F215" s="109">
        <v>99.5</v>
      </c>
      <c r="G215" s="108"/>
      <c r="H215" s="108">
        <v>158</v>
      </c>
      <c r="I215" s="126">
        <v>158</v>
      </c>
      <c r="J215" s="127" t="s">
        <v>683</v>
      </c>
      <c r="K215" s="128">
        <f>H215-F215</f>
        <v>58.5</v>
      </c>
      <c r="L215" s="129">
        <f>K215/F215</f>
        <v>0.5879396984924623</v>
      </c>
      <c r="M215" s="130" t="s">
        <v>600</v>
      </c>
      <c r="N215" s="131">
        <v>42898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81</v>
      </c>
      <c r="B216" s="106">
        <v>42739</v>
      </c>
      <c r="C216" s="106"/>
      <c r="D216" s="107" t="s">
        <v>351</v>
      </c>
      <c r="E216" s="108" t="s">
        <v>624</v>
      </c>
      <c r="F216" s="109">
        <v>99.5</v>
      </c>
      <c r="G216" s="108"/>
      <c r="H216" s="108">
        <v>158</v>
      </c>
      <c r="I216" s="126">
        <v>158</v>
      </c>
      <c r="J216" s="127" t="s">
        <v>683</v>
      </c>
      <c r="K216" s="128">
        <v>58.5</v>
      </c>
      <c r="L216" s="129">
        <v>0.58793969849246197</v>
      </c>
      <c r="M216" s="130" t="s">
        <v>600</v>
      </c>
      <c r="N216" s="131">
        <v>42898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82</v>
      </c>
      <c r="B217" s="106">
        <v>42786</v>
      </c>
      <c r="C217" s="106"/>
      <c r="D217" s="107" t="s">
        <v>169</v>
      </c>
      <c r="E217" s="108" t="s">
        <v>624</v>
      </c>
      <c r="F217" s="109">
        <v>140.5</v>
      </c>
      <c r="G217" s="108"/>
      <c r="H217" s="108">
        <v>220</v>
      </c>
      <c r="I217" s="126">
        <v>220</v>
      </c>
      <c r="J217" s="127" t="s">
        <v>683</v>
      </c>
      <c r="K217" s="128">
        <f>H217-F217</f>
        <v>79.5</v>
      </c>
      <c r="L217" s="129">
        <f>K217/F217</f>
        <v>0.5658362989323843</v>
      </c>
      <c r="M217" s="130" t="s">
        <v>600</v>
      </c>
      <c r="N217" s="131">
        <v>42864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83</v>
      </c>
      <c r="B218" s="106">
        <v>42786</v>
      </c>
      <c r="C218" s="106"/>
      <c r="D218" s="107" t="s">
        <v>767</v>
      </c>
      <c r="E218" s="108" t="s">
        <v>624</v>
      </c>
      <c r="F218" s="109">
        <v>202.5</v>
      </c>
      <c r="G218" s="108"/>
      <c r="H218" s="108">
        <v>234</v>
      </c>
      <c r="I218" s="126">
        <v>234</v>
      </c>
      <c r="J218" s="127" t="s">
        <v>683</v>
      </c>
      <c r="K218" s="128">
        <v>31.5</v>
      </c>
      <c r="L218" s="129">
        <v>0.155555555555556</v>
      </c>
      <c r="M218" s="130" t="s">
        <v>600</v>
      </c>
      <c r="N218" s="131">
        <v>42836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84</v>
      </c>
      <c r="B219" s="106">
        <v>42818</v>
      </c>
      <c r="C219" s="106"/>
      <c r="D219" s="107" t="s">
        <v>557</v>
      </c>
      <c r="E219" s="108" t="s">
        <v>624</v>
      </c>
      <c r="F219" s="109">
        <v>300.5</v>
      </c>
      <c r="G219" s="108"/>
      <c r="H219" s="108">
        <v>417.5</v>
      </c>
      <c r="I219" s="126">
        <v>420</v>
      </c>
      <c r="J219" s="127" t="s">
        <v>725</v>
      </c>
      <c r="K219" s="128">
        <f>H219-F219</f>
        <v>117</v>
      </c>
      <c r="L219" s="129">
        <f>K219/F219</f>
        <v>0.38935108153078202</v>
      </c>
      <c r="M219" s="130" t="s">
        <v>600</v>
      </c>
      <c r="N219" s="131">
        <v>43070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85</v>
      </c>
      <c r="B220" s="106">
        <v>42818</v>
      </c>
      <c r="C220" s="106"/>
      <c r="D220" s="107" t="s">
        <v>763</v>
      </c>
      <c r="E220" s="108" t="s">
        <v>624</v>
      </c>
      <c r="F220" s="109">
        <v>850</v>
      </c>
      <c r="G220" s="108"/>
      <c r="H220" s="108">
        <v>1042.5</v>
      </c>
      <c r="I220" s="126">
        <v>1023</v>
      </c>
      <c r="J220" s="127" t="s">
        <v>768</v>
      </c>
      <c r="K220" s="128">
        <v>192.5</v>
      </c>
      <c r="L220" s="129">
        <v>0.22647058823529401</v>
      </c>
      <c r="M220" s="130" t="s">
        <v>600</v>
      </c>
      <c r="N220" s="131">
        <v>42830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86</v>
      </c>
      <c r="B221" s="106">
        <v>42830</v>
      </c>
      <c r="C221" s="106"/>
      <c r="D221" s="107" t="s">
        <v>501</v>
      </c>
      <c r="E221" s="108" t="s">
        <v>624</v>
      </c>
      <c r="F221" s="109">
        <v>785</v>
      </c>
      <c r="G221" s="108"/>
      <c r="H221" s="108">
        <v>930</v>
      </c>
      <c r="I221" s="126">
        <v>920</v>
      </c>
      <c r="J221" s="127" t="s">
        <v>726</v>
      </c>
      <c r="K221" s="128">
        <f>H221-F221</f>
        <v>145</v>
      </c>
      <c r="L221" s="129">
        <f>K221/F221</f>
        <v>0.18471337579617833</v>
      </c>
      <c r="M221" s="130" t="s">
        <v>600</v>
      </c>
      <c r="N221" s="131">
        <v>42976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87</v>
      </c>
      <c r="B222" s="110">
        <v>42831</v>
      </c>
      <c r="C222" s="110"/>
      <c r="D222" s="111" t="s">
        <v>769</v>
      </c>
      <c r="E222" s="112" t="s">
        <v>624</v>
      </c>
      <c r="F222" s="113">
        <v>40</v>
      </c>
      <c r="G222" s="113"/>
      <c r="H222" s="114">
        <v>13.1</v>
      </c>
      <c r="I222" s="132">
        <v>60</v>
      </c>
      <c r="J222" s="138" t="s">
        <v>770</v>
      </c>
      <c r="K222" s="134">
        <v>-26.9</v>
      </c>
      <c r="L222" s="135">
        <v>-0.67249999999999999</v>
      </c>
      <c r="M222" s="136" t="s">
        <v>664</v>
      </c>
      <c r="N222" s="137">
        <v>43138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88</v>
      </c>
      <c r="B223" s="106">
        <v>42837</v>
      </c>
      <c r="C223" s="106"/>
      <c r="D223" s="107" t="s">
        <v>88</v>
      </c>
      <c r="E223" s="108" t="s">
        <v>624</v>
      </c>
      <c r="F223" s="109">
        <v>289.5</v>
      </c>
      <c r="G223" s="108"/>
      <c r="H223" s="108">
        <v>354</v>
      </c>
      <c r="I223" s="126">
        <v>360</v>
      </c>
      <c r="J223" s="127" t="s">
        <v>727</v>
      </c>
      <c r="K223" s="128">
        <f t="shared" ref="K223:K231" si="109">H223-F223</f>
        <v>64.5</v>
      </c>
      <c r="L223" s="129">
        <f t="shared" ref="L223:L231" si="110">K223/F223</f>
        <v>0.22279792746113988</v>
      </c>
      <c r="M223" s="130" t="s">
        <v>600</v>
      </c>
      <c r="N223" s="131">
        <v>43040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89</v>
      </c>
      <c r="B224" s="106">
        <v>42845</v>
      </c>
      <c r="C224" s="106"/>
      <c r="D224" s="107" t="s">
        <v>438</v>
      </c>
      <c r="E224" s="108" t="s">
        <v>624</v>
      </c>
      <c r="F224" s="109">
        <v>700</v>
      </c>
      <c r="G224" s="108"/>
      <c r="H224" s="108">
        <v>840</v>
      </c>
      <c r="I224" s="126">
        <v>840</v>
      </c>
      <c r="J224" s="127" t="s">
        <v>728</v>
      </c>
      <c r="K224" s="128">
        <f t="shared" si="109"/>
        <v>140</v>
      </c>
      <c r="L224" s="129">
        <f t="shared" si="110"/>
        <v>0.2</v>
      </c>
      <c r="M224" s="130" t="s">
        <v>600</v>
      </c>
      <c r="N224" s="131">
        <v>42893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90</v>
      </c>
      <c r="B225" s="106">
        <v>42887</v>
      </c>
      <c r="C225" s="106"/>
      <c r="D225" s="148" t="s">
        <v>363</v>
      </c>
      <c r="E225" s="108" t="s">
        <v>624</v>
      </c>
      <c r="F225" s="109">
        <v>130</v>
      </c>
      <c r="G225" s="108"/>
      <c r="H225" s="108">
        <v>144.25</v>
      </c>
      <c r="I225" s="126">
        <v>170</v>
      </c>
      <c r="J225" s="127" t="s">
        <v>729</v>
      </c>
      <c r="K225" s="128">
        <f t="shared" si="109"/>
        <v>14.25</v>
      </c>
      <c r="L225" s="129">
        <f t="shared" si="110"/>
        <v>0.10961538461538461</v>
      </c>
      <c r="M225" s="130" t="s">
        <v>600</v>
      </c>
      <c r="N225" s="131">
        <v>43675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91</v>
      </c>
      <c r="B226" s="106">
        <v>42901</v>
      </c>
      <c r="C226" s="106"/>
      <c r="D226" s="148" t="s">
        <v>730</v>
      </c>
      <c r="E226" s="108" t="s">
        <v>624</v>
      </c>
      <c r="F226" s="109">
        <v>214.5</v>
      </c>
      <c r="G226" s="108"/>
      <c r="H226" s="108">
        <v>262</v>
      </c>
      <c r="I226" s="126">
        <v>262</v>
      </c>
      <c r="J226" s="127" t="s">
        <v>731</v>
      </c>
      <c r="K226" s="128">
        <f t="shared" si="109"/>
        <v>47.5</v>
      </c>
      <c r="L226" s="129">
        <f t="shared" si="110"/>
        <v>0.22144522144522144</v>
      </c>
      <c r="M226" s="130" t="s">
        <v>600</v>
      </c>
      <c r="N226" s="131">
        <v>42977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92</v>
      </c>
      <c r="B227" s="154">
        <v>42933</v>
      </c>
      <c r="C227" s="154"/>
      <c r="D227" s="155" t="s">
        <v>732</v>
      </c>
      <c r="E227" s="156" t="s">
        <v>624</v>
      </c>
      <c r="F227" s="157">
        <v>370</v>
      </c>
      <c r="G227" s="156"/>
      <c r="H227" s="156">
        <v>447.5</v>
      </c>
      <c r="I227" s="178">
        <v>450</v>
      </c>
      <c r="J227" s="231" t="s">
        <v>683</v>
      </c>
      <c r="K227" s="128">
        <f t="shared" si="109"/>
        <v>77.5</v>
      </c>
      <c r="L227" s="180">
        <f t="shared" si="110"/>
        <v>0.20945945945945946</v>
      </c>
      <c r="M227" s="181" t="s">
        <v>600</v>
      </c>
      <c r="N227" s="182">
        <v>43035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5">
        <v>93</v>
      </c>
      <c r="B228" s="154">
        <v>42943</v>
      </c>
      <c r="C228" s="154"/>
      <c r="D228" s="155" t="s">
        <v>167</v>
      </c>
      <c r="E228" s="156" t="s">
        <v>624</v>
      </c>
      <c r="F228" s="157">
        <v>657.5</v>
      </c>
      <c r="G228" s="156"/>
      <c r="H228" s="156">
        <v>825</v>
      </c>
      <c r="I228" s="178">
        <v>820</v>
      </c>
      <c r="J228" s="231" t="s">
        <v>683</v>
      </c>
      <c r="K228" s="128">
        <f t="shared" si="109"/>
        <v>167.5</v>
      </c>
      <c r="L228" s="180">
        <f t="shared" si="110"/>
        <v>0.25475285171102663</v>
      </c>
      <c r="M228" s="181" t="s">
        <v>600</v>
      </c>
      <c r="N228" s="182">
        <v>43090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94</v>
      </c>
      <c r="B229" s="106">
        <v>42964</v>
      </c>
      <c r="C229" s="106"/>
      <c r="D229" s="107" t="s">
        <v>368</v>
      </c>
      <c r="E229" s="108" t="s">
        <v>624</v>
      </c>
      <c r="F229" s="109">
        <v>605</v>
      </c>
      <c r="G229" s="108"/>
      <c r="H229" s="108">
        <v>750</v>
      </c>
      <c r="I229" s="126">
        <v>750</v>
      </c>
      <c r="J229" s="127" t="s">
        <v>726</v>
      </c>
      <c r="K229" s="128">
        <f t="shared" si="109"/>
        <v>145</v>
      </c>
      <c r="L229" s="129">
        <f t="shared" si="110"/>
        <v>0.23966942148760331</v>
      </c>
      <c r="M229" s="130" t="s">
        <v>600</v>
      </c>
      <c r="N229" s="131">
        <v>43027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66">
        <v>95</v>
      </c>
      <c r="B230" s="149">
        <v>42979</v>
      </c>
      <c r="C230" s="149"/>
      <c r="D230" s="150" t="s">
        <v>509</v>
      </c>
      <c r="E230" s="151" t="s">
        <v>624</v>
      </c>
      <c r="F230" s="152">
        <v>255</v>
      </c>
      <c r="G230" s="153"/>
      <c r="H230" s="153">
        <v>217.25</v>
      </c>
      <c r="I230" s="153">
        <v>320</v>
      </c>
      <c r="J230" s="175" t="s">
        <v>733</v>
      </c>
      <c r="K230" s="134">
        <f t="shared" si="109"/>
        <v>-37.75</v>
      </c>
      <c r="L230" s="176">
        <f t="shared" si="110"/>
        <v>-0.14803921568627451</v>
      </c>
      <c r="M230" s="136" t="s">
        <v>664</v>
      </c>
      <c r="N230" s="177">
        <v>43661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96</v>
      </c>
      <c r="B231" s="106">
        <v>42997</v>
      </c>
      <c r="C231" s="106"/>
      <c r="D231" s="107" t="s">
        <v>734</v>
      </c>
      <c r="E231" s="108" t="s">
        <v>624</v>
      </c>
      <c r="F231" s="109">
        <v>215</v>
      </c>
      <c r="G231" s="108"/>
      <c r="H231" s="108">
        <v>258</v>
      </c>
      <c r="I231" s="126">
        <v>258</v>
      </c>
      <c r="J231" s="127" t="s">
        <v>683</v>
      </c>
      <c r="K231" s="128">
        <f t="shared" si="109"/>
        <v>43</v>
      </c>
      <c r="L231" s="129">
        <f t="shared" si="110"/>
        <v>0.2</v>
      </c>
      <c r="M231" s="130" t="s">
        <v>600</v>
      </c>
      <c r="N231" s="131">
        <v>43040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97</v>
      </c>
      <c r="B232" s="106">
        <v>42997</v>
      </c>
      <c r="C232" s="106"/>
      <c r="D232" s="107" t="s">
        <v>734</v>
      </c>
      <c r="E232" s="108" t="s">
        <v>624</v>
      </c>
      <c r="F232" s="109">
        <v>215</v>
      </c>
      <c r="G232" s="108"/>
      <c r="H232" s="108">
        <v>258</v>
      </c>
      <c r="I232" s="126">
        <v>258</v>
      </c>
      <c r="J232" s="231" t="s">
        <v>683</v>
      </c>
      <c r="K232" s="128">
        <v>43</v>
      </c>
      <c r="L232" s="129">
        <v>0.2</v>
      </c>
      <c r="M232" s="130" t="s">
        <v>600</v>
      </c>
      <c r="N232" s="131">
        <v>43040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98</v>
      </c>
      <c r="B233" s="207">
        <v>42998</v>
      </c>
      <c r="C233" s="207"/>
      <c r="D233" s="375" t="s">
        <v>2980</v>
      </c>
      <c r="E233" s="208" t="s">
        <v>624</v>
      </c>
      <c r="F233" s="209">
        <v>75</v>
      </c>
      <c r="G233" s="208"/>
      <c r="H233" s="208">
        <v>90</v>
      </c>
      <c r="I233" s="232">
        <v>90</v>
      </c>
      <c r="J233" s="127" t="s">
        <v>735</v>
      </c>
      <c r="K233" s="128">
        <f t="shared" ref="K233:K238" si="111">H233-F233</f>
        <v>15</v>
      </c>
      <c r="L233" s="129">
        <f t="shared" ref="L233:L238" si="112">K233/F233</f>
        <v>0.2</v>
      </c>
      <c r="M233" s="130" t="s">
        <v>600</v>
      </c>
      <c r="N233" s="131">
        <v>43019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99</v>
      </c>
      <c r="B234" s="154">
        <v>43011</v>
      </c>
      <c r="C234" s="154"/>
      <c r="D234" s="155" t="s">
        <v>736</v>
      </c>
      <c r="E234" s="156" t="s">
        <v>624</v>
      </c>
      <c r="F234" s="157">
        <v>315</v>
      </c>
      <c r="G234" s="156"/>
      <c r="H234" s="156">
        <v>392</v>
      </c>
      <c r="I234" s="178">
        <v>384</v>
      </c>
      <c r="J234" s="231" t="s">
        <v>737</v>
      </c>
      <c r="K234" s="128">
        <f t="shared" si="111"/>
        <v>77</v>
      </c>
      <c r="L234" s="180">
        <f t="shared" si="112"/>
        <v>0.24444444444444444</v>
      </c>
      <c r="M234" s="181" t="s">
        <v>600</v>
      </c>
      <c r="N234" s="182">
        <v>43017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100</v>
      </c>
      <c r="B235" s="154">
        <v>43013</v>
      </c>
      <c r="C235" s="154"/>
      <c r="D235" s="155" t="s">
        <v>738</v>
      </c>
      <c r="E235" s="156" t="s">
        <v>624</v>
      </c>
      <c r="F235" s="157">
        <v>145</v>
      </c>
      <c r="G235" s="156"/>
      <c r="H235" s="156">
        <v>179</v>
      </c>
      <c r="I235" s="178">
        <v>180</v>
      </c>
      <c r="J235" s="231" t="s">
        <v>614</v>
      </c>
      <c r="K235" s="128">
        <f t="shared" si="111"/>
        <v>34</v>
      </c>
      <c r="L235" s="180">
        <f t="shared" si="112"/>
        <v>0.23448275862068965</v>
      </c>
      <c r="M235" s="181" t="s">
        <v>600</v>
      </c>
      <c r="N235" s="182">
        <v>43025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101</v>
      </c>
      <c r="B236" s="154">
        <v>43014</v>
      </c>
      <c r="C236" s="154"/>
      <c r="D236" s="155" t="s">
        <v>339</v>
      </c>
      <c r="E236" s="156" t="s">
        <v>624</v>
      </c>
      <c r="F236" s="157">
        <v>256</v>
      </c>
      <c r="G236" s="156"/>
      <c r="H236" s="156">
        <v>323</v>
      </c>
      <c r="I236" s="178">
        <v>320</v>
      </c>
      <c r="J236" s="231" t="s">
        <v>683</v>
      </c>
      <c r="K236" s="128">
        <f t="shared" si="111"/>
        <v>67</v>
      </c>
      <c r="L236" s="180">
        <f t="shared" si="112"/>
        <v>0.26171875</v>
      </c>
      <c r="M236" s="181" t="s">
        <v>600</v>
      </c>
      <c r="N236" s="182">
        <v>43067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102</v>
      </c>
      <c r="B237" s="154">
        <v>43017</v>
      </c>
      <c r="C237" s="154"/>
      <c r="D237" s="155" t="s">
        <v>360</v>
      </c>
      <c r="E237" s="156" t="s">
        <v>624</v>
      </c>
      <c r="F237" s="157">
        <v>137.5</v>
      </c>
      <c r="G237" s="156"/>
      <c r="H237" s="156">
        <v>184</v>
      </c>
      <c r="I237" s="178">
        <v>183</v>
      </c>
      <c r="J237" s="179" t="s">
        <v>739</v>
      </c>
      <c r="K237" s="128">
        <f t="shared" si="111"/>
        <v>46.5</v>
      </c>
      <c r="L237" s="180">
        <f t="shared" si="112"/>
        <v>0.33818181818181819</v>
      </c>
      <c r="M237" s="181" t="s">
        <v>600</v>
      </c>
      <c r="N237" s="182">
        <v>43108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103</v>
      </c>
      <c r="B238" s="154">
        <v>43018</v>
      </c>
      <c r="C238" s="154"/>
      <c r="D238" s="155" t="s">
        <v>740</v>
      </c>
      <c r="E238" s="156" t="s">
        <v>624</v>
      </c>
      <c r="F238" s="157">
        <v>125.5</v>
      </c>
      <c r="G238" s="156"/>
      <c r="H238" s="156">
        <v>158</v>
      </c>
      <c r="I238" s="178">
        <v>155</v>
      </c>
      <c r="J238" s="179" t="s">
        <v>741</v>
      </c>
      <c r="K238" s="128">
        <f t="shared" si="111"/>
        <v>32.5</v>
      </c>
      <c r="L238" s="180">
        <f t="shared" si="112"/>
        <v>0.25896414342629481</v>
      </c>
      <c r="M238" s="181" t="s">
        <v>600</v>
      </c>
      <c r="N238" s="182">
        <v>43067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104</v>
      </c>
      <c r="B239" s="154">
        <v>43018</v>
      </c>
      <c r="C239" s="154"/>
      <c r="D239" s="155" t="s">
        <v>771</v>
      </c>
      <c r="E239" s="156" t="s">
        <v>624</v>
      </c>
      <c r="F239" s="157">
        <v>895</v>
      </c>
      <c r="G239" s="156"/>
      <c r="H239" s="156">
        <v>1122.5</v>
      </c>
      <c r="I239" s="178">
        <v>1078</v>
      </c>
      <c r="J239" s="179" t="s">
        <v>772</v>
      </c>
      <c r="K239" s="128">
        <v>227.5</v>
      </c>
      <c r="L239" s="180">
        <v>0.25418994413407803</v>
      </c>
      <c r="M239" s="181" t="s">
        <v>600</v>
      </c>
      <c r="N239" s="182">
        <v>43117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105</v>
      </c>
      <c r="B240" s="154">
        <v>43020</v>
      </c>
      <c r="C240" s="154"/>
      <c r="D240" s="155" t="s">
        <v>347</v>
      </c>
      <c r="E240" s="156" t="s">
        <v>624</v>
      </c>
      <c r="F240" s="157">
        <v>525</v>
      </c>
      <c r="G240" s="156"/>
      <c r="H240" s="156">
        <v>629</v>
      </c>
      <c r="I240" s="178">
        <v>629</v>
      </c>
      <c r="J240" s="231" t="s">
        <v>683</v>
      </c>
      <c r="K240" s="128">
        <v>104</v>
      </c>
      <c r="L240" s="180">
        <v>0.19809523809523799</v>
      </c>
      <c r="M240" s="181" t="s">
        <v>600</v>
      </c>
      <c r="N240" s="182">
        <v>43119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106</v>
      </c>
      <c r="B241" s="154">
        <v>43046</v>
      </c>
      <c r="C241" s="154"/>
      <c r="D241" s="155" t="s">
        <v>393</v>
      </c>
      <c r="E241" s="156" t="s">
        <v>624</v>
      </c>
      <c r="F241" s="157">
        <v>740</v>
      </c>
      <c r="G241" s="156"/>
      <c r="H241" s="156">
        <v>892.5</v>
      </c>
      <c r="I241" s="178">
        <v>900</v>
      </c>
      <c r="J241" s="179" t="s">
        <v>742</v>
      </c>
      <c r="K241" s="128">
        <f>H241-F241</f>
        <v>152.5</v>
      </c>
      <c r="L241" s="180">
        <f>K241/F241</f>
        <v>0.20608108108108109</v>
      </c>
      <c r="M241" s="181" t="s">
        <v>600</v>
      </c>
      <c r="N241" s="182">
        <v>43052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107</v>
      </c>
      <c r="B242" s="106">
        <v>43073</v>
      </c>
      <c r="C242" s="106"/>
      <c r="D242" s="107" t="s">
        <v>743</v>
      </c>
      <c r="E242" s="108" t="s">
        <v>624</v>
      </c>
      <c r="F242" s="109">
        <v>118.5</v>
      </c>
      <c r="G242" s="108"/>
      <c r="H242" s="108">
        <v>143.5</v>
      </c>
      <c r="I242" s="126">
        <v>145</v>
      </c>
      <c r="J242" s="141" t="s">
        <v>744</v>
      </c>
      <c r="K242" s="128">
        <f>H242-F242</f>
        <v>25</v>
      </c>
      <c r="L242" s="129">
        <f>K242/F242</f>
        <v>0.2109704641350211</v>
      </c>
      <c r="M242" s="130" t="s">
        <v>600</v>
      </c>
      <c r="N242" s="131">
        <v>43097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108</v>
      </c>
      <c r="B243" s="110">
        <v>43090</v>
      </c>
      <c r="C243" s="110"/>
      <c r="D243" s="158" t="s">
        <v>443</v>
      </c>
      <c r="E243" s="112" t="s">
        <v>624</v>
      </c>
      <c r="F243" s="113">
        <v>715</v>
      </c>
      <c r="G243" s="113"/>
      <c r="H243" s="114">
        <v>500</v>
      </c>
      <c r="I243" s="132">
        <v>872</v>
      </c>
      <c r="J243" s="138" t="s">
        <v>745</v>
      </c>
      <c r="K243" s="134">
        <f>H243-F243</f>
        <v>-215</v>
      </c>
      <c r="L243" s="135">
        <f>K243/F243</f>
        <v>-0.30069930069930068</v>
      </c>
      <c r="M243" s="136" t="s">
        <v>664</v>
      </c>
      <c r="N243" s="137">
        <v>43670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109</v>
      </c>
      <c r="B244" s="106">
        <v>43098</v>
      </c>
      <c r="C244" s="106"/>
      <c r="D244" s="107" t="s">
        <v>736</v>
      </c>
      <c r="E244" s="108" t="s">
        <v>624</v>
      </c>
      <c r="F244" s="109">
        <v>435</v>
      </c>
      <c r="G244" s="108"/>
      <c r="H244" s="108">
        <v>542.5</v>
      </c>
      <c r="I244" s="126">
        <v>539</v>
      </c>
      <c r="J244" s="141" t="s">
        <v>683</v>
      </c>
      <c r="K244" s="128">
        <v>107.5</v>
      </c>
      <c r="L244" s="129">
        <v>0.247126436781609</v>
      </c>
      <c r="M244" s="130" t="s">
        <v>600</v>
      </c>
      <c r="N244" s="131">
        <v>43206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110</v>
      </c>
      <c r="B245" s="106">
        <v>43098</v>
      </c>
      <c r="C245" s="106"/>
      <c r="D245" s="107" t="s">
        <v>571</v>
      </c>
      <c r="E245" s="108" t="s">
        <v>624</v>
      </c>
      <c r="F245" s="109">
        <v>885</v>
      </c>
      <c r="G245" s="108"/>
      <c r="H245" s="108">
        <v>1090</v>
      </c>
      <c r="I245" s="126">
        <v>1084</v>
      </c>
      <c r="J245" s="141" t="s">
        <v>683</v>
      </c>
      <c r="K245" s="128">
        <v>205</v>
      </c>
      <c r="L245" s="129">
        <v>0.23163841807909599</v>
      </c>
      <c r="M245" s="130" t="s">
        <v>600</v>
      </c>
      <c r="N245" s="131">
        <v>43213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7">
        <v>111</v>
      </c>
      <c r="B246" s="348">
        <v>43192</v>
      </c>
      <c r="C246" s="348"/>
      <c r="D246" s="116" t="s">
        <v>753</v>
      </c>
      <c r="E246" s="351" t="s">
        <v>624</v>
      </c>
      <c r="F246" s="354">
        <v>478.5</v>
      </c>
      <c r="G246" s="351"/>
      <c r="H246" s="351">
        <v>442</v>
      </c>
      <c r="I246" s="357">
        <v>613</v>
      </c>
      <c r="J246" s="384" t="s">
        <v>3404</v>
      </c>
      <c r="K246" s="134">
        <f>H246-F246</f>
        <v>-36.5</v>
      </c>
      <c r="L246" s="135">
        <f>K246/F246</f>
        <v>-7.6280041797283177E-2</v>
      </c>
      <c r="M246" s="136" t="s">
        <v>664</v>
      </c>
      <c r="N246" s="137">
        <v>43762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112</v>
      </c>
      <c r="B247" s="110">
        <v>43194</v>
      </c>
      <c r="C247" s="110"/>
      <c r="D247" s="374" t="s">
        <v>2979</v>
      </c>
      <c r="E247" s="112" t="s">
        <v>624</v>
      </c>
      <c r="F247" s="113">
        <f>141.5-7.3</f>
        <v>134.19999999999999</v>
      </c>
      <c r="G247" s="113"/>
      <c r="H247" s="114">
        <v>77</v>
      </c>
      <c r="I247" s="132">
        <v>180</v>
      </c>
      <c r="J247" s="384" t="s">
        <v>3403</v>
      </c>
      <c r="K247" s="134">
        <f>H247-F247</f>
        <v>-57.199999999999989</v>
      </c>
      <c r="L247" s="135">
        <f>K247/F247</f>
        <v>-0.42622950819672129</v>
      </c>
      <c r="M247" s="136" t="s">
        <v>664</v>
      </c>
      <c r="N247" s="137">
        <v>43522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113</v>
      </c>
      <c r="B248" s="110">
        <v>43209</v>
      </c>
      <c r="C248" s="110"/>
      <c r="D248" s="111" t="s">
        <v>746</v>
      </c>
      <c r="E248" s="112" t="s">
        <v>624</v>
      </c>
      <c r="F248" s="113">
        <v>430</v>
      </c>
      <c r="G248" s="113"/>
      <c r="H248" s="114">
        <v>220</v>
      </c>
      <c r="I248" s="132">
        <v>537</v>
      </c>
      <c r="J248" s="138" t="s">
        <v>747</v>
      </c>
      <c r="K248" s="134">
        <f>H248-F248</f>
        <v>-210</v>
      </c>
      <c r="L248" s="135">
        <f>K248/F248</f>
        <v>-0.48837209302325579</v>
      </c>
      <c r="M248" s="136" t="s">
        <v>664</v>
      </c>
      <c r="N248" s="137">
        <v>43252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8">
        <v>114</v>
      </c>
      <c r="B249" s="159">
        <v>43220</v>
      </c>
      <c r="C249" s="159"/>
      <c r="D249" s="160" t="s">
        <v>394</v>
      </c>
      <c r="E249" s="161" t="s">
        <v>624</v>
      </c>
      <c r="F249" s="163">
        <v>153.5</v>
      </c>
      <c r="G249" s="163"/>
      <c r="H249" s="163">
        <v>196</v>
      </c>
      <c r="I249" s="163">
        <v>196</v>
      </c>
      <c r="J249" s="359" t="s">
        <v>3495</v>
      </c>
      <c r="K249" s="183">
        <f>H249-F249</f>
        <v>42.5</v>
      </c>
      <c r="L249" s="184">
        <f>K249/F249</f>
        <v>0.27687296416938112</v>
      </c>
      <c r="M249" s="162" t="s">
        <v>600</v>
      </c>
      <c r="N249" s="185">
        <v>43605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115</v>
      </c>
      <c r="B250" s="110">
        <v>43306</v>
      </c>
      <c r="C250" s="110"/>
      <c r="D250" s="111" t="s">
        <v>769</v>
      </c>
      <c r="E250" s="112" t="s">
        <v>624</v>
      </c>
      <c r="F250" s="113">
        <v>27.5</v>
      </c>
      <c r="G250" s="113"/>
      <c r="H250" s="114">
        <v>13.1</v>
      </c>
      <c r="I250" s="132">
        <v>60</v>
      </c>
      <c r="J250" s="138" t="s">
        <v>773</v>
      </c>
      <c r="K250" s="134">
        <v>-14.4</v>
      </c>
      <c r="L250" s="135">
        <v>-0.52363636363636401</v>
      </c>
      <c r="M250" s="136" t="s">
        <v>664</v>
      </c>
      <c r="N250" s="137">
        <v>43138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67">
        <v>116</v>
      </c>
      <c r="B251" s="348">
        <v>43318</v>
      </c>
      <c r="C251" s="348"/>
      <c r="D251" s="116" t="s">
        <v>748</v>
      </c>
      <c r="E251" s="351" t="s">
        <v>624</v>
      </c>
      <c r="F251" s="351">
        <v>148.5</v>
      </c>
      <c r="G251" s="351"/>
      <c r="H251" s="351">
        <v>102</v>
      </c>
      <c r="I251" s="357">
        <v>182</v>
      </c>
      <c r="J251" s="138" t="s">
        <v>3494</v>
      </c>
      <c r="K251" s="134">
        <f>H251-F251</f>
        <v>-46.5</v>
      </c>
      <c r="L251" s="135">
        <f>K251/F251</f>
        <v>-0.31313131313131315</v>
      </c>
      <c r="M251" s="136" t="s">
        <v>664</v>
      </c>
      <c r="N251" s="137">
        <v>43661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117</v>
      </c>
      <c r="B252" s="106">
        <v>43335</v>
      </c>
      <c r="C252" s="106"/>
      <c r="D252" s="107" t="s">
        <v>774</v>
      </c>
      <c r="E252" s="108" t="s">
        <v>624</v>
      </c>
      <c r="F252" s="156">
        <v>285</v>
      </c>
      <c r="G252" s="108"/>
      <c r="H252" s="108">
        <v>355</v>
      </c>
      <c r="I252" s="126">
        <v>364</v>
      </c>
      <c r="J252" s="141" t="s">
        <v>775</v>
      </c>
      <c r="K252" s="128">
        <v>70</v>
      </c>
      <c r="L252" s="129">
        <v>0.24561403508771901</v>
      </c>
      <c r="M252" s="130" t="s">
        <v>600</v>
      </c>
      <c r="N252" s="131">
        <v>43455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118</v>
      </c>
      <c r="B253" s="106">
        <v>43341</v>
      </c>
      <c r="C253" s="106"/>
      <c r="D253" s="107" t="s">
        <v>384</v>
      </c>
      <c r="E253" s="108" t="s">
        <v>624</v>
      </c>
      <c r="F253" s="156">
        <v>525</v>
      </c>
      <c r="G253" s="108"/>
      <c r="H253" s="108">
        <v>585</v>
      </c>
      <c r="I253" s="126">
        <v>635</v>
      </c>
      <c r="J253" s="141" t="s">
        <v>749</v>
      </c>
      <c r="K253" s="128">
        <f t="shared" ref="K253:K265" si="113">H253-F253</f>
        <v>60</v>
      </c>
      <c r="L253" s="129">
        <f t="shared" ref="L253:L265" si="114">K253/F253</f>
        <v>0.11428571428571428</v>
      </c>
      <c r="M253" s="130" t="s">
        <v>600</v>
      </c>
      <c r="N253" s="131">
        <v>43662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119</v>
      </c>
      <c r="B254" s="106">
        <v>43395</v>
      </c>
      <c r="C254" s="106"/>
      <c r="D254" s="107" t="s">
        <v>368</v>
      </c>
      <c r="E254" s="108" t="s">
        <v>624</v>
      </c>
      <c r="F254" s="156">
        <v>475</v>
      </c>
      <c r="G254" s="108"/>
      <c r="H254" s="108">
        <v>574</v>
      </c>
      <c r="I254" s="126">
        <v>570</v>
      </c>
      <c r="J254" s="141" t="s">
        <v>683</v>
      </c>
      <c r="K254" s="128">
        <f t="shared" si="113"/>
        <v>99</v>
      </c>
      <c r="L254" s="129">
        <f t="shared" si="114"/>
        <v>0.20842105263157895</v>
      </c>
      <c r="M254" s="130" t="s">
        <v>600</v>
      </c>
      <c r="N254" s="131">
        <v>43403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120</v>
      </c>
      <c r="B255" s="154">
        <v>43397</v>
      </c>
      <c r="C255" s="154"/>
      <c r="D255" s="413" t="s">
        <v>391</v>
      </c>
      <c r="E255" s="156" t="s">
        <v>624</v>
      </c>
      <c r="F255" s="156">
        <v>707.5</v>
      </c>
      <c r="G255" s="156"/>
      <c r="H255" s="156">
        <v>872</v>
      </c>
      <c r="I255" s="178">
        <v>872</v>
      </c>
      <c r="J255" s="179" t="s">
        <v>683</v>
      </c>
      <c r="K255" s="128">
        <f t="shared" si="113"/>
        <v>164.5</v>
      </c>
      <c r="L255" s="180">
        <f t="shared" si="114"/>
        <v>0.23250883392226149</v>
      </c>
      <c r="M255" s="181" t="s">
        <v>600</v>
      </c>
      <c r="N255" s="182">
        <v>43482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121</v>
      </c>
      <c r="B256" s="154">
        <v>43398</v>
      </c>
      <c r="C256" s="154"/>
      <c r="D256" s="413" t="s">
        <v>348</v>
      </c>
      <c r="E256" s="156" t="s">
        <v>624</v>
      </c>
      <c r="F256" s="156">
        <v>162</v>
      </c>
      <c r="G256" s="156"/>
      <c r="H256" s="156">
        <v>204</v>
      </c>
      <c r="I256" s="178">
        <v>209</v>
      </c>
      <c r="J256" s="179" t="s">
        <v>3493</v>
      </c>
      <c r="K256" s="128">
        <f t="shared" si="113"/>
        <v>42</v>
      </c>
      <c r="L256" s="180">
        <f t="shared" si="114"/>
        <v>0.25925925925925924</v>
      </c>
      <c r="M256" s="181" t="s">
        <v>600</v>
      </c>
      <c r="N256" s="182">
        <v>43539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6">
        <v>122</v>
      </c>
      <c r="B257" s="207">
        <v>43399</v>
      </c>
      <c r="C257" s="207"/>
      <c r="D257" s="155" t="s">
        <v>495</v>
      </c>
      <c r="E257" s="208" t="s">
        <v>624</v>
      </c>
      <c r="F257" s="208">
        <v>240</v>
      </c>
      <c r="G257" s="208"/>
      <c r="H257" s="208">
        <v>297</v>
      </c>
      <c r="I257" s="232">
        <v>297</v>
      </c>
      <c r="J257" s="179" t="s">
        <v>683</v>
      </c>
      <c r="K257" s="233">
        <f t="shared" si="113"/>
        <v>57</v>
      </c>
      <c r="L257" s="234">
        <f t="shared" si="114"/>
        <v>0.23749999999999999</v>
      </c>
      <c r="M257" s="235" t="s">
        <v>600</v>
      </c>
      <c r="N257" s="236">
        <v>43417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123</v>
      </c>
      <c r="B258" s="106">
        <v>43439</v>
      </c>
      <c r="C258" s="106"/>
      <c r="D258" s="148" t="s">
        <v>750</v>
      </c>
      <c r="E258" s="108" t="s">
        <v>624</v>
      </c>
      <c r="F258" s="108">
        <v>202.5</v>
      </c>
      <c r="G258" s="108"/>
      <c r="H258" s="108">
        <v>255</v>
      </c>
      <c r="I258" s="126">
        <v>252</v>
      </c>
      <c r="J258" s="141" t="s">
        <v>683</v>
      </c>
      <c r="K258" s="128">
        <f t="shared" si="113"/>
        <v>52.5</v>
      </c>
      <c r="L258" s="129">
        <f t="shared" si="114"/>
        <v>0.25925925925925924</v>
      </c>
      <c r="M258" s="130" t="s">
        <v>600</v>
      </c>
      <c r="N258" s="131">
        <v>43542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124</v>
      </c>
      <c r="B259" s="207">
        <v>43465</v>
      </c>
      <c r="C259" s="106"/>
      <c r="D259" s="413" t="s">
        <v>423</v>
      </c>
      <c r="E259" s="208" t="s">
        <v>624</v>
      </c>
      <c r="F259" s="208">
        <v>710</v>
      </c>
      <c r="G259" s="208"/>
      <c r="H259" s="208">
        <v>866</v>
      </c>
      <c r="I259" s="232">
        <v>866</v>
      </c>
      <c r="J259" s="179" t="s">
        <v>683</v>
      </c>
      <c r="K259" s="128">
        <f t="shared" si="113"/>
        <v>156</v>
      </c>
      <c r="L259" s="129">
        <f t="shared" si="114"/>
        <v>0.21971830985915494</v>
      </c>
      <c r="M259" s="130" t="s">
        <v>600</v>
      </c>
      <c r="N259" s="362">
        <v>43553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125</v>
      </c>
      <c r="B260" s="207">
        <v>43522</v>
      </c>
      <c r="C260" s="207"/>
      <c r="D260" s="413" t="s">
        <v>141</v>
      </c>
      <c r="E260" s="208" t="s">
        <v>624</v>
      </c>
      <c r="F260" s="208">
        <v>337.25</v>
      </c>
      <c r="G260" s="208"/>
      <c r="H260" s="208">
        <v>398.5</v>
      </c>
      <c r="I260" s="232">
        <v>411</v>
      </c>
      <c r="J260" s="141" t="s">
        <v>3492</v>
      </c>
      <c r="K260" s="128">
        <f t="shared" si="113"/>
        <v>61.25</v>
      </c>
      <c r="L260" s="129">
        <f t="shared" si="114"/>
        <v>0.1816160118606375</v>
      </c>
      <c r="M260" s="130" t="s">
        <v>600</v>
      </c>
      <c r="N260" s="362">
        <v>43760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9">
        <v>126</v>
      </c>
      <c r="B261" s="164">
        <v>43559</v>
      </c>
      <c r="C261" s="164"/>
      <c r="D261" s="165" t="s">
        <v>410</v>
      </c>
      <c r="E261" s="166" t="s">
        <v>624</v>
      </c>
      <c r="F261" s="166">
        <v>130</v>
      </c>
      <c r="G261" s="166"/>
      <c r="H261" s="166">
        <v>65</v>
      </c>
      <c r="I261" s="186">
        <v>158</v>
      </c>
      <c r="J261" s="138" t="s">
        <v>751</v>
      </c>
      <c r="K261" s="134">
        <f t="shared" si="113"/>
        <v>-65</v>
      </c>
      <c r="L261" s="135">
        <f t="shared" si="114"/>
        <v>-0.5</v>
      </c>
      <c r="M261" s="136" t="s">
        <v>664</v>
      </c>
      <c r="N261" s="137">
        <v>43726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0">
        <v>127</v>
      </c>
      <c r="B262" s="187">
        <v>43017</v>
      </c>
      <c r="C262" s="187"/>
      <c r="D262" s="188" t="s">
        <v>169</v>
      </c>
      <c r="E262" s="189" t="s">
        <v>624</v>
      </c>
      <c r="F262" s="190">
        <v>141.5</v>
      </c>
      <c r="G262" s="191"/>
      <c r="H262" s="191">
        <v>183.5</v>
      </c>
      <c r="I262" s="191">
        <v>210</v>
      </c>
      <c r="J262" s="218" t="s">
        <v>3441</v>
      </c>
      <c r="K262" s="219">
        <f t="shared" si="113"/>
        <v>42</v>
      </c>
      <c r="L262" s="220">
        <f t="shared" si="114"/>
        <v>0.29681978798586572</v>
      </c>
      <c r="M262" s="190" t="s">
        <v>600</v>
      </c>
      <c r="N262" s="221">
        <v>43042</v>
      </c>
      <c r="O262" s="57"/>
      <c r="P262" s="16"/>
      <c r="Q262" s="16"/>
      <c r="R262" s="9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9">
        <v>128</v>
      </c>
      <c r="B263" s="164">
        <v>43074</v>
      </c>
      <c r="C263" s="164"/>
      <c r="D263" s="165" t="s">
        <v>303</v>
      </c>
      <c r="E263" s="166" t="s">
        <v>624</v>
      </c>
      <c r="F263" s="167">
        <v>172</v>
      </c>
      <c r="G263" s="166"/>
      <c r="H263" s="166">
        <v>155.25</v>
      </c>
      <c r="I263" s="186">
        <v>230</v>
      </c>
      <c r="J263" s="384" t="s">
        <v>3401</v>
      </c>
      <c r="K263" s="134">
        <f t="shared" ref="K263" si="115">H263-F263</f>
        <v>-16.75</v>
      </c>
      <c r="L263" s="135">
        <f t="shared" ref="L263" si="116">K263/F263</f>
        <v>-9.7383720930232565E-2</v>
      </c>
      <c r="M263" s="136" t="s">
        <v>664</v>
      </c>
      <c r="N263" s="137">
        <v>43787</v>
      </c>
      <c r="O263" s="57"/>
      <c r="P263" s="16"/>
      <c r="Q263" s="16"/>
      <c r="R263" s="17" t="s">
        <v>752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0">
        <v>129</v>
      </c>
      <c r="B264" s="187">
        <v>43398</v>
      </c>
      <c r="C264" s="187"/>
      <c r="D264" s="188" t="s">
        <v>104</v>
      </c>
      <c r="E264" s="189" t="s">
        <v>624</v>
      </c>
      <c r="F264" s="191">
        <v>698.5</v>
      </c>
      <c r="G264" s="191"/>
      <c r="H264" s="191">
        <v>850</v>
      </c>
      <c r="I264" s="191">
        <v>890</v>
      </c>
      <c r="J264" s="222" t="s">
        <v>3489</v>
      </c>
      <c r="K264" s="219">
        <f t="shared" si="113"/>
        <v>151.5</v>
      </c>
      <c r="L264" s="220">
        <f t="shared" si="114"/>
        <v>0.21689334287759485</v>
      </c>
      <c r="M264" s="190" t="s">
        <v>600</v>
      </c>
      <c r="N264" s="221">
        <v>43453</v>
      </c>
      <c r="O264" s="57"/>
      <c r="P264" s="16"/>
      <c r="Q264" s="16"/>
      <c r="R264" s="94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130</v>
      </c>
      <c r="B265" s="159">
        <v>42877</v>
      </c>
      <c r="C265" s="159"/>
      <c r="D265" s="160" t="s">
        <v>383</v>
      </c>
      <c r="E265" s="161" t="s">
        <v>624</v>
      </c>
      <c r="F265" s="162">
        <v>127.6</v>
      </c>
      <c r="G265" s="163"/>
      <c r="H265" s="163">
        <v>138</v>
      </c>
      <c r="I265" s="163">
        <v>190</v>
      </c>
      <c r="J265" s="385" t="s">
        <v>3405</v>
      </c>
      <c r="K265" s="183">
        <f t="shared" si="113"/>
        <v>10.400000000000006</v>
      </c>
      <c r="L265" s="184">
        <f t="shared" si="114"/>
        <v>8.1504702194357417E-2</v>
      </c>
      <c r="M265" s="162" t="s">
        <v>600</v>
      </c>
      <c r="N265" s="185">
        <v>43774</v>
      </c>
      <c r="O265" s="57"/>
      <c r="P265" s="16"/>
      <c r="Q265" s="16"/>
      <c r="R265" s="17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131</v>
      </c>
      <c r="B266" s="195">
        <v>43158</v>
      </c>
      <c r="C266" s="195"/>
      <c r="D266" s="192" t="s">
        <v>755</v>
      </c>
      <c r="E266" s="196" t="s">
        <v>624</v>
      </c>
      <c r="F266" s="197">
        <v>317</v>
      </c>
      <c r="G266" s="196"/>
      <c r="H266" s="196"/>
      <c r="I266" s="225">
        <v>398</v>
      </c>
      <c r="J266" s="238" t="s">
        <v>602</v>
      </c>
      <c r="K266" s="194"/>
      <c r="L266" s="193"/>
      <c r="M266" s="224" t="s">
        <v>602</v>
      </c>
      <c r="N266" s="223"/>
      <c r="O266" s="57"/>
      <c r="P266" s="16"/>
      <c r="Q266" s="16"/>
      <c r="R266" s="94" t="s">
        <v>754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9">
        <v>132</v>
      </c>
      <c r="B267" s="164">
        <v>43164</v>
      </c>
      <c r="C267" s="164"/>
      <c r="D267" s="165" t="s">
        <v>135</v>
      </c>
      <c r="E267" s="166" t="s">
        <v>624</v>
      </c>
      <c r="F267" s="167">
        <f>510-14.4</f>
        <v>495.6</v>
      </c>
      <c r="G267" s="166"/>
      <c r="H267" s="166">
        <v>350</v>
      </c>
      <c r="I267" s="186">
        <v>672</v>
      </c>
      <c r="J267" s="384" t="s">
        <v>3462</v>
      </c>
      <c r="K267" s="134">
        <f t="shared" ref="K267" si="117">H267-F267</f>
        <v>-145.60000000000002</v>
      </c>
      <c r="L267" s="135">
        <f t="shared" ref="L267" si="118">K267/F267</f>
        <v>-0.29378531073446329</v>
      </c>
      <c r="M267" s="136" t="s">
        <v>664</v>
      </c>
      <c r="N267" s="137">
        <v>43887</v>
      </c>
      <c r="O267" s="57"/>
      <c r="P267" s="16"/>
      <c r="Q267" s="16"/>
      <c r="R267" s="17" t="s">
        <v>754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69">
        <v>133</v>
      </c>
      <c r="B268" s="164">
        <v>43237</v>
      </c>
      <c r="C268" s="164"/>
      <c r="D268" s="165" t="s">
        <v>489</v>
      </c>
      <c r="E268" s="166" t="s">
        <v>624</v>
      </c>
      <c r="F268" s="167">
        <v>230.3</v>
      </c>
      <c r="G268" s="166"/>
      <c r="H268" s="166">
        <v>102.5</v>
      </c>
      <c r="I268" s="186">
        <v>348</v>
      </c>
      <c r="J268" s="384" t="s">
        <v>3483</v>
      </c>
      <c r="K268" s="134">
        <f t="shared" ref="K268" si="119">H268-F268</f>
        <v>-127.80000000000001</v>
      </c>
      <c r="L268" s="135">
        <f t="shared" ref="L268" si="120">K268/F268</f>
        <v>-0.55492835432045162</v>
      </c>
      <c r="M268" s="136" t="s">
        <v>664</v>
      </c>
      <c r="N268" s="137">
        <v>43896</v>
      </c>
      <c r="O268" s="57"/>
      <c r="P268" s="16"/>
      <c r="Q268" s="16"/>
      <c r="R268" s="17" t="s">
        <v>752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5">
        <v>134</v>
      </c>
      <c r="B269" s="198">
        <v>43258</v>
      </c>
      <c r="C269" s="198"/>
      <c r="D269" s="201" t="s">
        <v>449</v>
      </c>
      <c r="E269" s="199" t="s">
        <v>624</v>
      </c>
      <c r="F269" s="197">
        <f>342.5-5.1</f>
        <v>337.4</v>
      </c>
      <c r="G269" s="199"/>
      <c r="H269" s="199"/>
      <c r="I269" s="226">
        <v>439</v>
      </c>
      <c r="J269" s="238" t="s">
        <v>602</v>
      </c>
      <c r="K269" s="228"/>
      <c r="L269" s="229"/>
      <c r="M269" s="227" t="s">
        <v>602</v>
      </c>
      <c r="N269" s="230"/>
      <c r="O269" s="57"/>
      <c r="P269" s="16"/>
      <c r="Q269" s="16"/>
      <c r="R269" s="94" t="s">
        <v>754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5">
        <v>135</v>
      </c>
      <c r="B270" s="198">
        <v>43285</v>
      </c>
      <c r="C270" s="198"/>
      <c r="D270" s="202" t="s">
        <v>49</v>
      </c>
      <c r="E270" s="199" t="s">
        <v>624</v>
      </c>
      <c r="F270" s="197">
        <f>127.5-5.53</f>
        <v>121.97</v>
      </c>
      <c r="G270" s="199"/>
      <c r="H270" s="199"/>
      <c r="I270" s="226">
        <v>170</v>
      </c>
      <c r="J270" s="238" t="s">
        <v>602</v>
      </c>
      <c r="K270" s="228"/>
      <c r="L270" s="229"/>
      <c r="M270" s="227" t="s">
        <v>602</v>
      </c>
      <c r="N270" s="230"/>
      <c r="O270" s="57"/>
      <c r="P270" s="16"/>
      <c r="Q270" s="16"/>
      <c r="R270" s="342" t="s">
        <v>754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136</v>
      </c>
      <c r="B271" s="164">
        <v>43294</v>
      </c>
      <c r="C271" s="164"/>
      <c r="D271" s="165" t="s">
        <v>243</v>
      </c>
      <c r="E271" s="166" t="s">
        <v>624</v>
      </c>
      <c r="F271" s="167">
        <v>46.5</v>
      </c>
      <c r="G271" s="166"/>
      <c r="H271" s="166">
        <v>17</v>
      </c>
      <c r="I271" s="186">
        <v>59</v>
      </c>
      <c r="J271" s="384" t="s">
        <v>3461</v>
      </c>
      <c r="K271" s="134">
        <f t="shared" ref="K271" si="121">H271-F271</f>
        <v>-29.5</v>
      </c>
      <c r="L271" s="135">
        <f t="shared" ref="L271" si="122">K271/F271</f>
        <v>-0.63440860215053763</v>
      </c>
      <c r="M271" s="136" t="s">
        <v>664</v>
      </c>
      <c r="N271" s="137">
        <v>43887</v>
      </c>
      <c r="O271" s="57"/>
      <c r="P271" s="16"/>
      <c r="Q271" s="16"/>
      <c r="R271" s="17" t="s">
        <v>752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1">
        <v>137</v>
      </c>
      <c r="B272" s="195">
        <v>43396</v>
      </c>
      <c r="C272" s="195"/>
      <c r="D272" s="202" t="s">
        <v>425</v>
      </c>
      <c r="E272" s="199" t="s">
        <v>624</v>
      </c>
      <c r="F272" s="200">
        <v>156.5</v>
      </c>
      <c r="G272" s="199"/>
      <c r="H272" s="199"/>
      <c r="I272" s="226">
        <v>191</v>
      </c>
      <c r="J272" s="238" t="s">
        <v>602</v>
      </c>
      <c r="K272" s="228"/>
      <c r="L272" s="229"/>
      <c r="M272" s="227" t="s">
        <v>602</v>
      </c>
      <c r="N272" s="230"/>
      <c r="O272" s="57"/>
      <c r="P272" s="16"/>
      <c r="Q272" s="16"/>
      <c r="R272" s="344" t="s">
        <v>752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1">
        <v>138</v>
      </c>
      <c r="B273" s="195">
        <v>43439</v>
      </c>
      <c r="C273" s="195"/>
      <c r="D273" s="202" t="s">
        <v>330</v>
      </c>
      <c r="E273" s="199" t="s">
        <v>624</v>
      </c>
      <c r="F273" s="200">
        <v>259.5</v>
      </c>
      <c r="G273" s="199"/>
      <c r="H273" s="199"/>
      <c r="I273" s="226">
        <v>321</v>
      </c>
      <c r="J273" s="238" t="s">
        <v>602</v>
      </c>
      <c r="K273" s="228"/>
      <c r="L273" s="229"/>
      <c r="M273" s="227" t="s">
        <v>602</v>
      </c>
      <c r="N273" s="230"/>
      <c r="O273" s="16"/>
      <c r="P273" s="16"/>
      <c r="Q273" s="16"/>
      <c r="R273" s="342" t="s">
        <v>754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139</v>
      </c>
      <c r="B274" s="164">
        <v>43439</v>
      </c>
      <c r="C274" s="164"/>
      <c r="D274" s="165" t="s">
        <v>776</v>
      </c>
      <c r="E274" s="166" t="s">
        <v>624</v>
      </c>
      <c r="F274" s="166">
        <v>715</v>
      </c>
      <c r="G274" s="166"/>
      <c r="H274" s="166">
        <v>445</v>
      </c>
      <c r="I274" s="186">
        <v>840</v>
      </c>
      <c r="J274" s="138" t="s">
        <v>2995</v>
      </c>
      <c r="K274" s="134">
        <f t="shared" ref="K274:K277" si="123">H274-F274</f>
        <v>-270</v>
      </c>
      <c r="L274" s="135">
        <f t="shared" ref="L274:L277" si="124">K274/F274</f>
        <v>-0.3776223776223776</v>
      </c>
      <c r="M274" s="136" t="s">
        <v>664</v>
      </c>
      <c r="N274" s="137">
        <v>43800</v>
      </c>
      <c r="O274" s="57"/>
      <c r="P274" s="16"/>
      <c r="Q274" s="16"/>
      <c r="R274" s="17" t="s">
        <v>752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140</v>
      </c>
      <c r="B275" s="207">
        <v>43469</v>
      </c>
      <c r="C275" s="207"/>
      <c r="D275" s="155" t="s">
        <v>145</v>
      </c>
      <c r="E275" s="208" t="s">
        <v>624</v>
      </c>
      <c r="F275" s="208">
        <v>875</v>
      </c>
      <c r="G275" s="208"/>
      <c r="H275" s="208">
        <v>1165</v>
      </c>
      <c r="I275" s="232">
        <v>1185</v>
      </c>
      <c r="J275" s="141" t="s">
        <v>3490</v>
      </c>
      <c r="K275" s="128">
        <f t="shared" si="123"/>
        <v>290</v>
      </c>
      <c r="L275" s="129">
        <f t="shared" si="124"/>
        <v>0.33142857142857141</v>
      </c>
      <c r="M275" s="130" t="s">
        <v>600</v>
      </c>
      <c r="N275" s="362">
        <v>43847</v>
      </c>
      <c r="O275" s="57"/>
      <c r="P275" s="16"/>
      <c r="Q275" s="16"/>
      <c r="R275" s="17" t="s">
        <v>752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141</v>
      </c>
      <c r="B276" s="207">
        <v>43559</v>
      </c>
      <c r="C276" s="207"/>
      <c r="D276" s="413" t="s">
        <v>345</v>
      </c>
      <c r="E276" s="208" t="s">
        <v>624</v>
      </c>
      <c r="F276" s="208">
        <f>387-14.63</f>
        <v>372.37</v>
      </c>
      <c r="G276" s="208"/>
      <c r="H276" s="208">
        <v>490</v>
      </c>
      <c r="I276" s="232">
        <v>490</v>
      </c>
      <c r="J276" s="141" t="s">
        <v>683</v>
      </c>
      <c r="K276" s="128">
        <f t="shared" si="123"/>
        <v>117.63</v>
      </c>
      <c r="L276" s="129">
        <f t="shared" si="124"/>
        <v>0.31589548030185027</v>
      </c>
      <c r="M276" s="130" t="s">
        <v>600</v>
      </c>
      <c r="N276" s="362">
        <v>43850</v>
      </c>
      <c r="O276" s="57"/>
      <c r="P276" s="16"/>
      <c r="Q276" s="16"/>
      <c r="R276" s="17" t="s">
        <v>752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142</v>
      </c>
      <c r="B277" s="164">
        <v>43578</v>
      </c>
      <c r="C277" s="164"/>
      <c r="D277" s="165" t="s">
        <v>777</v>
      </c>
      <c r="E277" s="166" t="s">
        <v>601</v>
      </c>
      <c r="F277" s="166">
        <v>220</v>
      </c>
      <c r="G277" s="166"/>
      <c r="H277" s="166">
        <v>127.5</v>
      </c>
      <c r="I277" s="186">
        <v>284</v>
      </c>
      <c r="J277" s="384" t="s">
        <v>3484</v>
      </c>
      <c r="K277" s="134">
        <f t="shared" si="123"/>
        <v>-92.5</v>
      </c>
      <c r="L277" s="135">
        <f t="shared" si="124"/>
        <v>-0.42045454545454547</v>
      </c>
      <c r="M277" s="136" t="s">
        <v>664</v>
      </c>
      <c r="N277" s="137">
        <v>43896</v>
      </c>
      <c r="O277" s="57"/>
      <c r="P277" s="16"/>
      <c r="Q277" s="16"/>
      <c r="R277" s="17" t="s">
        <v>752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143</v>
      </c>
      <c r="B278" s="207">
        <v>43622</v>
      </c>
      <c r="C278" s="207"/>
      <c r="D278" s="413" t="s">
        <v>496</v>
      </c>
      <c r="E278" s="208" t="s">
        <v>601</v>
      </c>
      <c r="F278" s="208">
        <v>332.8</v>
      </c>
      <c r="G278" s="208"/>
      <c r="H278" s="208">
        <v>405</v>
      </c>
      <c r="I278" s="232">
        <v>419</v>
      </c>
      <c r="J278" s="141" t="s">
        <v>3491</v>
      </c>
      <c r="K278" s="128">
        <f t="shared" ref="K278" si="125">H278-F278</f>
        <v>72.199999999999989</v>
      </c>
      <c r="L278" s="129">
        <f t="shared" ref="L278" si="126">K278/F278</f>
        <v>0.21694711538461534</v>
      </c>
      <c r="M278" s="130" t="s">
        <v>600</v>
      </c>
      <c r="N278" s="362">
        <v>43860</v>
      </c>
      <c r="O278" s="57"/>
      <c r="P278" s="16"/>
      <c r="Q278" s="16"/>
      <c r="R278" s="17" t="s">
        <v>752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144">
        <v>144</v>
      </c>
      <c r="B279" s="143">
        <v>43641</v>
      </c>
      <c r="C279" s="143"/>
      <c r="D279" s="144" t="s">
        <v>139</v>
      </c>
      <c r="E279" s="145" t="s">
        <v>624</v>
      </c>
      <c r="F279" s="146">
        <v>386</v>
      </c>
      <c r="G279" s="147"/>
      <c r="H279" s="147">
        <v>395</v>
      </c>
      <c r="I279" s="147">
        <v>452</v>
      </c>
      <c r="J279" s="170" t="s">
        <v>3406</v>
      </c>
      <c r="K279" s="171">
        <f t="shared" ref="K279" si="127">H279-F279</f>
        <v>9</v>
      </c>
      <c r="L279" s="172">
        <f t="shared" ref="L279" si="128">K279/F279</f>
        <v>2.3316062176165803E-2</v>
      </c>
      <c r="M279" s="173" t="s">
        <v>709</v>
      </c>
      <c r="N279" s="174">
        <v>43868</v>
      </c>
      <c r="O279" s="16"/>
      <c r="P279" s="16"/>
      <c r="Q279" s="16"/>
      <c r="R279" s="344" t="s">
        <v>752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2">
        <v>145</v>
      </c>
      <c r="B280" s="195">
        <v>43707</v>
      </c>
      <c r="C280" s="195"/>
      <c r="D280" s="202" t="s">
        <v>260</v>
      </c>
      <c r="E280" s="199" t="s">
        <v>624</v>
      </c>
      <c r="F280" s="199" t="s">
        <v>756</v>
      </c>
      <c r="G280" s="199"/>
      <c r="H280" s="199"/>
      <c r="I280" s="226">
        <v>190</v>
      </c>
      <c r="J280" s="238" t="s">
        <v>602</v>
      </c>
      <c r="K280" s="228"/>
      <c r="L280" s="229"/>
      <c r="M280" s="358" t="s">
        <v>602</v>
      </c>
      <c r="N280" s="230"/>
      <c r="O280" s="16"/>
      <c r="P280" s="16"/>
      <c r="Q280" s="16"/>
      <c r="R280" s="344" t="s">
        <v>752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146</v>
      </c>
      <c r="B281" s="207">
        <v>43731</v>
      </c>
      <c r="C281" s="207"/>
      <c r="D281" s="155" t="s">
        <v>440</v>
      </c>
      <c r="E281" s="208" t="s">
        <v>624</v>
      </c>
      <c r="F281" s="208">
        <v>235</v>
      </c>
      <c r="G281" s="208"/>
      <c r="H281" s="208">
        <v>295</v>
      </c>
      <c r="I281" s="232">
        <v>296</v>
      </c>
      <c r="J281" s="141" t="s">
        <v>3148</v>
      </c>
      <c r="K281" s="128">
        <f t="shared" ref="K281" si="129">H281-F281</f>
        <v>60</v>
      </c>
      <c r="L281" s="129">
        <f t="shared" ref="L281" si="130">K281/F281</f>
        <v>0.25531914893617019</v>
      </c>
      <c r="M281" s="130" t="s">
        <v>600</v>
      </c>
      <c r="N281" s="362">
        <v>43844</v>
      </c>
      <c r="O281" s="57"/>
      <c r="P281" s="16"/>
      <c r="Q281" s="16"/>
      <c r="R281" s="17" t="s">
        <v>752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6">
        <v>147</v>
      </c>
      <c r="B282" s="207">
        <v>43752</v>
      </c>
      <c r="C282" s="207"/>
      <c r="D282" s="155" t="s">
        <v>2978</v>
      </c>
      <c r="E282" s="208" t="s">
        <v>624</v>
      </c>
      <c r="F282" s="208">
        <v>277.5</v>
      </c>
      <c r="G282" s="208"/>
      <c r="H282" s="208">
        <v>333</v>
      </c>
      <c r="I282" s="232">
        <v>333</v>
      </c>
      <c r="J282" s="141" t="s">
        <v>3149</v>
      </c>
      <c r="K282" s="128">
        <f t="shared" ref="K282" si="131">H282-F282</f>
        <v>55.5</v>
      </c>
      <c r="L282" s="129">
        <f t="shared" ref="L282" si="132">K282/F282</f>
        <v>0.2</v>
      </c>
      <c r="M282" s="130" t="s">
        <v>600</v>
      </c>
      <c r="N282" s="362">
        <v>43846</v>
      </c>
      <c r="O282" s="57"/>
      <c r="P282" s="16"/>
      <c r="Q282" s="16"/>
      <c r="R282" s="17" t="s">
        <v>754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6">
        <v>148</v>
      </c>
      <c r="B283" s="207">
        <v>43752</v>
      </c>
      <c r="C283" s="207"/>
      <c r="D283" s="155" t="s">
        <v>2977</v>
      </c>
      <c r="E283" s="208" t="s">
        <v>624</v>
      </c>
      <c r="F283" s="208">
        <v>930</v>
      </c>
      <c r="G283" s="208"/>
      <c r="H283" s="208">
        <v>1165</v>
      </c>
      <c r="I283" s="232">
        <v>1200</v>
      </c>
      <c r="J283" s="141" t="s">
        <v>3151</v>
      </c>
      <c r="K283" s="128">
        <f t="shared" ref="K283" si="133">H283-F283</f>
        <v>235</v>
      </c>
      <c r="L283" s="129">
        <f t="shared" ref="L283" si="134">K283/F283</f>
        <v>0.25268817204301075</v>
      </c>
      <c r="M283" s="130" t="s">
        <v>600</v>
      </c>
      <c r="N283" s="362">
        <v>43847</v>
      </c>
      <c r="O283" s="57"/>
      <c r="P283" s="16"/>
      <c r="Q283" s="16"/>
      <c r="R283" s="17" t="s">
        <v>754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1">
        <v>149</v>
      </c>
      <c r="B284" s="347">
        <v>43753</v>
      </c>
      <c r="C284" s="212"/>
      <c r="D284" s="373" t="s">
        <v>2976</v>
      </c>
      <c r="E284" s="350" t="s">
        <v>624</v>
      </c>
      <c r="F284" s="353">
        <v>111</v>
      </c>
      <c r="G284" s="350"/>
      <c r="H284" s="350"/>
      <c r="I284" s="356">
        <v>141</v>
      </c>
      <c r="J284" s="238" t="s">
        <v>602</v>
      </c>
      <c r="K284" s="238"/>
      <c r="L284" s="123"/>
      <c r="M284" s="361" t="s">
        <v>602</v>
      </c>
      <c r="N284" s="240"/>
      <c r="O284" s="16"/>
      <c r="P284" s="16"/>
      <c r="Q284" s="16"/>
      <c r="R284" s="344" t="s">
        <v>752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150</v>
      </c>
      <c r="B285" s="207">
        <v>43753</v>
      </c>
      <c r="C285" s="207"/>
      <c r="D285" s="155" t="s">
        <v>2975</v>
      </c>
      <c r="E285" s="208" t="s">
        <v>624</v>
      </c>
      <c r="F285" s="209">
        <v>296</v>
      </c>
      <c r="G285" s="208"/>
      <c r="H285" s="208">
        <v>370</v>
      </c>
      <c r="I285" s="232">
        <v>370</v>
      </c>
      <c r="J285" s="141" t="s">
        <v>683</v>
      </c>
      <c r="K285" s="128">
        <f t="shared" ref="K285" si="135">H285-F285</f>
        <v>74</v>
      </c>
      <c r="L285" s="129">
        <f t="shared" ref="L285" si="136">K285/F285</f>
        <v>0.25</v>
      </c>
      <c r="M285" s="130" t="s">
        <v>600</v>
      </c>
      <c r="N285" s="362">
        <v>43853</v>
      </c>
      <c r="O285" s="57"/>
      <c r="P285" s="16"/>
      <c r="Q285" s="16"/>
      <c r="R285" s="17" t="s">
        <v>754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2">
        <v>151</v>
      </c>
      <c r="B286" s="211">
        <v>43754</v>
      </c>
      <c r="C286" s="211"/>
      <c r="D286" s="192" t="s">
        <v>2974</v>
      </c>
      <c r="E286" s="349" t="s">
        <v>624</v>
      </c>
      <c r="F286" s="352" t="s">
        <v>2940</v>
      </c>
      <c r="G286" s="349"/>
      <c r="H286" s="349"/>
      <c r="I286" s="355">
        <v>344</v>
      </c>
      <c r="J286" s="238" t="s">
        <v>602</v>
      </c>
      <c r="K286" s="241"/>
      <c r="L286" s="360"/>
      <c r="M286" s="343" t="s">
        <v>602</v>
      </c>
      <c r="N286" s="363"/>
      <c r="O286" s="16"/>
      <c r="P286" s="16"/>
      <c r="Q286" s="16"/>
      <c r="R286" s="344" t="s">
        <v>752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46">
        <v>152</v>
      </c>
      <c r="B287" s="212">
        <v>43832</v>
      </c>
      <c r="C287" s="212"/>
      <c r="D287" s="216" t="s">
        <v>2254</v>
      </c>
      <c r="E287" s="213" t="s">
        <v>624</v>
      </c>
      <c r="F287" s="214" t="s">
        <v>3136</v>
      </c>
      <c r="G287" s="213"/>
      <c r="H287" s="213"/>
      <c r="I287" s="237">
        <v>590</v>
      </c>
      <c r="J287" s="238" t="s">
        <v>602</v>
      </c>
      <c r="K287" s="238"/>
      <c r="L287" s="123"/>
      <c r="M287" s="343" t="s">
        <v>602</v>
      </c>
      <c r="N287" s="240"/>
      <c r="O287" s="16"/>
      <c r="P287" s="16"/>
      <c r="Q287" s="16"/>
      <c r="R287" s="344" t="s">
        <v>754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153</v>
      </c>
      <c r="B288" s="207">
        <v>43966</v>
      </c>
      <c r="C288" s="207"/>
      <c r="D288" s="155" t="s">
        <v>65</v>
      </c>
      <c r="E288" s="208" t="s">
        <v>624</v>
      </c>
      <c r="F288" s="209">
        <v>67.5</v>
      </c>
      <c r="G288" s="208"/>
      <c r="H288" s="208">
        <v>86</v>
      </c>
      <c r="I288" s="232">
        <v>86</v>
      </c>
      <c r="J288" s="141" t="s">
        <v>3629</v>
      </c>
      <c r="K288" s="128">
        <f t="shared" ref="K288" si="137">H288-F288</f>
        <v>18.5</v>
      </c>
      <c r="L288" s="129">
        <f t="shared" ref="L288" si="138">K288/F288</f>
        <v>0.27407407407407408</v>
      </c>
      <c r="M288" s="130" t="s">
        <v>600</v>
      </c>
      <c r="N288" s="362">
        <v>44008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0">
        <v>154</v>
      </c>
      <c r="B289" s="3">
        <v>44035</v>
      </c>
      <c r="C289" s="212"/>
      <c r="D289" s="216" t="s">
        <v>495</v>
      </c>
      <c r="E289" s="213" t="s">
        <v>624</v>
      </c>
      <c r="F289" s="214" t="s">
        <v>3641</v>
      </c>
      <c r="G289" s="213"/>
      <c r="H289" s="213"/>
      <c r="I289" s="237">
        <v>296</v>
      </c>
      <c r="J289" s="238" t="s">
        <v>602</v>
      </c>
      <c r="K289" s="238"/>
      <c r="L289" s="123"/>
      <c r="M289" s="239"/>
      <c r="N289" s="240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0"/>
      <c r="B290" s="212"/>
      <c r="C290" s="212"/>
      <c r="D290" s="216"/>
      <c r="E290" s="213"/>
      <c r="F290" s="214"/>
      <c r="G290" s="213"/>
      <c r="H290" s="213"/>
      <c r="I290" s="237"/>
      <c r="J290" s="238"/>
      <c r="K290" s="238"/>
      <c r="L290" s="123"/>
      <c r="M290" s="239"/>
      <c r="N290" s="240"/>
      <c r="O290" s="16"/>
      <c r="P290" s="16"/>
      <c r="Q290" s="16"/>
      <c r="R290" s="344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10"/>
      <c r="B291" s="212"/>
      <c r="C291" s="212"/>
      <c r="D291" s="216"/>
      <c r="E291" s="213"/>
      <c r="F291" s="214"/>
      <c r="G291" s="213"/>
      <c r="H291" s="213"/>
      <c r="I291" s="237"/>
      <c r="J291" s="238"/>
      <c r="K291" s="238"/>
      <c r="L291" s="123"/>
      <c r="M291" s="239"/>
      <c r="N291" s="240"/>
      <c r="O291" s="16"/>
      <c r="P291" s="16"/>
      <c r="Q291" s="16"/>
      <c r="R291" s="344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/>
      <c r="B292" s="212"/>
      <c r="C292" s="212"/>
      <c r="D292" s="216"/>
      <c r="E292" s="213"/>
      <c r="F292" s="214"/>
      <c r="G292" s="213"/>
      <c r="H292" s="213"/>
      <c r="I292" s="237"/>
      <c r="J292" s="238"/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/>
      <c r="B293" s="212"/>
      <c r="C293" s="212"/>
      <c r="D293" s="216"/>
      <c r="E293" s="213"/>
      <c r="F293" s="214"/>
      <c r="G293" s="213"/>
      <c r="H293" s="213"/>
      <c r="I293" s="237"/>
      <c r="J293" s="238"/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Q296" s="16"/>
      <c r="R296" s="344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R297" s="344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R298" s="344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R299" s="344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R300" s="344"/>
    </row>
    <row r="301" spans="1:26">
      <c r="A301" s="210"/>
      <c r="B301" s="200" t="s">
        <v>2981</v>
      </c>
      <c r="O301" s="16"/>
      <c r="P301" s="16"/>
      <c r="R301" s="344"/>
    </row>
    <row r="302" spans="1:26">
      <c r="R302" s="242"/>
    </row>
    <row r="303" spans="1:26">
      <c r="R303" s="242"/>
    </row>
    <row r="304" spans="1:26">
      <c r="R304" s="242"/>
    </row>
    <row r="305" spans="1:18">
      <c r="R305" s="242"/>
    </row>
    <row r="306" spans="1:18">
      <c r="R306" s="242"/>
    </row>
    <row r="307" spans="1:18">
      <c r="R307" s="242"/>
    </row>
    <row r="308" spans="1:18">
      <c r="R308" s="242"/>
    </row>
    <row r="309" spans="1:18">
      <c r="R309" s="242"/>
    </row>
    <row r="310" spans="1:18">
      <c r="R310" s="242"/>
    </row>
    <row r="311" spans="1:18">
      <c r="R311" s="242"/>
    </row>
    <row r="312" spans="1:18">
      <c r="R312" s="242"/>
    </row>
    <row r="318" spans="1:18">
      <c r="A318" s="217"/>
    </row>
    <row r="319" spans="1:18">
      <c r="A319" s="217"/>
    </row>
    <row r="320" spans="1:18">
      <c r="A320" s="213"/>
    </row>
  </sheetData>
  <autoFilter ref="R1:R320"/>
  <mergeCells count="5">
    <mergeCell ref="A111:A112"/>
    <mergeCell ref="B111:B112"/>
    <mergeCell ref="J111:J112"/>
    <mergeCell ref="O111:O112"/>
    <mergeCell ref="P111:P11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2020-08-28T02:37:32Z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