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F&amp;O)'!$R$1:$R$388</definedName>
  </definedNames>
  <calcPr calcId="191029"/>
</workbook>
</file>

<file path=xl/calcChain.xml><?xml version="1.0" encoding="utf-8"?>
<calcChain xmlns="http://schemas.openxmlformats.org/spreadsheetml/2006/main">
  <c r="K174" i="6" l="1"/>
  <c r="M174" i="6" s="1"/>
  <c r="K173" i="6"/>
  <c r="M173" i="6" s="1"/>
  <c r="L94" i="6"/>
  <c r="K94" i="6"/>
  <c r="L92" i="6"/>
  <c r="K92" i="6"/>
  <c r="M94" i="6" l="1"/>
  <c r="M92" i="6"/>
  <c r="L179" i="6"/>
  <c r="K179" i="6"/>
  <c r="K172" i="6"/>
  <c r="M172" i="6" s="1"/>
  <c r="L93" i="6"/>
  <c r="K93" i="6"/>
  <c r="L65" i="6"/>
  <c r="K65" i="6"/>
  <c r="L64" i="6"/>
  <c r="K64" i="6"/>
  <c r="M179" i="6" l="1"/>
  <c r="M64" i="6"/>
  <c r="M93" i="6"/>
  <c r="M65" i="6"/>
  <c r="K171" i="6"/>
  <c r="M171" i="6" s="1"/>
  <c r="L23" i="6"/>
  <c r="K23" i="6"/>
  <c r="L25" i="6"/>
  <c r="K25" i="6"/>
  <c r="M25" i="6" s="1"/>
  <c r="L33" i="6"/>
  <c r="K33" i="6"/>
  <c r="K166" i="6"/>
  <c r="M166" i="6" s="1"/>
  <c r="K168" i="6"/>
  <c r="M168" i="6" s="1"/>
  <c r="K164" i="6"/>
  <c r="M164" i="6" s="1"/>
  <c r="M33" i="6" l="1"/>
  <c r="M23" i="6"/>
  <c r="L32" i="6"/>
  <c r="K32" i="6"/>
  <c r="L34" i="6"/>
  <c r="K34" i="6"/>
  <c r="K170" i="6"/>
  <c r="M170" i="6" s="1"/>
  <c r="L91" i="6"/>
  <c r="K91" i="6"/>
  <c r="L90" i="6"/>
  <c r="K90" i="6"/>
  <c r="M32" i="6" l="1"/>
  <c r="M90" i="6"/>
  <c r="M34" i="6"/>
  <c r="M91" i="6"/>
  <c r="D7" i="5"/>
  <c r="M7" i="6"/>
  <c r="L63" i="6"/>
  <c r="K63" i="6"/>
  <c r="K167" i="6"/>
  <c r="M167" i="6" s="1"/>
  <c r="K162" i="6"/>
  <c r="M162" i="6" s="1"/>
  <c r="K165" i="6"/>
  <c r="M165" i="6" s="1"/>
  <c r="K163" i="6"/>
  <c r="M163" i="6" s="1"/>
  <c r="K130" i="6"/>
  <c r="M130" i="6" s="1"/>
  <c r="K131" i="6"/>
  <c r="M131" i="6" s="1"/>
  <c r="K157" i="6"/>
  <c r="M157" i="6" s="1"/>
  <c r="L61" i="6"/>
  <c r="K61" i="6"/>
  <c r="K161" i="6"/>
  <c r="M161" i="6" s="1"/>
  <c r="K149" i="6"/>
  <c r="M149" i="6" s="1"/>
  <c r="K160" i="6"/>
  <c r="M160" i="6" s="1"/>
  <c r="M63" i="6" l="1"/>
  <c r="M61" i="6"/>
  <c r="L59" i="6"/>
  <c r="L58" i="6"/>
  <c r="K156" i="6" l="1"/>
  <c r="M156" i="6" s="1"/>
  <c r="K159" i="6"/>
  <c r="M159" i="6" s="1"/>
  <c r="L29" i="6"/>
  <c r="K29" i="6"/>
  <c r="K58" i="6"/>
  <c r="K59" i="6"/>
  <c r="M59" i="6" l="1"/>
  <c r="M29" i="6"/>
  <c r="M58" i="6"/>
  <c r="P31" i="6"/>
  <c r="P30" i="6"/>
  <c r="L20" i="6"/>
  <c r="K20" i="6"/>
  <c r="M20" i="6" s="1"/>
  <c r="K158" i="6"/>
  <c r="M158" i="6" s="1"/>
  <c r="K155" i="6"/>
  <c r="M155" i="6" s="1"/>
  <c r="K151" i="6" l="1"/>
  <c r="M151" i="6" s="1"/>
  <c r="K153" i="6"/>
  <c r="M153" i="6" s="1"/>
  <c r="K152" i="6"/>
  <c r="M152" i="6" s="1"/>
  <c r="K154" i="6"/>
  <c r="M154" i="6" s="1"/>
  <c r="K150" i="6"/>
  <c r="M150" i="6" s="1"/>
  <c r="K148" i="6"/>
  <c r="M148" i="6" s="1"/>
  <c r="K147" i="6"/>
  <c r="M147" i="6" s="1"/>
  <c r="K146" i="6"/>
  <c r="M146" i="6" s="1"/>
  <c r="L60" i="6"/>
  <c r="K145" i="6" l="1"/>
  <c r="M145" i="6" s="1"/>
  <c r="L14" i="6"/>
  <c r="K14" i="6"/>
  <c r="K144" i="6"/>
  <c r="M144" i="6" s="1"/>
  <c r="K60" i="6"/>
  <c r="L28" i="6"/>
  <c r="K28" i="6"/>
  <c r="K142" i="6"/>
  <c r="M142" i="6" s="1"/>
  <c r="K141" i="6"/>
  <c r="M141" i="6" s="1"/>
  <c r="L89" i="6"/>
  <c r="K89" i="6"/>
  <c r="L88" i="6"/>
  <c r="K88" i="6"/>
  <c r="K143" i="6"/>
  <c r="M143" i="6" s="1"/>
  <c r="K134" i="6"/>
  <c r="M134" i="6" s="1"/>
  <c r="K139" i="6"/>
  <c r="M139" i="6" s="1"/>
  <c r="P26" i="6"/>
  <c r="P27" i="6"/>
  <c r="K140" i="6"/>
  <c r="M140" i="6" s="1"/>
  <c r="M14" i="6" l="1"/>
  <c r="M88" i="6"/>
  <c r="M28" i="6"/>
  <c r="M60" i="6"/>
  <c r="M89" i="6"/>
  <c r="K137" i="6"/>
  <c r="M137" i="6" s="1"/>
  <c r="L55" i="6"/>
  <c r="K55" i="6"/>
  <c r="K138" i="6"/>
  <c r="M138" i="6" s="1"/>
  <c r="L18" i="6"/>
  <c r="K18" i="6"/>
  <c r="K132" i="6"/>
  <c r="M132" i="6" s="1"/>
  <c r="K135" i="6"/>
  <c r="M135" i="6" s="1"/>
  <c r="K136" i="6"/>
  <c r="M136" i="6" s="1"/>
  <c r="L19" i="6"/>
  <c r="K19" i="6"/>
  <c r="M19" i="6" l="1"/>
  <c r="M55" i="6"/>
  <c r="M18" i="6"/>
  <c r="L56" i="6"/>
  <c r="L54" i="6"/>
  <c r="K54" i="6"/>
  <c r="K129" i="6"/>
  <c r="M129" i="6" s="1"/>
  <c r="K133" i="6"/>
  <c r="M133" i="6" s="1"/>
  <c r="K375" i="6"/>
  <c r="L375" i="6" s="1"/>
  <c r="K56" i="6"/>
  <c r="M56" i="6" l="1"/>
  <c r="M54" i="6"/>
  <c r="L52" i="6"/>
  <c r="K52" i="6"/>
  <c r="K127" i="6"/>
  <c r="M127" i="6" s="1"/>
  <c r="L24" i="6"/>
  <c r="K24" i="6"/>
  <c r="L87" i="6"/>
  <c r="K87" i="6"/>
  <c r="K126" i="6"/>
  <c r="M126" i="6" s="1"/>
  <c r="K128" i="6"/>
  <c r="M128" i="6" s="1"/>
  <c r="K125" i="6"/>
  <c r="M125" i="6" s="1"/>
  <c r="K100" i="6"/>
  <c r="M100" i="6" s="1"/>
  <c r="K101" i="6"/>
  <c r="M101" i="6" s="1"/>
  <c r="M52" i="6" l="1"/>
  <c r="M24" i="6"/>
  <c r="M87" i="6"/>
  <c r="P22" i="6"/>
  <c r="K105" i="6"/>
  <c r="M105" i="6" s="1"/>
  <c r="K122" i="6"/>
  <c r="M122" i="6" s="1"/>
  <c r="K121" i="6"/>
  <c r="M121" i="6" s="1"/>
  <c r="K120" i="6"/>
  <c r="M120" i="6" s="1"/>
  <c r="K119" i="6"/>
  <c r="M119" i="6" s="1"/>
  <c r="K118" i="6"/>
  <c r="M118" i="6" s="1"/>
  <c r="K115" i="6"/>
  <c r="M115" i="6" s="1"/>
  <c r="K112" i="6"/>
  <c r="M112" i="6" s="1"/>
  <c r="L57" i="6"/>
  <c r="K57" i="6"/>
  <c r="K124" i="6"/>
  <c r="M124" i="6" s="1"/>
  <c r="L86" i="6"/>
  <c r="K86" i="6"/>
  <c r="L85" i="6"/>
  <c r="K85" i="6"/>
  <c r="K123" i="6"/>
  <c r="M123" i="6" s="1"/>
  <c r="L17" i="6"/>
  <c r="K17" i="6"/>
  <c r="M17" i="6" s="1"/>
  <c r="L10" i="6"/>
  <c r="K10" i="6"/>
  <c r="M85" i="6" l="1"/>
  <c r="M86" i="6"/>
  <c r="M57" i="6"/>
  <c r="M10" i="6"/>
  <c r="K114" i="6"/>
  <c r="M114" i="6" s="1"/>
  <c r="K113" i="6"/>
  <c r="M113" i="6" s="1"/>
  <c r="K117" i="6"/>
  <c r="M117" i="6" s="1"/>
  <c r="L53" i="6"/>
  <c r="K53" i="6"/>
  <c r="M53" i="6" l="1"/>
  <c r="P21" i="6"/>
  <c r="L84" i="6" l="1"/>
  <c r="K84" i="6"/>
  <c r="K116" i="6"/>
  <c r="M116" i="6" s="1"/>
  <c r="L16" i="6"/>
  <c r="K16" i="6"/>
  <c r="M16" i="6" l="1"/>
  <c r="M84" i="6"/>
  <c r="L82" i="6"/>
  <c r="K82" i="6"/>
  <c r="K81" i="6"/>
  <c r="L81" i="6"/>
  <c r="M82" i="6" l="1"/>
  <c r="M81" i="6"/>
  <c r="K83" i="6"/>
  <c r="L76" i="6"/>
  <c r="K76" i="6"/>
  <c r="K111" i="6"/>
  <c r="M111" i="6" s="1"/>
  <c r="K109" i="6"/>
  <c r="M109" i="6" s="1"/>
  <c r="K110" i="6"/>
  <c r="M110" i="6" s="1"/>
  <c r="L83" i="6"/>
  <c r="K108" i="6"/>
  <c r="M108" i="6" s="1"/>
  <c r="K107" i="6"/>
  <c r="M107" i="6" s="1"/>
  <c r="L12" i="6"/>
  <c r="K12" i="6"/>
  <c r="M83" i="6" l="1"/>
  <c r="M76" i="6"/>
  <c r="M12" i="6"/>
  <c r="K77" i="6"/>
  <c r="L77" i="6"/>
  <c r="K78" i="6"/>
  <c r="L78" i="6"/>
  <c r="K79" i="6"/>
  <c r="L79" i="6"/>
  <c r="K80" i="6"/>
  <c r="L80" i="6"/>
  <c r="M80" i="6" l="1"/>
  <c r="M79" i="6"/>
  <c r="M78" i="6"/>
  <c r="M77" i="6"/>
  <c r="K102" i="6"/>
  <c r="M102" i="6" s="1"/>
  <c r="K106" i="6" l="1"/>
  <c r="M106" i="6" s="1"/>
  <c r="K104" i="6"/>
  <c r="M104" i="6" s="1"/>
  <c r="L15" i="6"/>
  <c r="K15" i="6"/>
  <c r="K103" i="6"/>
  <c r="M103" i="6" s="1"/>
  <c r="M15" i="6" l="1"/>
  <c r="K372" i="6" l="1"/>
  <c r="L372" i="6" s="1"/>
  <c r="P13" i="6" l="1"/>
  <c r="K376" i="6" l="1"/>
  <c r="L376" i="6" s="1"/>
  <c r="K371" i="6"/>
  <c r="L371" i="6" s="1"/>
  <c r="K370" i="6"/>
  <c r="L370" i="6" s="1"/>
  <c r="K368" i="6"/>
  <c r="L368" i="6" s="1"/>
  <c r="H366" i="6"/>
  <c r="K366" i="6" s="1"/>
  <c r="L366" i="6" s="1"/>
  <c r="K365" i="6"/>
  <c r="L365" i="6" s="1"/>
  <c r="K362" i="6"/>
  <c r="L362" i="6" s="1"/>
  <c r="K361" i="6"/>
  <c r="L361" i="6" s="1"/>
  <c r="K360" i="6"/>
  <c r="L360" i="6" s="1"/>
  <c r="K359" i="6"/>
  <c r="L359" i="6" s="1"/>
  <c r="K358" i="6"/>
  <c r="L358" i="6" s="1"/>
  <c r="K357" i="6"/>
  <c r="L357" i="6" s="1"/>
  <c r="K356" i="6"/>
  <c r="L356" i="6" s="1"/>
  <c r="K355" i="6"/>
  <c r="L355" i="6" s="1"/>
  <c r="K354" i="6"/>
  <c r="L354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K343" i="6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F334" i="6"/>
  <c r="K334" i="6" s="1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F328" i="6"/>
  <c r="K328" i="6" s="1"/>
  <c r="L328" i="6" s="1"/>
  <c r="F327" i="6"/>
  <c r="K327" i="6" s="1"/>
  <c r="L327" i="6" s="1"/>
  <c r="K326" i="6"/>
  <c r="L326" i="6" s="1"/>
  <c r="F325" i="6"/>
  <c r="K325" i="6" s="1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09" i="6"/>
  <c r="L309" i="6" s="1"/>
  <c r="K307" i="6"/>
  <c r="L307" i="6" s="1"/>
  <c r="K306" i="6"/>
  <c r="L306" i="6" s="1"/>
  <c r="F305" i="6"/>
  <c r="K305" i="6" s="1"/>
  <c r="L305" i="6" s="1"/>
  <c r="K304" i="6"/>
  <c r="L304" i="6" s="1"/>
  <c r="K301" i="6"/>
  <c r="L301" i="6" s="1"/>
  <c r="K300" i="6"/>
  <c r="L300" i="6" s="1"/>
  <c r="K299" i="6"/>
  <c r="L299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79" i="6"/>
  <c r="L279" i="6" s="1"/>
  <c r="K277" i="6"/>
  <c r="L277" i="6" s="1"/>
  <c r="K275" i="6"/>
  <c r="L275" i="6" s="1"/>
  <c r="K273" i="6"/>
  <c r="L273" i="6" s="1"/>
  <c r="K272" i="6"/>
  <c r="L272" i="6" s="1"/>
  <c r="K271" i="6"/>
  <c r="L271" i="6" s="1"/>
  <c r="K269" i="6"/>
  <c r="L269" i="6" s="1"/>
  <c r="K268" i="6"/>
  <c r="L268" i="6" s="1"/>
  <c r="K267" i="6"/>
  <c r="L267" i="6" s="1"/>
  <c r="K266" i="6"/>
  <c r="K265" i="6"/>
  <c r="L265" i="6" s="1"/>
  <c r="K264" i="6"/>
  <c r="L264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H256" i="6"/>
  <c r="K256" i="6" s="1"/>
  <c r="L256" i="6" s="1"/>
  <c r="K253" i="6"/>
  <c r="L253" i="6" s="1"/>
  <c r="K252" i="6"/>
  <c r="L252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H222" i="6"/>
  <c r="K222" i="6" s="1"/>
  <c r="L222" i="6" s="1"/>
  <c r="F221" i="6"/>
  <c r="K221" i="6" s="1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P11" i="6"/>
  <c r="K6" i="4"/>
  <c r="K6" i="3"/>
</calcChain>
</file>

<file path=xl/sharedStrings.xml><?xml version="1.0" encoding="utf-8"?>
<sst xmlns="http://schemas.openxmlformats.org/spreadsheetml/2006/main" count="3533" uniqueCount="1343">
  <si>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</si>
  <si>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</si>
  <si>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</si>
  <si>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</si>
  <si>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</si>
  <si>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</si>
  <si>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</si>
  <si>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</si>
  <si>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</si>
  <si>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</si>
  <si>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</si>
  <si>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</si>
  <si>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</si>
  <si>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</si>
  <si>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</si>
  <si>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</si>
  <si>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</si>
  <si>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</si>
  <si>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</si>
  <si>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</si>
  <si>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</si>
  <si>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</si>
  <si>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</si>
  <si>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</si>
  <si>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</si>
  <si>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</si>
  <si>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</si>
  <si>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</si>
  <si>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</si>
  <si>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</si>
  <si>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</si>
  <si>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</si>
  <si>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</si>
  <si>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</si>
  <si>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</si>
  <si>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</si>
  <si>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</si>
  <si>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</si>
  <si>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</si>
  <si>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</si>
  <si>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</si>
  <si>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</si>
  <si>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</si>
  <si>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</si>
  <si>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</si>
  <si>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</si>
  <si>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</si>
  <si>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</si>
  <si>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</si>
  <si>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</si>
  <si>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</si>
  <si>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</si>
  <si>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</si>
  <si>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</si>
  <si>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</si>
  <si>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</si>
  <si>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</si>
  <si>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</si>
  <si>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</si>
  <si>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</si>
  <si>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</si>
  <si>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</si>
  <si>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</si>
  <si>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</si>
  <si>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</si>
  <si>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</si>
  <si>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</si>
  <si>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</si>
  <si>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</si>
  <si>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</si>
  <si>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</si>
  <si>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</si>
  <si>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</si>
  <si>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</si>
  <si>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</si>
  <si>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</si>
  <si>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</si>
  <si>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</si>
  <si>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</si>
  <si>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</si>
  <si>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</si>
  <si>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</si>
  <si>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</si>
  <si>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</si>
  <si>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</si>
  <si>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</si>
  <si>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</si>
  <si>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</si>
  <si>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</si>
  <si>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</si>
  <si>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</si>
  <si>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</si>
  <si>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</si>
  <si>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</si>
  <si>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</si>
  <si>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</si>
  <si>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</si>
  <si>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</si>
  <si>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</si>
  <si>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</si>
  <si>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</si>
  <si>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</si>
  <si>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</si>
  <si>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</si>
  <si>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</si>
  <si>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</si>
  <si>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</si>
  <si>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</si>
  <si>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</si>
  <si>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</si>
  <si>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</si>
  <si>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</si>
  <si>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</si>
  <si>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</si>
  <si>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</si>
  <si>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</si>
  <si>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</si>
  <si>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</si>
  <si>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</si>
  <si>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</si>
  <si>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</si>
  <si>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</si>
  <si>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</si>
  <si>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</si>
  <si>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</si>
  <si>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</si>
  <si>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</si>
  <si>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</si>
  <si>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</si>
  <si>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</si>
  <si>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</si>
  <si>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</si>
  <si>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</si>
  <si>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</si>
  <si>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</si>
  <si>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</si>
  <si>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</si>
  <si>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</si>
  <si>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</si>
  <si>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</si>
  <si>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</si>
  <si>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</si>
  <si>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</si>
  <si>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</si>
  <si>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</si>
  <si>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</si>
  <si>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</si>
  <si>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</si>
  <si>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</si>
  <si>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</si>
  <si>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</si>
  <si>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</si>
  <si>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</si>
  <si>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</si>
  <si>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</si>
  <si>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</si>
  <si>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</si>
  <si>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</si>
  <si>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</si>
  <si>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</si>
  <si>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</si>
  <si>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</si>
  <si>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</si>
  <si>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</si>
  <si>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</si>
  <si>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</si>
  <si>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</si>
  <si>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</si>
  <si>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</si>
  <si>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</si>
  <si>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</si>
  <si>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</si>
  <si>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</si>
  <si>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</si>
  <si>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</si>
  <si>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</si>
  <si>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</si>
  <si>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</si>
  <si>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</si>
  <si>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</si>
  <si>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</si>
  <si>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</si>
  <si>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</si>
  <si>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</si>
  <si>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</si>
  <si>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</si>
  <si>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</si>
  <si>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</si>
  <si>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</si>
  <si>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</si>
  <si>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</si>
  <si>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</si>
  <si>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</si>
  <si>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</si>
  <si>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</si>
  <si>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</si>
  <si>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</si>
  <si>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</si>
  <si>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</si>
  <si>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</si>
  <si>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</si>
  <si>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</si>
  <si>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</si>
  <si>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</si>
  <si>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</si>
  <si>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</si>
  <si>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</si>
  <si>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</si>
  <si>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</si>
  <si>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</si>
  <si>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</si>
  <si>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</si>
  <si>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</si>
  <si>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</si>
  <si>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</si>
  <si>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</si>
  <si>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</si>
  <si>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</si>
  <si>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</si>
  <si>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</si>
  <si>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</si>
  <si>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</si>
  <si>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</si>
  <si>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</si>
  <si>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</si>
  <si>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</si>
  <si>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</si>
  <si>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</si>
  <si>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</si>
  <si>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</si>
  <si>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</si>
  <si>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</si>
  <si>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</si>
  <si>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</si>
  <si>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</si>
  <si>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</si>
  <si>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</si>
  <si>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</si>
  <si>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</si>
  <si>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</si>
  <si>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</si>
  <si>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</si>
  <si>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</si>
  <si>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</si>
  <si>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</si>
  <si>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</si>
  <si>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</si>
  <si>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</si>
  <si>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</si>
  <si>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</si>
  <si>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</si>
  <si>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</si>
  <si>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</si>
  <si>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</si>
  <si>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</si>
  <si>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</si>
  <si>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</si>
  <si>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</si>
  <si>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</si>
  <si>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</si>
  <si>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</si>
  <si>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</si>
  <si>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</si>
  <si>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</si>
  <si>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</si>
  <si>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</si>
  <si>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</si>
  <si>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</si>
  <si>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</si>
  <si>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</si>
  <si>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</si>
  <si>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</si>
  <si>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</si>
  <si>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</si>
  <si>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</si>
  <si>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</si>
  <si>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</si>
  <si>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</si>
  <si>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</si>
  <si>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</si>
  <si>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</si>
  <si>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</si>
  <si>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</si>
  <si>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</si>
  <si>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</si>
  <si>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</si>
  <si>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</si>
  <si>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</si>
  <si>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</si>
  <si>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</si>
  <si>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</si>
  <si>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</si>
  <si>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</si>
  <si>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</si>
  <si>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</si>
  <si>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</si>
  <si>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</si>
  <si>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</si>
  <si>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</si>
  <si>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</si>
  <si>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</si>
  <si>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</si>
  <si>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</si>
  <si>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</si>
  <si>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</si>
  <si>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</si>
  <si>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</si>
  <si>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</si>
  <si>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</si>
  <si>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</si>
  <si>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</si>
  <si>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</si>
  <si>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</si>
  <si>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</si>
  <si>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</si>
  <si>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</si>
  <si>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</si>
  <si>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</si>
  <si>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</si>
  <si>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</si>
  <si>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</si>
  <si>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</si>
  <si>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</si>
  <si>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</si>
  <si>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</si>
  <si>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</si>
  <si>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</si>
  <si>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</si>
  <si>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</si>
  <si>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</si>
  <si>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</si>
  <si>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</si>
  <si>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</si>
  <si>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</si>
  <si>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</si>
  <si>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</si>
  <si>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</si>
  <si>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</si>
  <si>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</si>
  <si>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</si>
  <si>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</si>
  <si>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</si>
  <si>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</si>
  <si>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</si>
  <si>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</si>
  <si>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</si>
  <si>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</si>
  <si>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</si>
  <si>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</si>
  <si>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</si>
  <si>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</si>
  <si>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</si>
  <si>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</si>
  <si>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</si>
  <si>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</si>
  <si>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</si>
  <si>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</si>
  <si>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</si>
  <si>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</si>
  <si>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</si>
  <si>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</si>
  <si>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</si>
  <si>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</si>
  <si>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</si>
  <si>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</si>
  <si>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</si>
  <si>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</si>
  <si>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</si>
  <si>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</si>
  <si>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</si>
  <si>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</si>
  <si>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</si>
  <si>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</si>
  <si>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</si>
  <si>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</si>
  <si>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</si>
  <si>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</si>
  <si>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</si>
  <si>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</si>
  <si>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</si>
  <si>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</si>
  <si>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</si>
  <si>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</si>
  <si>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</si>
  <si>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</si>
  <si>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</si>
  <si>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</si>
  <si>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</si>
  <si>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</si>
  <si>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</si>
  <si>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</si>
  <si>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</si>
  <si>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</si>
  <si>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</si>
  <si>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</si>
  <si>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</si>
  <si>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</si>
  <si>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</si>
  <si>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</si>
  <si>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</si>
  <si>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</si>
  <si>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</si>
  <si>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</si>
  <si>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</si>
  <si>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</si>
  <si>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</si>
  <si>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</si>
  <si>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</si>
  <si>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</si>
  <si>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</si>
  <si>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</si>
  <si>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</si>
  <si>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</si>
  <si>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</si>
  <si>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</si>
  <si>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</si>
  <si>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</si>
  <si>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</si>
  <si>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</si>
  <si>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</si>
  <si>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</si>
  <si>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</si>
  <si>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</si>
  <si>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</si>
  <si>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</si>
  <si>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</si>
  <si>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</si>
  <si>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</si>
  <si>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</si>
  <si>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</si>
  <si>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</si>
  <si>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</si>
  <si>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</si>
  <si>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</si>
  <si>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</si>
  <si>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</si>
  <si>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</si>
  <si>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</si>
  <si>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</si>
  <si>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</si>
  <si>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</si>
  <si>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</si>
  <si>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</si>
  <si>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</si>
  <si>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</si>
  <si>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</si>
  <si>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</si>
  <si>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</si>
  <si>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</si>
  <si>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</si>
  <si>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</si>
  <si>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</si>
  <si>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</si>
  <si>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</si>
  <si>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</si>
  <si>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</si>
  <si>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</si>
  <si>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</si>
  <si>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</si>
  <si>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</si>
  <si>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</si>
  <si>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</si>
  <si>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</si>
  <si>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</si>
  <si>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</si>
  <si>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</si>
  <si>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</si>
  <si>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</si>
  <si>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</si>
  <si>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</si>
  <si>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</si>
  <si>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</si>
  <si>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</si>
  <si>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</si>
  <si>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</si>
  <si>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</si>
  <si>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</si>
  <si>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</si>
  <si>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</si>
  <si>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</si>
  <si>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</si>
  <si>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</si>
  <si>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</si>
  <si>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</si>
  <si>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</si>
  <si>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</si>
  <si>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</si>
  <si>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</si>
  <si>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</si>
  <si>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</si>
  <si>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</si>
  <si>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</si>
  <si>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</si>
  <si>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</si>
  <si>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</si>
  <si>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</si>
  <si>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</si>
  <si>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</si>
  <si>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</si>
  <si>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</si>
  <si>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</si>
  <si>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</si>
  <si>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</si>
  <si>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</si>
  <si>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</si>
  <si>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</si>
  <si>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</si>
  <si>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</si>
  <si>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</si>
  <si>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</si>
  <si>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</si>
  <si>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</si>
  <si>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</si>
  <si>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</si>
  <si>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</si>
  <si>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</si>
  <si>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</si>
  <si>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</si>
  <si>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</si>
  <si>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</si>
  <si>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</si>
  <si>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</si>
  <si>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</si>
  <si>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</si>
  <si>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</si>
  <si>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</si>
  <si>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</si>
  <si>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</si>
  <si>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</si>
  <si>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</si>
  <si>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</si>
  <si>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</si>
  <si>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</si>
  <si>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</si>
  <si>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</si>
  <si>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</si>
  <si>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</si>
  <si>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</si>
  <si>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</si>
  <si>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</si>
  <si>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</si>
  <si>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</si>
  <si>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</si>
  <si>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</si>
  <si>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</si>
  <si>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</si>
  <si>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</si>
  <si>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</si>
  <si>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</si>
  <si>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</si>
  <si>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</si>
  <si>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</si>
  <si>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</si>
  <si>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</si>
  <si>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</si>
  <si>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</si>
  <si>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</si>
  <si>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</si>
  <si>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</si>
  <si>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</si>
  <si>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</si>
  <si>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</si>
  <si>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</si>
  <si>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</si>
  <si>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</si>
  <si>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</si>
  <si>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</si>
  <si>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</si>
  <si>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</si>
  <si>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</si>
  <si>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</si>
  <si>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</si>
  <si>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</si>
  <si>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</si>
  <si>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</si>
  <si>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</si>
  <si>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</si>
  <si>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</si>
  <si>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</si>
  <si>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</si>
  <si>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</si>
  <si>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</si>
  <si>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</si>
  <si>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</si>
  <si>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</si>
  <si>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</si>
  <si>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</si>
  <si>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</si>
  <si>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</si>
  <si>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</si>
  <si>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</si>
  <si>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</si>
  <si>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</si>
  <si>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</si>
  <si>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</si>
  <si>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</si>
  <si>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</si>
  <si>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</si>
  <si>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</si>
  <si>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</si>
  <si>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</si>
  <si>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</si>
  <si>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</si>
  <si>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</si>
  <si>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</si>
  <si>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</si>
  <si>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</si>
  <si>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</si>
  <si>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</si>
  <si>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</si>
  <si>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</si>
  <si>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</si>
  <si>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</si>
  <si>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</si>
  <si>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</si>
  <si>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</si>
  <si>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</si>
  <si>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</si>
  <si>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</si>
  <si>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</si>
  <si>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</si>
  <si>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</si>
  <si>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</si>
  <si>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</si>
  <si>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</si>
  <si>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</si>
  <si>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</si>
  <si>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</si>
  <si>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</si>
  <si>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</si>
  <si>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</si>
  <si>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</si>
  <si>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</si>
  <si>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</si>
  <si>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</si>
  <si>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</si>
  <si>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</si>
  <si>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</si>
  <si>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</si>
  <si>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</si>
  <si>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</si>
  <si>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</si>
  <si>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</si>
  <si>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</si>
  <si>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</si>
  <si>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</si>
  <si>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</si>
  <si>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</si>
  <si>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</si>
  <si>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</si>
  <si>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</si>
  <si>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</si>
  <si>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</si>
  <si>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</si>
  <si>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</si>
  <si>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</si>
  <si>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</si>
  <si>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</si>
  <si>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</si>
  <si>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</si>
  <si>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</si>
  <si>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</si>
  <si>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</si>
  <si>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</si>
  <si>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</si>
  <si>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</si>
  <si>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</si>
  <si>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</si>
  <si>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</si>
  <si>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</si>
  <si>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</si>
  <si>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</si>
  <si>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</si>
  <si>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</si>
  <si>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</si>
  <si>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</si>
  <si>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</si>
  <si>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</si>
  <si>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</si>
  <si>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</si>
  <si>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</si>
  <si>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</si>
  <si>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</si>
  <si>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</si>
  <si>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</si>
  <si>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</si>
  <si>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</si>
  <si>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</si>
  <si>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</si>
  <si>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</si>
  <si>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</si>
  <si>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</si>
  <si>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</si>
  <si>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</si>
  <si>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</si>
  <si>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</si>
  <si>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</si>
  <si>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</si>
  <si>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</si>
  <si>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</si>
  <si>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</si>
  <si>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</si>
  <si>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</si>
  <si>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</si>
  <si>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</si>
  <si>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</si>
  <si>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</si>
  <si>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</si>
  <si>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</si>
  <si>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</si>
  <si>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</si>
  <si>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</si>
  <si>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</si>
  <si>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</si>
  <si>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</si>
  <si>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</si>
  <si>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</si>
  <si>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</si>
  <si>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</si>
  <si>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</si>
  <si>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</si>
  <si>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</si>
  <si>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</si>
  <si>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</si>
  <si>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</si>
  <si>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</si>
  <si>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</si>
  <si>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</si>
  <si>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</si>
  <si>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</si>
  <si>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</si>
  <si>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</si>
  <si>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</si>
  <si>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</si>
  <si>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</si>
  <si>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</si>
  <si>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</si>
  <si>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</si>
  <si>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</si>
  <si>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</si>
  <si>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</si>
  <si>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</si>
  <si>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</si>
  <si>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</si>
  <si>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</si>
  <si>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</si>
  <si>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</si>
  <si>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</si>
  <si>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</si>
  <si>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</si>
  <si>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</si>
  <si>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</si>
  <si>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</si>
  <si>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</si>
  <si>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</si>
  <si>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</si>
  <si>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</si>
  <si>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</si>
  <si>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</si>
  <si>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</si>
  <si>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</si>
  <si>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</si>
  <si>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</si>
  <si>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</si>
  <si>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</si>
  <si>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</si>
  <si>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</si>
  <si>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</si>
  <si>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</si>
  <si>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</si>
  <si>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</si>
  <si>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</si>
  <si>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</si>
  <si>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</si>
  <si>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</si>
  <si>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</si>
  <si>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</si>
  <si>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</si>
  <si>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</si>
  <si>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</si>
  <si>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</si>
  <si>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</si>
  <si>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</si>
  <si>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</si>
  <si>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</si>
  <si>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</si>
  <si>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</si>
  <si>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</si>
  <si>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</si>
  <si>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</si>
  <si>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</si>
  <si>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</si>
  <si>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</si>
  <si>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</si>
  <si>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</si>
  <si>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</si>
  <si>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</si>
  <si>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</si>
  <si>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</si>
  <si>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</si>
  <si>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</si>
  <si>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</si>
  <si>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</si>
  <si>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</si>
  <si>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</si>
  <si>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</si>
  <si>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</si>
  <si>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</si>
  <si>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</si>
  <si>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</si>
  <si>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</si>
  <si>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</si>
  <si>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</si>
  <si>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</si>
  <si>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</si>
  <si>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</si>
  <si>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</si>
  <si>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</si>
  <si>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</si>
  <si>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</si>
  <si>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</si>
  <si>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</si>
  <si>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</si>
  <si>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</si>
  <si>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</si>
  <si>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</si>
  <si>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</si>
  <si>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</si>
  <si>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</si>
  <si>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</si>
  <si>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</si>
  <si>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</si>
  <si>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</si>
  <si>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</si>
  <si>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</si>
  <si>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</si>
  <si>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</si>
  <si>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</si>
  <si>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</si>
  <si>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</si>
  <si>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</si>
  <si>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</si>
  <si>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</si>
  <si>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</si>
  <si>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</si>
  <si>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</si>
  <si>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</si>
  <si>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</si>
  <si>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</si>
  <si>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</si>
  <si>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</si>
  <si>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</si>
  <si>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</si>
  <si>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</si>
  <si>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</si>
  <si>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</si>
  <si>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</si>
  <si>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</si>
  <si>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</si>
  <si>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</si>
  <si>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</si>
  <si>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</si>
  <si>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</si>
  <si>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</si>
  <si>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</si>
  <si>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</si>
  <si>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</si>
  <si>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</si>
  <si>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</si>
  <si>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</si>
  <si>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</si>
  <si>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</si>
  <si>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</si>
  <si>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</si>
  <si>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</si>
  <si>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</si>
  <si>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</si>
  <si>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</si>
  <si>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</si>
  <si>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</si>
  <si>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</si>
  <si>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</si>
  <si>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</si>
  <si>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</si>
  <si>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</si>
  <si>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</si>
  <si>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</si>
  <si>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</si>
  <si>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</si>
  <si>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</si>
  <si>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</si>
  <si>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</si>
  <si>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</si>
  <si>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</si>
  <si>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</si>
  <si>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</si>
  <si>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</si>
  <si>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</si>
  <si>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</si>
  <si>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</si>
  <si>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</si>
  <si>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</si>
  <si>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</si>
  <si>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</si>
  <si>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</si>
  <si>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</si>
  <si>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</si>
  <si>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</si>
  <si>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</si>
  <si>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</si>
  <si>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</si>
  <si>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</si>
  <si>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</si>
  <si>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</si>
  <si>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</si>
  <si>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</si>
  <si>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</si>
  <si>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</si>
  <si>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</si>
  <si>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</si>
  <si>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</si>
  <si>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</si>
  <si>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</si>
  <si>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</si>
  <si>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</si>
  <si>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</si>
  <si>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</si>
  <si>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</si>
  <si>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</si>
  <si>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</si>
  <si>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</si>
  <si>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</si>
  <si>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</si>
  <si>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</si>
  <si>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</si>
  <si>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</si>
  <si>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</si>
  <si>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</si>
  <si>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</si>
  <si>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</si>
  <si>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</si>
  <si>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</si>
  <si>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</si>
  <si>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</si>
  <si>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</si>
  <si>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</si>
  <si>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</si>
  <si>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</si>
  <si>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</si>
  <si>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</si>
  <si>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</si>
  <si>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</si>
  <si>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</si>
  <si>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</si>
  <si>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</si>
  <si>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</si>
  <si>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</si>
  <si>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</si>
  <si>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</si>
  <si>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</si>
  <si>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</si>
  <si>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</si>
  <si>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</si>
  <si>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</si>
  <si>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</si>
  <si>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</si>
  <si>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</si>
  <si>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</si>
  <si>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</si>
  <si>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</si>
  <si>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</si>
  <si>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</si>
  <si>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</si>
  <si>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</si>
  <si>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</si>
  <si>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</si>
  <si>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</si>
  <si>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</si>
  <si>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</si>
  <si>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</si>
  <si>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</si>
  <si>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</si>
  <si>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</si>
  <si>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</si>
  <si>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</si>
  <si>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</si>
  <si>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</si>
  <si>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</si>
  <si>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</si>
  <si>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</si>
  <si>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</si>
  <si>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</si>
  <si>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</si>
  <si>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</si>
  <si>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</si>
  <si>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</si>
  <si>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</si>
  <si>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</si>
  <si>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</si>
  <si>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</si>
  <si>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</si>
  <si>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</si>
  <si>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</si>
  <si>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</si>
  <si>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</si>
  <si>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</si>
  <si>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</si>
  <si>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</si>
  <si>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</si>
  <si>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</si>
  <si>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</si>
  <si>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</si>
  <si>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</si>
  <si>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</si>
  <si>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</si>
  <si>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</si>
  <si>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</si>
  <si>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</si>
  <si>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</si>
  <si>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</si>
  <si>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</si>
  <si>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</si>
  <si>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</si>
  <si>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</si>
  <si>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</si>
  <si>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</si>
  <si>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</si>
  <si>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</si>
  <si>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</si>
  <si>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</si>
  <si>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</si>
  <si>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</si>
  <si>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</si>
  <si>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</si>
  <si>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</si>
  <si>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</si>
  <si>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</si>
  <si>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</si>
  <si>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</si>
  <si>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</si>
  <si>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</si>
  <si>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</si>
  <si>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</si>
  <si>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</si>
  <si>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</si>
  <si>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</si>
  <si>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</si>
  <si>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</si>
  <si>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</si>
  <si>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</si>
  <si>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</si>
  <si>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</si>
  <si>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</si>
  <si>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</si>
  <si>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</si>
  <si>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</si>
  <si>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</si>
  <si>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</si>
  <si>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</si>
  <si>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</si>
  <si>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</si>
  <si>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</si>
  <si>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</si>
  <si>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</si>
  <si>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</si>
  <si>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</si>
  <si>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</si>
  <si>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</si>
  <si>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</si>
  <si>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</si>
  <si>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</si>
  <si>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</si>
  <si>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</si>
  <si>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</si>
  <si>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</si>
  <si>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</si>
  <si>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</si>
  <si>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</si>
  <si>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</si>
  <si>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</si>
  <si>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</si>
  <si>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</si>
  <si>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</si>
  <si>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</si>
  <si>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</si>
  <si>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</si>
  <si>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</si>
  <si>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</si>
  <si>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</si>
  <si>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</si>
  <si>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</si>
  <si>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</si>
  <si>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</si>
  <si>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</si>
  <si>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</si>
  <si>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</si>
  <si>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</si>
  <si>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</si>
  <si>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</si>
  <si>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</si>
  <si>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</si>
  <si>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</si>
  <si>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</si>
  <si>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HRTI PRIVATE LIMITED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</si>
  <si>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</si>
  <si>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</si>
  <si>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</si>
  <si>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</si>
  <si>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</si>
  <si>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</si>
  <si>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</si>
  <si>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</si>
  <si>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</si>
  <si>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</si>
  <si>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</si>
  <si>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</si>
  <si>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</si>
  <si>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</si>
  <si>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</si>
  <si>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</si>
  <si>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</si>
  <si>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</si>
  <si>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</si>
  <si>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</si>
  <si>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</si>
  <si>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</si>
  <si>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</si>
  <si>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</si>
  <si>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</si>
  <si>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234-236</t>
  </si>
  <si>
    <t>500-530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</si>
  <si>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</si>
  <si>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</si>
  <si>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</si>
  <si>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</si>
  <si>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</si>
  <si>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</si>
  <si>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</si>
  <si>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1850-1870</t>
  </si>
  <si>
    <t>LUPIN JULY FUT</t>
  </si>
  <si>
    <t>970-980</t>
  </si>
  <si>
    <t>DIL</t>
  </si>
  <si>
    <t>Debock Industries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</si>
  <si>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</si>
  <si>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</si>
  <si>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</si>
  <si>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</si>
  <si>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</si>
  <si>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</si>
  <si>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</si>
  <si>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</si>
  <si>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</si>
  <si>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</si>
  <si>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</si>
  <si>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</si>
  <si>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</si>
  <si>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</si>
  <si>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</si>
  <si>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</si>
  <si>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</si>
  <si>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</si>
  <si>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</si>
  <si>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</si>
  <si>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</si>
  <si>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</si>
  <si>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320</t>
  </si>
  <si>
    <t>Loss of Rs.22/-</t>
  </si>
  <si>
    <t>NIFTY 19900 CE 27-JUL</t>
  </si>
  <si>
    <t>CITADEL SECURITIES INDIA MARKETS PRIVATE LIMITED</t>
  </si>
  <si>
    <t>2700-2800</t>
  </si>
  <si>
    <t>MARUTI 10000 CE 31-AUG</t>
  </si>
  <si>
    <t>210-214</t>
  </si>
  <si>
    <t>300-330</t>
  </si>
  <si>
    <t>450-550</t>
  </si>
  <si>
    <t>AXISBANK AUG FUT</t>
  </si>
  <si>
    <t>1000-1020</t>
  </si>
  <si>
    <t>230</t>
  </si>
  <si>
    <t>Profit of Rs.75/-</t>
  </si>
  <si>
    <t>Profit of Rs.3.3/-</t>
  </si>
  <si>
    <t>Loss of Rs.41/-</t>
  </si>
  <si>
    <t>JTAPARIA</t>
  </si>
  <si>
    <t>MULTIPLIER SHARE &amp; STOCK ADVISORS PRIVATE LIMITED</t>
  </si>
  <si>
    <t>GREENPOWER</t>
  </si>
  <si>
    <t>Orient Green Power Co Ltd</t>
  </si>
  <si>
    <t>AJAY  SALVI</t>
  </si>
  <si>
    <t>SYNOPTICS</t>
  </si>
  <si>
    <t>Synoptics Technologies L</t>
  </si>
  <si>
    <t>NSE</t>
  </si>
  <si>
    <t>26</t>
  </si>
  <si>
    <t>Loss of Rs.20/-</t>
  </si>
  <si>
    <t>68</t>
  </si>
  <si>
    <t>Loss of Rs.44/-</t>
  </si>
  <si>
    <t>72.5</t>
  </si>
  <si>
    <t>Loss of Rs.45.5/-</t>
  </si>
  <si>
    <t>FINNIFTY 20450 CE 25-JUL</t>
  </si>
  <si>
    <t>35</t>
  </si>
  <si>
    <t>SETU SECURITIES PVT. LTD.</t>
  </si>
  <si>
    <t>AJAY SALVI</t>
  </si>
  <si>
    <t>SBLI</t>
  </si>
  <si>
    <t>SONALIS</t>
  </si>
  <si>
    <t>YUGA STOCKS AND COMMODITIES PRIVATE LIMITED .</t>
  </si>
  <si>
    <t>VISAGAR</t>
  </si>
  <si>
    <t>A S CONFIN PRIVATE LIMITED</t>
  </si>
  <si>
    <t>MALTI  SALVI</t>
  </si>
  <si>
    <t>180-185</t>
  </si>
  <si>
    <t>Profit of Rs.3.7/-</t>
  </si>
  <si>
    <t>180-200</t>
  </si>
  <si>
    <t>312-326</t>
  </si>
  <si>
    <t>350-370</t>
  </si>
  <si>
    <t>Profit of Rs.195/-</t>
  </si>
  <si>
    <t>191-197</t>
  </si>
  <si>
    <t>215-225</t>
  </si>
  <si>
    <t>102.5</t>
  </si>
  <si>
    <t>AANCHALISP</t>
  </si>
  <si>
    <t>MAINA SECURITIES PRIVATE LIMITED</t>
  </si>
  <si>
    <t>ASARFI</t>
  </si>
  <si>
    <t>MANSI SHARE &amp; STOCK ADVISORS PRIVATE LIMITED</t>
  </si>
  <si>
    <t>STOCK VERTEX VENTURES</t>
  </si>
  <si>
    <t>BNL</t>
  </si>
  <si>
    <t>EARUM</t>
  </si>
  <si>
    <t>NIRAV M KOTHARI HUF</t>
  </si>
  <si>
    <t>HILIKS</t>
  </si>
  <si>
    <t>ASHISH CHANDRA PESARA</t>
  </si>
  <si>
    <t>TOPGAIN FINANCE PRIVATE LIMITED</t>
  </si>
  <si>
    <t>BIJAY PRATAP SINGH HUF</t>
  </si>
  <si>
    <t>EKLINGJI TRADELINK PRIVATE LIMITED</t>
  </si>
  <si>
    <t>SKSE SECURITIES LIMITED CORP CM/TM PROP A/C</t>
  </si>
  <si>
    <t>SHREEPAC</t>
  </si>
  <si>
    <t>MATHEW SAMUEL KALARICKAL</t>
  </si>
  <si>
    <t>SINCLAIR</t>
  </si>
  <si>
    <t>ADITYA DEORAH</t>
  </si>
  <si>
    <t>JAYSUKHBHAI THATHAGAR</t>
  </si>
  <si>
    <t>SYLPH</t>
  </si>
  <si>
    <t>BAPNA TRUST</t>
  </si>
  <si>
    <t>MAHADEV MANUBHAI MAKVANA</t>
  </si>
  <si>
    <t>ISHAN PYARELAL JAYSWAL</t>
  </si>
  <si>
    <t>INDOBORAX</t>
  </si>
  <si>
    <t>Indo Borax &amp; Chemical Ltd</t>
  </si>
  <si>
    <t>JISLDVREQS</t>
  </si>
  <si>
    <t>Jain DVR Equity Shares</t>
  </si>
  <si>
    <t>RBL Bank Limited</t>
  </si>
  <si>
    <t>121-134</t>
  </si>
  <si>
    <t>145-150</t>
  </si>
  <si>
    <t>170-177</t>
  </si>
  <si>
    <t>190-200</t>
  </si>
  <si>
    <t>260-262</t>
  </si>
  <si>
    <t>TRENT AUG FUT</t>
  </si>
  <si>
    <t>1728-1732</t>
  </si>
  <si>
    <t>1780-1800</t>
  </si>
  <si>
    <t>FINNIFTY 20650 CE 01-AUG</t>
  </si>
  <si>
    <t>NIFTY 19800 CE 27-JUL</t>
  </si>
  <si>
    <t>41</t>
  </si>
  <si>
    <t>80-120</t>
  </si>
  <si>
    <t>EXIDEIND AUG FUT</t>
  </si>
  <si>
    <t>SANJOY GHOSH DASTIDAR</t>
  </si>
  <si>
    <t>DEALMONEY SECURITIES PRIVATE LIMITED</t>
  </si>
  <si>
    <t>AERPACE</t>
  </si>
  <si>
    <t>DHARMI CHAND JAIN HUF</t>
  </si>
  <si>
    <t>KANTA DEVI SAMDARIA</t>
  </si>
  <si>
    <t>AHASOLAR</t>
  </si>
  <si>
    <t>ALFATRAN</t>
  </si>
  <si>
    <t>RAJASTHAN GLOBAL SECURITIES PRIVATE LIMITED</t>
  </si>
  <si>
    <t>ALKOSIGN</t>
  </si>
  <si>
    <t>MANISHA ART JEWELLERS P LTD</t>
  </si>
  <si>
    <t>SHRENI SHARES PRIVATE LIMITED</t>
  </si>
  <si>
    <t>D P VORA SECURITIES PRIVATE LIMITED</t>
  </si>
  <si>
    <t>ALPHAIND</t>
  </si>
  <si>
    <t>DEEPTI JAIN</t>
  </si>
  <si>
    <t>SUNIL KUMAR GUPTA</t>
  </si>
  <si>
    <t>VINEY EQUITY MARKET LLP</t>
  </si>
  <si>
    <t>ARVIND KRISHNA CHANDURKAR</t>
  </si>
  <si>
    <t>EIKO</t>
  </si>
  <si>
    <t>URVI SPECIALITY CHEMICALS</t>
  </si>
  <si>
    <t>GGENG</t>
  </si>
  <si>
    <t>SHRI GANESH INVESTMENTS</t>
  </si>
  <si>
    <t>MAHAVEERKUMAR LALCHAND JAIN(HUF)</t>
  </si>
  <si>
    <t>SYKES AND RAY EQUITIES (INDIA) LIMITED</t>
  </si>
  <si>
    <t>DARSHAN TRADING COMPANY</t>
  </si>
  <si>
    <t>KCDGROUP</t>
  </si>
  <si>
    <t>AKASH HARESH MAKADIA</t>
  </si>
  <si>
    <t>SEEMA RAGHUNATH AGGARWAL</t>
  </si>
  <si>
    <t>MILEFUR</t>
  </si>
  <si>
    <t>VIVEK GAUR</t>
  </si>
  <si>
    <t>PANTH</t>
  </si>
  <si>
    <t>PRATHAM AMITABH</t>
  </si>
  <si>
    <t>RAJKOTINV</t>
  </si>
  <si>
    <t>FARIDA ALI</t>
  </si>
  <si>
    <t>SAMRATPH</t>
  </si>
  <si>
    <t>GOLECHHA GLOBAL FINANCE LIMITED</t>
  </si>
  <si>
    <t>ASHISH PANCHAL</t>
  </si>
  <si>
    <t>KHATIJABEN RAUMA</t>
  </si>
  <si>
    <t>NIRMLABEN SANJAYBHAI PARMAR</t>
  </si>
  <si>
    <t>ASHOK KUMAR AGRAWAL</t>
  </si>
  <si>
    <t>SUMITKUMARSRIVASTAVA</t>
  </si>
  <si>
    <t>SAURABHTRIPATHI</t>
  </si>
  <si>
    <t>SVJ</t>
  </si>
  <si>
    <t>SRESTHA FINVEST LIMITED</t>
  </si>
  <si>
    <t>TRANSPACT</t>
  </si>
  <si>
    <t>RAHUL NITWARE</t>
  </si>
  <si>
    <t>ANMOL</t>
  </si>
  <si>
    <t>Anmol India Limited</t>
  </si>
  <si>
    <t>SHYAM SUNDAR BIHANI</t>
  </si>
  <si>
    <t>MANJUDEVI BIHANI</t>
  </si>
  <si>
    <t>PAULOMI KETAN DOSHI</t>
  </si>
  <si>
    <t>Indiabulls Hsg Fin Ltd</t>
  </si>
  <si>
    <t>SOCIETE GENERALE</t>
  </si>
  <si>
    <t>RAJEEV  MITTAL</t>
  </si>
  <si>
    <t>MULTI STOCK BROKING PRIVATE LIMITED</t>
  </si>
  <si>
    <t>Lux Industries Limited</t>
  </si>
  <si>
    <t>MASFIN</t>
  </si>
  <si>
    <t>MAS Financial Serv Ltd</t>
  </si>
  <si>
    <t>NETWEB</t>
  </si>
  <si>
    <t>Netweb Tech India Ltd</t>
  </si>
  <si>
    <t>BNP PARIBAS ARBITRAGE</t>
  </si>
  <si>
    <t>MUSIGMA SECURITIES</t>
  </si>
  <si>
    <t>LANSFORSAKRINGAR ASIENFOND</t>
  </si>
  <si>
    <t>NK SECURITIES RESEARCH PRIVATE LIMITED</t>
  </si>
  <si>
    <t>OAL</t>
  </si>
  <si>
    <t>Oriental Aromatics Limite</t>
  </si>
  <si>
    <t>RPOWER</t>
  </si>
  <si>
    <t>Reliance Power Limited</t>
  </si>
  <si>
    <t>SCAPDVR</t>
  </si>
  <si>
    <t>Stampede Capital Limited</t>
  </si>
  <si>
    <t>JITESH SUKETU SHAH</t>
  </si>
  <si>
    <t>BHAVESHKUMAR NATVARLAL SHETH</t>
  </si>
  <si>
    <t>TEXRAIL</t>
  </si>
  <si>
    <t>Texmaco Rail &amp; Eng. Ltd.</t>
  </si>
  <si>
    <t>TIMESCAN</t>
  </si>
  <si>
    <t>Timescan Logistics Ind L</t>
  </si>
  <si>
    <t>TRIDHYA</t>
  </si>
  <si>
    <t>Tridhya Tech Limited</t>
  </si>
  <si>
    <t>SOMANI VENTURES AND INNOVATIONS LIMITED</t>
  </si>
  <si>
    <t>ARIHANTACA</t>
  </si>
  <si>
    <t>Arihant Academy Limited</t>
  </si>
  <si>
    <t>HEENA GANDHI</t>
  </si>
  <si>
    <t>PARMOD KUMAR MITTAL</t>
  </si>
  <si>
    <t>PGIM INDIA MUTUAL FUND</t>
  </si>
  <si>
    <t>NAVEEN PARASHAR</t>
  </si>
  <si>
    <t>SOHO  LTD</t>
  </si>
  <si>
    <t>TIRUPATI</t>
  </si>
  <si>
    <t>Shree Tirupati Balajee</t>
  </si>
  <si>
    <t>GROVER SAKUL</t>
  </si>
  <si>
    <t>SKY WANDERERS 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</si>
</sst>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5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" fontId="37" fillId="19" borderId="31" xfId="0" applyNumberFormat="1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165" fontId="36" fillId="20" borderId="2" xfId="0" applyNumberFormat="1" applyFont="1" applyFill="1" applyBorder="1" applyAlignment="1">
      <alignment horizontal="center" vertical="center"/>
    </xf>
    <xf numFmtId="15" fontId="1" fillId="20" borderId="2" xfId="0" applyNumberFormat="1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/>
    </xf>
    <xf numFmtId="43" fontId="36" fillId="20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0" fontId="37" fillId="14" borderId="2" xfId="0" applyFont="1" applyFill="1" applyBorder="1" applyAlignment="1">
      <alignment horizontal="center" vertical="center"/>
    </xf>
    <xf numFmtId="0" fontId="36" fillId="20" borderId="2" xfId="0" applyFont="1" applyFill="1" applyBorder="1" applyAlignment="1">
      <alignment horizontal="center" vertical="center"/>
    </xf>
    <xf numFmtId="0" fontId="37" fillId="19" borderId="2" xfId="0" applyFont="1" applyFill="1" applyBorder="1" applyAlignment="1">
      <alignment horizontal="center" vertical="center"/>
    </xf>
    <xf numFmtId="2" fontId="37" fillId="19" borderId="2" xfId="0" applyNumberFormat="1" applyFont="1" applyFill="1" applyBorder="1" applyAlignment="1">
      <alignment horizontal="center" vertical="center"/>
    </xf>
    <xf numFmtId="10" fontId="37" fillId="19" borderId="2" xfId="0" applyNumberFormat="1" applyFont="1" applyFill="1" applyBorder="1" applyAlignment="1">
      <alignment horizontal="center" vertical="center" wrapText="1"/>
    </xf>
    <xf numFmtId="0" fontId="37" fillId="19" borderId="20" xfId="0" applyFont="1" applyFill="1" applyBorder="1" applyAlignment="1">
      <alignment horizontal="center" vertical="center"/>
    </xf>
    <xf numFmtId="0" fontId="37" fillId="19" borderId="5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10" fontId="37" fillId="0" borderId="5" xfId="0" applyNumberFormat="1" applyFont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/>
    </xf>
    <xf numFmtId="15" fontId="1" fillId="12" borderId="7" xfId="0" applyNumberFormat="1" applyFont="1" applyFill="1" applyBorder="1" applyAlignment="1">
      <alignment horizontal="center" vertical="center"/>
    </xf>
    <xf numFmtId="0" fontId="39" fillId="12" borderId="7" xfId="0" applyFont="1" applyFill="1" applyBorder="1" applyAlignment="1">
      <alignment horizontal="left"/>
    </xf>
    <xf numFmtId="43" fontId="36" fillId="12" borderId="7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15" fontId="1" fillId="0" borderId="27" xfId="0" applyNumberFormat="1" applyFont="1" applyBorder="1" applyAlignment="1">
      <alignment horizontal="center" vertical="center"/>
    </xf>
    <xf numFmtId="0" fontId="39" fillId="0" borderId="27" xfId="0" applyFont="1" applyBorder="1" applyAlignment="1">
      <alignment horizontal="left"/>
    </xf>
    <xf numFmtId="43" fontId="36" fillId="0" borderId="27" xfId="0" applyNumberFormat="1" applyFont="1" applyBorder="1" applyAlignment="1">
      <alignment horizontal="center" vertical="top"/>
    </xf>
    <xf numFmtId="0" fontId="36" fillId="0" borderId="27" xfId="0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6" fillId="12" borderId="31" xfId="0" applyNumberFormat="1" applyFont="1" applyFill="1" applyBorder="1" applyAlignment="1">
      <alignment horizontal="center" vertical="center"/>
    </xf>
    <xf numFmtId="166" fontId="36" fillId="12" borderId="31" xfId="0" applyNumberFormat="1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6" sqref="F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5" t="s">
        <v>16</v>
      </c>
      <c r="B9" s="417" t="s">
        <v>17</v>
      </c>
      <c r="C9" s="417" t="s">
        <v>18</v>
      </c>
      <c r="D9" s="417" t="s">
        <v>19</v>
      </c>
      <c r="E9" s="26" t="s">
        <v>20</v>
      </c>
      <c r="F9" s="26" t="s">
        <v>21</v>
      </c>
      <c r="G9" s="412" t="s">
        <v>22</v>
      </c>
      <c r="H9" s="413"/>
      <c r="I9" s="414"/>
      <c r="J9" s="412" t="s">
        <v>23</v>
      </c>
      <c r="K9" s="413"/>
      <c r="L9" s="414"/>
      <c r="M9" s="26"/>
      <c r="N9" s="27"/>
      <c r="O9" s="27"/>
      <c r="P9" s="27"/>
    </row>
    <row r="10" spans="1:16" ht="38.25">
      <c r="A10" s="416"/>
      <c r="B10" s="418"/>
      <c r="C10" s="418"/>
      <c r="D10" s="4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19811.400000000001</v>
      </c>
      <c r="F11" s="35">
        <v>19850.283333333336</v>
      </c>
      <c r="G11" s="36">
        <v>19712.166666666672</v>
      </c>
      <c r="H11" s="36">
        <v>19612.933333333334</v>
      </c>
      <c r="I11" s="36">
        <v>19474.816666666669</v>
      </c>
      <c r="J11" s="36">
        <v>19949.516666666674</v>
      </c>
      <c r="K11" s="36">
        <v>20087.633333333335</v>
      </c>
      <c r="L11" s="36">
        <v>20186.866666666676</v>
      </c>
      <c r="M11" s="37">
        <v>19988.400000000001</v>
      </c>
      <c r="N11" s="37">
        <v>19751.05</v>
      </c>
      <c r="O11" s="302">
        <v>13320150</v>
      </c>
      <c r="P11" s="304">
        <v>-7.41344436180639E-2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45986.45</v>
      </c>
      <c r="F12" s="38">
        <v>46100.75</v>
      </c>
      <c r="G12" s="39">
        <v>45715.4</v>
      </c>
      <c r="H12" s="39">
        <v>45444.35</v>
      </c>
      <c r="I12" s="39">
        <v>45059</v>
      </c>
      <c r="J12" s="39">
        <v>46371.8</v>
      </c>
      <c r="K12" s="39">
        <v>46757.150000000009</v>
      </c>
      <c r="L12" s="39">
        <v>47028.200000000004</v>
      </c>
      <c r="M12" s="31">
        <v>46486.1</v>
      </c>
      <c r="N12" s="31">
        <v>45829.7</v>
      </c>
      <c r="O12" s="303">
        <v>2074020</v>
      </c>
      <c r="P12" s="304">
        <v>-0.27576905147262948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20525.3</v>
      </c>
      <c r="F13" s="38">
        <v>20569.433333333334</v>
      </c>
      <c r="G13" s="39">
        <v>20415.866666666669</v>
      </c>
      <c r="H13" s="39">
        <v>20306.433333333334</v>
      </c>
      <c r="I13" s="39">
        <v>20152.866666666669</v>
      </c>
      <c r="J13" s="39">
        <v>20678.866666666669</v>
      </c>
      <c r="K13" s="39">
        <v>20832.433333333334</v>
      </c>
      <c r="L13" s="39">
        <v>20941.866666666669</v>
      </c>
      <c r="M13" s="31">
        <v>20723</v>
      </c>
      <c r="N13" s="31">
        <v>20460</v>
      </c>
      <c r="O13" s="303">
        <v>51680</v>
      </c>
      <c r="P13" s="305">
        <v>-2.4905660377358491E-2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8402.2999999999993</v>
      </c>
      <c r="F14" s="38">
        <v>8405.8000000000011</v>
      </c>
      <c r="G14" s="39">
        <v>8360.6000000000022</v>
      </c>
      <c r="H14" s="39">
        <v>8318.9000000000015</v>
      </c>
      <c r="I14" s="39">
        <v>8273.7000000000025</v>
      </c>
      <c r="J14" s="39">
        <v>8447.5000000000018</v>
      </c>
      <c r="K14" s="39">
        <v>8492.7000000000025</v>
      </c>
      <c r="L14" s="39">
        <v>8534.4000000000015</v>
      </c>
      <c r="M14" s="31">
        <v>8451</v>
      </c>
      <c r="N14" s="31">
        <v>8364.1</v>
      </c>
      <c r="O14" s="303">
        <v>57150</v>
      </c>
      <c r="P14" s="305">
        <v>-0.29574861367837341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462.15</v>
      </c>
      <c r="F15" s="38">
        <v>464.5</v>
      </c>
      <c r="G15" s="39">
        <v>458.65</v>
      </c>
      <c r="H15" s="39">
        <v>455.15</v>
      </c>
      <c r="I15" s="39">
        <v>449.29999999999995</v>
      </c>
      <c r="J15" s="39">
        <v>468</v>
      </c>
      <c r="K15" s="39">
        <v>473.85</v>
      </c>
      <c r="L15" s="39">
        <v>477.35</v>
      </c>
      <c r="M15" s="31">
        <v>470.35</v>
      </c>
      <c r="N15" s="31">
        <v>461</v>
      </c>
      <c r="O15" s="303">
        <v>11412000</v>
      </c>
      <c r="P15" s="304">
        <v>-7.7296248382923677E-2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4446.3</v>
      </c>
      <c r="F16" s="38">
        <v>4459.45</v>
      </c>
      <c r="G16" s="39">
        <v>4398.8999999999996</v>
      </c>
      <c r="H16" s="39">
        <v>4351.5</v>
      </c>
      <c r="I16" s="39">
        <v>4290.95</v>
      </c>
      <c r="J16" s="39">
        <v>4506.8499999999995</v>
      </c>
      <c r="K16" s="39">
        <v>4567.4000000000005</v>
      </c>
      <c r="L16" s="39">
        <v>4614.7999999999993</v>
      </c>
      <c r="M16" s="31">
        <v>4520</v>
      </c>
      <c r="N16" s="31">
        <v>4412.05</v>
      </c>
      <c r="O16" s="303">
        <v>1324750</v>
      </c>
      <c r="P16" s="304">
        <v>-5.1378446115288218E-2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23819.1</v>
      </c>
      <c r="F17" s="38">
        <v>23649.8</v>
      </c>
      <c r="G17" s="39">
        <v>23259.35</v>
      </c>
      <c r="H17" s="39">
        <v>22699.599999999999</v>
      </c>
      <c r="I17" s="39">
        <v>22309.149999999998</v>
      </c>
      <c r="J17" s="39">
        <v>24209.55</v>
      </c>
      <c r="K17" s="39">
        <v>24600.000000000004</v>
      </c>
      <c r="L17" s="39">
        <v>25159.75</v>
      </c>
      <c r="M17" s="31">
        <v>24040.25</v>
      </c>
      <c r="N17" s="31">
        <v>23090.05</v>
      </c>
      <c r="O17" s="303">
        <v>66800</v>
      </c>
      <c r="P17" s="304">
        <v>-6.5437239738251043E-3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193.6</v>
      </c>
      <c r="F18" s="38">
        <v>193.36666666666667</v>
      </c>
      <c r="G18" s="39">
        <v>192.23333333333335</v>
      </c>
      <c r="H18" s="39">
        <v>190.86666666666667</v>
      </c>
      <c r="I18" s="39">
        <v>189.73333333333335</v>
      </c>
      <c r="J18" s="39">
        <v>194.73333333333335</v>
      </c>
      <c r="K18" s="39">
        <v>195.86666666666667</v>
      </c>
      <c r="L18" s="39">
        <v>197.23333333333335</v>
      </c>
      <c r="M18" s="31">
        <v>194.5</v>
      </c>
      <c r="N18" s="31">
        <v>192</v>
      </c>
      <c r="O18" s="303">
        <v>21335400</v>
      </c>
      <c r="P18" s="304">
        <v>-0.14183318853171156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219.6</v>
      </c>
      <c r="F19" s="38">
        <v>219.81666666666669</v>
      </c>
      <c r="G19" s="39">
        <v>216.88333333333338</v>
      </c>
      <c r="H19" s="39">
        <v>214.16666666666669</v>
      </c>
      <c r="I19" s="39">
        <v>211.23333333333338</v>
      </c>
      <c r="J19" s="39">
        <v>222.53333333333339</v>
      </c>
      <c r="K19" s="39">
        <v>225.46666666666673</v>
      </c>
      <c r="L19" s="39">
        <v>228.18333333333339</v>
      </c>
      <c r="M19" s="31">
        <v>222.75</v>
      </c>
      <c r="N19" s="31">
        <v>217.1</v>
      </c>
      <c r="O19" s="303">
        <v>28724800</v>
      </c>
      <c r="P19" s="304">
        <v>-1.5154216437867712E-2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1958.35</v>
      </c>
      <c r="F20" s="38">
        <v>1950.0333333333335</v>
      </c>
      <c r="G20" s="39">
        <v>1923.3166666666671</v>
      </c>
      <c r="H20" s="39">
        <v>1888.2833333333335</v>
      </c>
      <c r="I20" s="39">
        <v>1861.5666666666671</v>
      </c>
      <c r="J20" s="39">
        <v>1985.0666666666671</v>
      </c>
      <c r="K20" s="39">
        <v>2011.7833333333338</v>
      </c>
      <c r="L20" s="39">
        <v>2046.8166666666671</v>
      </c>
      <c r="M20" s="31">
        <v>1976.75</v>
      </c>
      <c r="N20" s="31">
        <v>1915</v>
      </c>
      <c r="O20" s="303">
        <v>6125700</v>
      </c>
      <c r="P20" s="304">
        <v>6.1720049916805325E-2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2452.0500000000002</v>
      </c>
      <c r="F21" s="38">
        <v>2464.6999999999998</v>
      </c>
      <c r="G21" s="39">
        <v>2424.7999999999997</v>
      </c>
      <c r="H21" s="39">
        <v>2397.5499999999997</v>
      </c>
      <c r="I21" s="39">
        <v>2357.6499999999996</v>
      </c>
      <c r="J21" s="39">
        <v>2491.9499999999998</v>
      </c>
      <c r="K21" s="39">
        <v>2531.8499999999995</v>
      </c>
      <c r="L21" s="39">
        <v>2559.1</v>
      </c>
      <c r="M21" s="31">
        <v>2504.6</v>
      </c>
      <c r="N21" s="31">
        <v>2437.4499999999998</v>
      </c>
      <c r="O21" s="303">
        <v>10965900</v>
      </c>
      <c r="P21" s="304">
        <v>-3.4598420621715129E-2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749.3</v>
      </c>
      <c r="F22" s="38">
        <v>750.9</v>
      </c>
      <c r="G22" s="39">
        <v>741.9</v>
      </c>
      <c r="H22" s="39">
        <v>734.5</v>
      </c>
      <c r="I22" s="39">
        <v>725.5</v>
      </c>
      <c r="J22" s="39">
        <v>758.3</v>
      </c>
      <c r="K22" s="39">
        <v>767.3</v>
      </c>
      <c r="L22" s="39">
        <v>774.69999999999993</v>
      </c>
      <c r="M22" s="31">
        <v>759.9</v>
      </c>
      <c r="N22" s="31">
        <v>743.5</v>
      </c>
      <c r="O22" s="303">
        <v>32790400</v>
      </c>
      <c r="P22" s="304">
        <v>-2.0293042044123622E-2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4059.4</v>
      </c>
      <c r="F23" s="38">
        <v>4054.65</v>
      </c>
      <c r="G23" s="39">
        <v>4023.55</v>
      </c>
      <c r="H23" s="39">
        <v>3987.7000000000003</v>
      </c>
      <c r="I23" s="39">
        <v>3956.6000000000004</v>
      </c>
      <c r="J23" s="39">
        <v>4090.5</v>
      </c>
      <c r="K23" s="39">
        <v>4121.5999999999995</v>
      </c>
      <c r="L23" s="39">
        <v>4157.45</v>
      </c>
      <c r="M23" s="31">
        <v>4085.75</v>
      </c>
      <c r="N23" s="31">
        <v>4018.8</v>
      </c>
      <c r="O23" s="303">
        <v>704200</v>
      </c>
      <c r="P23" s="304">
        <v>-7.7789418543740177E-2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453.2</v>
      </c>
      <c r="F24" s="38">
        <v>451.68333333333334</v>
      </c>
      <c r="G24" s="39">
        <v>443.56666666666666</v>
      </c>
      <c r="H24" s="39">
        <v>433.93333333333334</v>
      </c>
      <c r="I24" s="39">
        <v>425.81666666666666</v>
      </c>
      <c r="J24" s="39">
        <v>461.31666666666666</v>
      </c>
      <c r="K24" s="39">
        <v>469.43333333333334</v>
      </c>
      <c r="L24" s="39">
        <v>479.06666666666666</v>
      </c>
      <c r="M24" s="31">
        <v>459.8</v>
      </c>
      <c r="N24" s="31">
        <v>442.05</v>
      </c>
      <c r="O24" s="303">
        <v>64823400</v>
      </c>
      <c r="P24" s="304">
        <v>-4.6708307998452273E-3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5239.7</v>
      </c>
      <c r="F25" s="38">
        <v>5239.2</v>
      </c>
      <c r="G25" s="39">
        <v>5205.0499999999993</v>
      </c>
      <c r="H25" s="39">
        <v>5170.3999999999996</v>
      </c>
      <c r="I25" s="39">
        <v>5136.2499999999991</v>
      </c>
      <c r="J25" s="39">
        <v>5273.8499999999995</v>
      </c>
      <c r="K25" s="39">
        <v>5307.9999999999991</v>
      </c>
      <c r="L25" s="39">
        <v>5342.65</v>
      </c>
      <c r="M25" s="31">
        <v>5273.35</v>
      </c>
      <c r="N25" s="31">
        <v>5204.55</v>
      </c>
      <c r="O25" s="303">
        <v>1880125</v>
      </c>
      <c r="P25" s="304">
        <v>-5.062172568326706E-2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423.25</v>
      </c>
      <c r="F26" s="38">
        <v>423.58333333333331</v>
      </c>
      <c r="G26" s="39">
        <v>419.51666666666665</v>
      </c>
      <c r="H26" s="39">
        <v>415.78333333333336</v>
      </c>
      <c r="I26" s="39">
        <v>411.7166666666667</v>
      </c>
      <c r="J26" s="39">
        <v>427.31666666666661</v>
      </c>
      <c r="K26" s="39">
        <v>431.38333333333333</v>
      </c>
      <c r="L26" s="39">
        <v>435.11666666666656</v>
      </c>
      <c r="M26" s="31">
        <v>427.65</v>
      </c>
      <c r="N26" s="31">
        <v>419.85</v>
      </c>
      <c r="O26" s="303">
        <v>10279900</v>
      </c>
      <c r="P26" s="304">
        <v>-6.8545902649414667E-2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183.3</v>
      </c>
      <c r="F27" s="38">
        <v>183.06666666666669</v>
      </c>
      <c r="G27" s="39">
        <v>181.93333333333339</v>
      </c>
      <c r="H27" s="39">
        <v>180.56666666666669</v>
      </c>
      <c r="I27" s="39">
        <v>179.43333333333339</v>
      </c>
      <c r="J27" s="39">
        <v>184.43333333333339</v>
      </c>
      <c r="K27" s="39">
        <v>185.56666666666666</v>
      </c>
      <c r="L27" s="39">
        <v>186.93333333333339</v>
      </c>
      <c r="M27" s="31">
        <v>184.2</v>
      </c>
      <c r="N27" s="31">
        <v>181.7</v>
      </c>
      <c r="O27" s="303">
        <v>75050000</v>
      </c>
      <c r="P27" s="304">
        <v>-0.14331373780035386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3395.5</v>
      </c>
      <c r="F28" s="38">
        <v>3402.7166666666667</v>
      </c>
      <c r="G28" s="39">
        <v>3370.5333333333333</v>
      </c>
      <c r="H28" s="39">
        <v>3345.5666666666666</v>
      </c>
      <c r="I28" s="39">
        <v>3313.3833333333332</v>
      </c>
      <c r="J28" s="39">
        <v>3427.6833333333334</v>
      </c>
      <c r="K28" s="39">
        <v>3459.8666666666668</v>
      </c>
      <c r="L28" s="39">
        <v>3484.8333333333335</v>
      </c>
      <c r="M28" s="31">
        <v>3434.9</v>
      </c>
      <c r="N28" s="31">
        <v>3377.75</v>
      </c>
      <c r="O28" s="303">
        <v>5432800</v>
      </c>
      <c r="P28" s="304">
        <v>-5.3255262791021885E-2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1920.45</v>
      </c>
      <c r="F29" s="38">
        <v>1923.55</v>
      </c>
      <c r="G29" s="39">
        <v>1902.1</v>
      </c>
      <c r="H29" s="39">
        <v>1883.75</v>
      </c>
      <c r="I29" s="39">
        <v>1862.3</v>
      </c>
      <c r="J29" s="39">
        <v>1941.8999999999999</v>
      </c>
      <c r="K29" s="39">
        <v>1963.3500000000001</v>
      </c>
      <c r="L29" s="39">
        <v>1981.6999999999998</v>
      </c>
      <c r="M29" s="31">
        <v>1945</v>
      </c>
      <c r="N29" s="31">
        <v>1905.2</v>
      </c>
      <c r="O29" s="303">
        <v>2055934</v>
      </c>
      <c r="P29" s="304">
        <v>-6.9589769141338645E-2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6536.55</v>
      </c>
      <c r="F30" s="38">
        <v>6539.2833333333328</v>
      </c>
      <c r="G30" s="39">
        <v>6488.5666666666657</v>
      </c>
      <c r="H30" s="39">
        <v>6440.583333333333</v>
      </c>
      <c r="I30" s="39">
        <v>6389.8666666666659</v>
      </c>
      <c r="J30" s="39">
        <v>6587.2666666666655</v>
      </c>
      <c r="K30" s="39">
        <v>6637.9833333333327</v>
      </c>
      <c r="L30" s="39">
        <v>6685.9666666666653</v>
      </c>
      <c r="M30" s="31">
        <v>6590</v>
      </c>
      <c r="N30" s="31">
        <v>6491.3</v>
      </c>
      <c r="O30" s="303">
        <v>471900</v>
      </c>
      <c r="P30" s="304">
        <v>-0.1357142857142857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723.9</v>
      </c>
      <c r="F31" s="38">
        <v>724.41666666666663</v>
      </c>
      <c r="G31" s="39">
        <v>719.5333333333333</v>
      </c>
      <c r="H31" s="39">
        <v>715.16666666666663</v>
      </c>
      <c r="I31" s="39">
        <v>710.2833333333333</v>
      </c>
      <c r="J31" s="39">
        <v>728.7833333333333</v>
      </c>
      <c r="K31" s="39">
        <v>733.66666666666674</v>
      </c>
      <c r="L31" s="39">
        <v>738.0333333333333</v>
      </c>
      <c r="M31" s="31">
        <v>729.3</v>
      </c>
      <c r="N31" s="31">
        <v>720.05</v>
      </c>
      <c r="O31" s="303">
        <v>12379000</v>
      </c>
      <c r="P31" s="304">
        <v>-3.9419570109412584E-2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844.25</v>
      </c>
      <c r="F32" s="38">
        <v>832.26666666666677</v>
      </c>
      <c r="G32" s="39">
        <v>809.88333333333355</v>
      </c>
      <c r="H32" s="39">
        <v>775.51666666666677</v>
      </c>
      <c r="I32" s="39">
        <v>753.13333333333355</v>
      </c>
      <c r="J32" s="39">
        <v>866.63333333333355</v>
      </c>
      <c r="K32" s="39">
        <v>889.01666666666677</v>
      </c>
      <c r="L32" s="39">
        <v>923.38333333333355</v>
      </c>
      <c r="M32" s="31">
        <v>854.65</v>
      </c>
      <c r="N32" s="31">
        <v>797.9</v>
      </c>
      <c r="O32" s="303">
        <v>13278100</v>
      </c>
      <c r="P32" s="304">
        <v>-1.7579555627899406E-2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969.5</v>
      </c>
      <c r="F33" s="38">
        <v>977.58333333333337</v>
      </c>
      <c r="G33" s="39">
        <v>956.61666666666679</v>
      </c>
      <c r="H33" s="39">
        <v>943.73333333333346</v>
      </c>
      <c r="I33" s="39">
        <v>922.76666666666688</v>
      </c>
      <c r="J33" s="39">
        <v>990.4666666666667</v>
      </c>
      <c r="K33" s="39">
        <v>1011.4333333333332</v>
      </c>
      <c r="L33" s="39">
        <v>1024.3166666666666</v>
      </c>
      <c r="M33" s="31">
        <v>998.55</v>
      </c>
      <c r="N33" s="31">
        <v>964.7</v>
      </c>
      <c r="O33" s="303">
        <v>45310000</v>
      </c>
      <c r="P33" s="304">
        <v>-0.12316307647649342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4888.8</v>
      </c>
      <c r="F34" s="38">
        <v>4896.2833333333328</v>
      </c>
      <c r="G34" s="39">
        <v>4853.5666666666657</v>
      </c>
      <c r="H34" s="39">
        <v>4818.333333333333</v>
      </c>
      <c r="I34" s="39">
        <v>4775.6166666666659</v>
      </c>
      <c r="J34" s="39">
        <v>4931.5166666666655</v>
      </c>
      <c r="K34" s="39">
        <v>4974.2333333333327</v>
      </c>
      <c r="L34" s="39">
        <v>5009.4666666666653</v>
      </c>
      <c r="M34" s="31">
        <v>4939</v>
      </c>
      <c r="N34" s="31">
        <v>4861.05</v>
      </c>
      <c r="O34" s="303">
        <v>2368750</v>
      </c>
      <c r="P34" s="304">
        <v>-0.11876860119047619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1628.9</v>
      </c>
      <c r="F35" s="38">
        <v>1640.2833333333335</v>
      </c>
      <c r="G35" s="39">
        <v>1606.4666666666672</v>
      </c>
      <c r="H35" s="39">
        <v>1584.0333333333335</v>
      </c>
      <c r="I35" s="39">
        <v>1550.2166666666672</v>
      </c>
      <c r="J35" s="39">
        <v>1662.7166666666672</v>
      </c>
      <c r="K35" s="39">
        <v>1696.5333333333333</v>
      </c>
      <c r="L35" s="39">
        <v>1718.9666666666672</v>
      </c>
      <c r="M35" s="31">
        <v>1674.1</v>
      </c>
      <c r="N35" s="31">
        <v>1617.85</v>
      </c>
      <c r="O35" s="303">
        <v>7267000</v>
      </c>
      <c r="P35" s="304">
        <v>1.5227717239452361E-2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7361.9</v>
      </c>
      <c r="F36" s="38">
        <v>7446.666666666667</v>
      </c>
      <c r="G36" s="39">
        <v>7256.3333333333339</v>
      </c>
      <c r="H36" s="39">
        <v>7150.7666666666673</v>
      </c>
      <c r="I36" s="39">
        <v>6960.4333333333343</v>
      </c>
      <c r="J36" s="39">
        <v>7552.2333333333336</v>
      </c>
      <c r="K36" s="39">
        <v>7742.5666666666675</v>
      </c>
      <c r="L36" s="39">
        <v>7848.1333333333332</v>
      </c>
      <c r="M36" s="31">
        <v>7637</v>
      </c>
      <c r="N36" s="31">
        <v>7341.1</v>
      </c>
      <c r="O36" s="303">
        <v>5106875</v>
      </c>
      <c r="P36" s="304">
        <v>5.795375093870575E-2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2467.8000000000002</v>
      </c>
      <c r="F37" s="38">
        <v>2481.2833333333333</v>
      </c>
      <c r="G37" s="39">
        <v>2437.7666666666664</v>
      </c>
      <c r="H37" s="39">
        <v>2407.7333333333331</v>
      </c>
      <c r="I37" s="39">
        <v>2364.2166666666662</v>
      </c>
      <c r="J37" s="39">
        <v>2511.3166666666666</v>
      </c>
      <c r="K37" s="39">
        <v>2554.8333333333339</v>
      </c>
      <c r="L37" s="39">
        <v>2584.8666666666668</v>
      </c>
      <c r="M37" s="31">
        <v>2524.8000000000002</v>
      </c>
      <c r="N37" s="31">
        <v>2451.25</v>
      </c>
      <c r="O37" s="303">
        <v>1914000</v>
      </c>
      <c r="P37" s="304">
        <v>4.7244094488188976E-3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399.95</v>
      </c>
      <c r="F38" s="38">
        <v>401.84999999999997</v>
      </c>
      <c r="G38" s="39">
        <v>396.24999999999994</v>
      </c>
      <c r="H38" s="39">
        <v>392.54999999999995</v>
      </c>
      <c r="I38" s="39">
        <v>386.94999999999993</v>
      </c>
      <c r="J38" s="39">
        <v>405.54999999999995</v>
      </c>
      <c r="K38" s="39">
        <v>411.15</v>
      </c>
      <c r="L38" s="39">
        <v>414.84999999999997</v>
      </c>
      <c r="M38" s="31">
        <v>407.45</v>
      </c>
      <c r="N38" s="31">
        <v>398.15</v>
      </c>
      <c r="O38" s="303">
        <v>9614400</v>
      </c>
      <c r="P38" s="304">
        <v>-8.844053398058252E-2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217.55</v>
      </c>
      <c r="F39" s="38">
        <v>219.25</v>
      </c>
      <c r="G39" s="39">
        <v>215</v>
      </c>
      <c r="H39" s="39">
        <v>212.45</v>
      </c>
      <c r="I39" s="39">
        <v>208.2</v>
      </c>
      <c r="J39" s="39">
        <v>221.8</v>
      </c>
      <c r="K39" s="39">
        <v>226.05</v>
      </c>
      <c r="L39" s="39">
        <v>228.60000000000002</v>
      </c>
      <c r="M39" s="31">
        <v>223.5</v>
      </c>
      <c r="N39" s="31">
        <v>216.7</v>
      </c>
      <c r="O39" s="303">
        <v>78117500</v>
      </c>
      <c r="P39" s="304">
        <v>3.7244813278008299E-2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201.25</v>
      </c>
      <c r="F40" s="38">
        <v>201.53333333333333</v>
      </c>
      <c r="G40" s="39">
        <v>198.21666666666667</v>
      </c>
      <c r="H40" s="39">
        <v>195.18333333333334</v>
      </c>
      <c r="I40" s="39">
        <v>191.86666666666667</v>
      </c>
      <c r="J40" s="39">
        <v>204.56666666666666</v>
      </c>
      <c r="K40" s="39">
        <v>207.88333333333333</v>
      </c>
      <c r="L40" s="39">
        <v>210.91666666666666</v>
      </c>
      <c r="M40" s="31">
        <v>204.85</v>
      </c>
      <c r="N40" s="31">
        <v>198.5</v>
      </c>
      <c r="O40" s="303">
        <v>116257050</v>
      </c>
      <c r="P40" s="304">
        <v>-3.1907638347622759E-2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1672.75</v>
      </c>
      <c r="F41" s="38">
        <v>1673.1499999999999</v>
      </c>
      <c r="G41" s="39">
        <v>1662.8999999999996</v>
      </c>
      <c r="H41" s="39">
        <v>1653.0499999999997</v>
      </c>
      <c r="I41" s="39">
        <v>1642.7999999999995</v>
      </c>
      <c r="J41" s="39">
        <v>1682.9999999999998</v>
      </c>
      <c r="K41" s="39">
        <v>1693.2500000000002</v>
      </c>
      <c r="L41" s="39">
        <v>1703.1</v>
      </c>
      <c r="M41" s="31">
        <v>1683.4</v>
      </c>
      <c r="N41" s="31">
        <v>1663.3</v>
      </c>
      <c r="O41" s="303">
        <v>1677000</v>
      </c>
      <c r="P41" s="304">
        <v>-8.5480572597137011E-2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127.95</v>
      </c>
      <c r="F42" s="38">
        <v>127.71666666666668</v>
      </c>
      <c r="G42" s="39">
        <v>126.28333333333336</v>
      </c>
      <c r="H42" s="39">
        <v>124.61666666666667</v>
      </c>
      <c r="I42" s="39">
        <v>123.18333333333335</v>
      </c>
      <c r="J42" s="39">
        <v>129.38333333333338</v>
      </c>
      <c r="K42" s="39">
        <v>130.81666666666666</v>
      </c>
      <c r="L42" s="39">
        <v>132.48333333333338</v>
      </c>
      <c r="M42" s="31">
        <v>129.15</v>
      </c>
      <c r="N42" s="31">
        <v>126.05</v>
      </c>
      <c r="O42" s="303">
        <v>78648600</v>
      </c>
      <c r="P42" s="304">
        <v>-2.6596119929453262E-2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675.9</v>
      </c>
      <c r="F43" s="38">
        <v>675.86666666666667</v>
      </c>
      <c r="G43" s="39">
        <v>671.48333333333335</v>
      </c>
      <c r="H43" s="39">
        <v>667.06666666666672</v>
      </c>
      <c r="I43" s="39">
        <v>662.68333333333339</v>
      </c>
      <c r="J43" s="39">
        <v>680.2833333333333</v>
      </c>
      <c r="K43" s="39">
        <v>684.66666666666674</v>
      </c>
      <c r="L43" s="39">
        <v>689.08333333333326</v>
      </c>
      <c r="M43" s="31">
        <v>680.25</v>
      </c>
      <c r="N43" s="31">
        <v>671.45</v>
      </c>
      <c r="O43" s="303">
        <v>6260100</v>
      </c>
      <c r="P43" s="304">
        <v>-4.5454545454545456E-2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901.85</v>
      </c>
      <c r="F44" s="38">
        <v>899.85</v>
      </c>
      <c r="G44" s="39">
        <v>882</v>
      </c>
      <c r="H44" s="39">
        <v>862.15</v>
      </c>
      <c r="I44" s="39">
        <v>844.3</v>
      </c>
      <c r="J44" s="39">
        <v>919.7</v>
      </c>
      <c r="K44" s="39">
        <v>937.55000000000018</v>
      </c>
      <c r="L44" s="39">
        <v>957.40000000000009</v>
      </c>
      <c r="M44" s="31">
        <v>917.7</v>
      </c>
      <c r="N44" s="31">
        <v>880</v>
      </c>
      <c r="O44" s="303">
        <v>8140000</v>
      </c>
      <c r="P44" s="304">
        <v>-3.6719706242350062E-3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898.55</v>
      </c>
      <c r="F45" s="38">
        <v>898.38333333333333</v>
      </c>
      <c r="G45" s="39">
        <v>892.16666666666663</v>
      </c>
      <c r="H45" s="39">
        <v>885.7833333333333</v>
      </c>
      <c r="I45" s="39">
        <v>879.56666666666661</v>
      </c>
      <c r="J45" s="39">
        <v>904.76666666666665</v>
      </c>
      <c r="K45" s="39">
        <v>910.98333333333335</v>
      </c>
      <c r="L45" s="39">
        <v>917.36666666666667</v>
      </c>
      <c r="M45" s="31">
        <v>904.6</v>
      </c>
      <c r="N45" s="31">
        <v>892</v>
      </c>
      <c r="O45" s="303">
        <v>37180150</v>
      </c>
      <c r="P45" s="304">
        <v>-4.7761557177615571E-2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104.15</v>
      </c>
      <c r="F46" s="38">
        <v>103.48333333333333</v>
      </c>
      <c r="G46" s="39">
        <v>102.46666666666667</v>
      </c>
      <c r="H46" s="39">
        <v>100.78333333333333</v>
      </c>
      <c r="I46" s="39">
        <v>99.766666666666666</v>
      </c>
      <c r="J46" s="39">
        <v>105.16666666666667</v>
      </c>
      <c r="K46" s="39">
        <v>106.18333333333335</v>
      </c>
      <c r="L46" s="39">
        <v>107.86666666666667</v>
      </c>
      <c r="M46" s="31">
        <v>104.5</v>
      </c>
      <c r="N46" s="31">
        <v>101.8</v>
      </c>
      <c r="O46" s="303">
        <v>103887000</v>
      </c>
      <c r="P46" s="304">
        <v>-8.8530631045601105E-2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258.7</v>
      </c>
      <c r="F47" s="38">
        <v>256.93333333333334</v>
      </c>
      <c r="G47" s="39">
        <v>253.36666666666667</v>
      </c>
      <c r="H47" s="39">
        <v>248.03333333333333</v>
      </c>
      <c r="I47" s="39">
        <v>244.46666666666667</v>
      </c>
      <c r="J47" s="39">
        <v>262.26666666666665</v>
      </c>
      <c r="K47" s="39">
        <v>265.83333333333337</v>
      </c>
      <c r="L47" s="39">
        <v>271.16666666666669</v>
      </c>
      <c r="M47" s="31">
        <v>260.5</v>
      </c>
      <c r="N47" s="31">
        <v>251.6</v>
      </c>
      <c r="O47" s="303">
        <v>30617500</v>
      </c>
      <c r="P47" s="304">
        <v>-4.7222654426637624E-2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19053.8</v>
      </c>
      <c r="F48" s="38">
        <v>19122.583333333332</v>
      </c>
      <c r="G48" s="39">
        <v>18891.216666666664</v>
      </c>
      <c r="H48" s="39">
        <v>18728.633333333331</v>
      </c>
      <c r="I48" s="39">
        <v>18497.266666666663</v>
      </c>
      <c r="J48" s="39">
        <v>19285.166666666664</v>
      </c>
      <c r="K48" s="39">
        <v>19516.533333333333</v>
      </c>
      <c r="L48" s="39">
        <v>19679.116666666665</v>
      </c>
      <c r="M48" s="31">
        <v>19353.95</v>
      </c>
      <c r="N48" s="31">
        <v>18960</v>
      </c>
      <c r="O48" s="303">
        <v>167700</v>
      </c>
      <c r="P48" s="304">
        <v>-0.11081654294803818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378.05</v>
      </c>
      <c r="F49" s="38">
        <v>376.65000000000003</v>
      </c>
      <c r="G49" s="39">
        <v>362.65000000000009</v>
      </c>
      <c r="H49" s="39">
        <v>347.25000000000006</v>
      </c>
      <c r="I49" s="39">
        <v>333.25000000000011</v>
      </c>
      <c r="J49" s="39">
        <v>392.05000000000007</v>
      </c>
      <c r="K49" s="39">
        <v>406.04999999999995</v>
      </c>
      <c r="L49" s="39">
        <v>421.45000000000005</v>
      </c>
      <c r="M49" s="31">
        <v>390.65</v>
      </c>
      <c r="N49" s="31">
        <v>361.25</v>
      </c>
      <c r="O49" s="303">
        <v>26681400</v>
      </c>
      <c r="P49" s="304">
        <v>4.6083274523641499E-2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4905.3</v>
      </c>
      <c r="F50" s="38">
        <v>4916.3500000000004</v>
      </c>
      <c r="G50" s="39">
        <v>4774.6000000000004</v>
      </c>
      <c r="H50" s="39">
        <v>4643.8999999999996</v>
      </c>
      <c r="I50" s="39">
        <v>4502.1499999999996</v>
      </c>
      <c r="J50" s="39">
        <v>5047.0500000000011</v>
      </c>
      <c r="K50" s="39">
        <v>5188.8000000000011</v>
      </c>
      <c r="L50" s="39">
        <v>5319.5000000000018</v>
      </c>
      <c r="M50" s="31">
        <v>5058.1000000000004</v>
      </c>
      <c r="N50" s="31">
        <v>4785.6499999999996</v>
      </c>
      <c r="O50" s="303">
        <v>1471800</v>
      </c>
      <c r="P50" s="304">
        <v>4.0783034257748778E-4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406.8</v>
      </c>
      <c r="F51" s="38">
        <v>402.05</v>
      </c>
      <c r="G51" s="39">
        <v>388.1</v>
      </c>
      <c r="H51" s="39">
        <v>369.40000000000003</v>
      </c>
      <c r="I51" s="39">
        <v>355.45000000000005</v>
      </c>
      <c r="J51" s="39">
        <v>420.75</v>
      </c>
      <c r="K51" s="39">
        <v>434.69999999999993</v>
      </c>
      <c r="L51" s="39">
        <v>453.4</v>
      </c>
      <c r="M51" s="31">
        <v>416</v>
      </c>
      <c r="N51" s="31">
        <v>383.35</v>
      </c>
      <c r="O51" s="303">
        <v>7948000</v>
      </c>
      <c r="P51" s="304">
        <v>0.12450481041312959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347.45</v>
      </c>
      <c r="F52" s="38">
        <v>347.11666666666662</v>
      </c>
      <c r="G52" s="39">
        <v>341.33333333333326</v>
      </c>
      <c r="H52" s="39">
        <v>335.21666666666664</v>
      </c>
      <c r="I52" s="39">
        <v>329.43333333333328</v>
      </c>
      <c r="J52" s="39">
        <v>353.23333333333323</v>
      </c>
      <c r="K52" s="39">
        <v>359.01666666666665</v>
      </c>
      <c r="L52" s="39">
        <v>365.13333333333321</v>
      </c>
      <c r="M52" s="31">
        <v>352.9</v>
      </c>
      <c r="N52" s="31">
        <v>341</v>
      </c>
      <c r="O52" s="303">
        <v>46826100</v>
      </c>
      <c r="P52" s="304">
        <v>-5.2605703048180921E-2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753.55</v>
      </c>
      <c r="F53" s="38">
        <v>759.18333333333339</v>
      </c>
      <c r="G53" s="39">
        <v>741.06666666666683</v>
      </c>
      <c r="H53" s="39">
        <v>728.58333333333348</v>
      </c>
      <c r="I53" s="39">
        <v>710.46666666666692</v>
      </c>
      <c r="J53" s="39">
        <v>771.66666666666674</v>
      </c>
      <c r="K53" s="39">
        <v>789.7833333333333</v>
      </c>
      <c r="L53" s="39">
        <v>802.26666666666665</v>
      </c>
      <c r="M53" s="31">
        <v>777.3</v>
      </c>
      <c r="N53" s="31">
        <v>746.7</v>
      </c>
      <c r="O53" s="303">
        <v>5321550</v>
      </c>
      <c r="P53" s="304">
        <v>6.539137224282647E-2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273</v>
      </c>
      <c r="F54" s="38">
        <v>274.05</v>
      </c>
      <c r="G54" s="39">
        <v>270.95000000000005</v>
      </c>
      <c r="H54" s="39">
        <v>268.90000000000003</v>
      </c>
      <c r="I54" s="39">
        <v>265.80000000000007</v>
      </c>
      <c r="J54" s="39">
        <v>276.10000000000002</v>
      </c>
      <c r="K54" s="39">
        <v>279.20000000000005</v>
      </c>
      <c r="L54" s="39">
        <v>281.25</v>
      </c>
      <c r="M54" s="31">
        <v>277.14999999999998</v>
      </c>
      <c r="N54" s="31">
        <v>272</v>
      </c>
      <c r="O54" s="303">
        <v>10706500</v>
      </c>
      <c r="P54" s="304">
        <v>-0.10725602027883396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1143.8</v>
      </c>
      <c r="F55" s="38">
        <v>1148.7833333333333</v>
      </c>
      <c r="G55" s="39">
        <v>1134.7666666666667</v>
      </c>
      <c r="H55" s="39">
        <v>1125.7333333333333</v>
      </c>
      <c r="I55" s="39">
        <v>1111.7166666666667</v>
      </c>
      <c r="J55" s="39">
        <v>1157.8166666666666</v>
      </c>
      <c r="K55" s="39">
        <v>1171.833333333333</v>
      </c>
      <c r="L55" s="39">
        <v>1180.8666666666666</v>
      </c>
      <c r="M55" s="31">
        <v>1162.8</v>
      </c>
      <c r="N55" s="31">
        <v>1139.75</v>
      </c>
      <c r="O55" s="303">
        <v>11353750</v>
      </c>
      <c r="P55" s="304">
        <v>-8.8052208835341372E-2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1179.9000000000001</v>
      </c>
      <c r="F56" s="38">
        <v>1164.9166666666667</v>
      </c>
      <c r="G56" s="39">
        <v>1129.9833333333336</v>
      </c>
      <c r="H56" s="39">
        <v>1080.0666666666668</v>
      </c>
      <c r="I56" s="39">
        <v>1045.1333333333337</v>
      </c>
      <c r="J56" s="39">
        <v>1214.8333333333335</v>
      </c>
      <c r="K56" s="39">
        <v>1249.7666666666664</v>
      </c>
      <c r="L56" s="39">
        <v>1299.6833333333334</v>
      </c>
      <c r="M56" s="31">
        <v>1199.8499999999999</v>
      </c>
      <c r="N56" s="31">
        <v>1115</v>
      </c>
      <c r="O56" s="303">
        <v>11330800</v>
      </c>
      <c r="P56" s="304">
        <v>-8.6181589431746697E-2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226.9</v>
      </c>
      <c r="F57" s="38">
        <v>227.43333333333331</v>
      </c>
      <c r="G57" s="39">
        <v>225.46666666666661</v>
      </c>
      <c r="H57" s="39">
        <v>224.0333333333333</v>
      </c>
      <c r="I57" s="39">
        <v>222.06666666666661</v>
      </c>
      <c r="J57" s="39">
        <v>228.86666666666662</v>
      </c>
      <c r="K57" s="39">
        <v>230.83333333333331</v>
      </c>
      <c r="L57" s="39">
        <v>232.26666666666662</v>
      </c>
      <c r="M57" s="31">
        <v>229.4</v>
      </c>
      <c r="N57" s="31">
        <v>226</v>
      </c>
      <c r="O57" s="303">
        <v>51622200</v>
      </c>
      <c r="P57" s="304">
        <v>-6.7592171142467003E-2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4704.8999999999996</v>
      </c>
      <c r="F58" s="38">
        <v>4700.6333333333332</v>
      </c>
      <c r="G58" s="39">
        <v>4667.5166666666664</v>
      </c>
      <c r="H58" s="39">
        <v>4630.1333333333332</v>
      </c>
      <c r="I58" s="39">
        <v>4597.0166666666664</v>
      </c>
      <c r="J58" s="39">
        <v>4738.0166666666664</v>
      </c>
      <c r="K58" s="39">
        <v>4771.1333333333332</v>
      </c>
      <c r="L58" s="39">
        <v>4808.5166666666664</v>
      </c>
      <c r="M58" s="31">
        <v>4733.75</v>
      </c>
      <c r="N58" s="31">
        <v>4663.25</v>
      </c>
      <c r="O58" s="303">
        <v>718500</v>
      </c>
      <c r="P58" s="304">
        <v>-0.1201322556943424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2022.4</v>
      </c>
      <c r="F59" s="38">
        <v>1988.2</v>
      </c>
      <c r="G59" s="39">
        <v>1936.4</v>
      </c>
      <c r="H59" s="39">
        <v>1850.4</v>
      </c>
      <c r="I59" s="39">
        <v>1798.6000000000001</v>
      </c>
      <c r="J59" s="39">
        <v>2074.1999999999998</v>
      </c>
      <c r="K59" s="39">
        <v>2126</v>
      </c>
      <c r="L59" s="39">
        <v>2212</v>
      </c>
      <c r="M59" s="31">
        <v>2040</v>
      </c>
      <c r="N59" s="31">
        <v>1902.2</v>
      </c>
      <c r="O59" s="303">
        <v>2806650</v>
      </c>
      <c r="P59" s="304">
        <v>-0.15987427972760607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679.1</v>
      </c>
      <c r="F60" s="38">
        <v>680.01666666666665</v>
      </c>
      <c r="G60" s="39">
        <v>674.0333333333333</v>
      </c>
      <c r="H60" s="39">
        <v>668.9666666666667</v>
      </c>
      <c r="I60" s="39">
        <v>662.98333333333335</v>
      </c>
      <c r="J60" s="39">
        <v>685.08333333333326</v>
      </c>
      <c r="K60" s="39">
        <v>691.06666666666661</v>
      </c>
      <c r="L60" s="39">
        <v>696.13333333333321</v>
      </c>
      <c r="M60" s="31">
        <v>686</v>
      </c>
      <c r="N60" s="31">
        <v>674.95</v>
      </c>
      <c r="O60" s="303">
        <v>3879000</v>
      </c>
      <c r="P60" s="304">
        <v>-0.12635135135135134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1010.4</v>
      </c>
      <c r="F61" s="38">
        <v>1012.2333333333332</v>
      </c>
      <c r="G61" s="39">
        <v>989.46666666666647</v>
      </c>
      <c r="H61" s="39">
        <v>968.53333333333319</v>
      </c>
      <c r="I61" s="39">
        <v>945.76666666666642</v>
      </c>
      <c r="J61" s="39">
        <v>1033.1666666666665</v>
      </c>
      <c r="K61" s="39">
        <v>1055.9333333333332</v>
      </c>
      <c r="L61" s="39">
        <v>1076.8666666666666</v>
      </c>
      <c r="M61" s="31">
        <v>1035</v>
      </c>
      <c r="N61" s="31">
        <v>991.3</v>
      </c>
      <c r="O61" s="303">
        <v>2396100</v>
      </c>
      <c r="P61" s="304">
        <v>1.2721893491124261E-2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291.55</v>
      </c>
      <c r="F62" s="38">
        <v>292.46666666666664</v>
      </c>
      <c r="G62" s="39">
        <v>289.43333333333328</v>
      </c>
      <c r="H62" s="39">
        <v>287.31666666666666</v>
      </c>
      <c r="I62" s="39">
        <v>284.2833333333333</v>
      </c>
      <c r="J62" s="39">
        <v>294.58333333333326</v>
      </c>
      <c r="K62" s="39">
        <v>297.61666666666667</v>
      </c>
      <c r="L62" s="39">
        <v>299.73333333333323</v>
      </c>
      <c r="M62" s="31">
        <v>295.5</v>
      </c>
      <c r="N62" s="31">
        <v>290.35000000000002</v>
      </c>
      <c r="O62" s="303">
        <v>14549400</v>
      </c>
      <c r="P62" s="304">
        <v>-2.1310085966824072E-2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134.94999999999999</v>
      </c>
      <c r="F63" s="38">
        <v>134.25</v>
      </c>
      <c r="G63" s="39">
        <v>132.55000000000001</v>
      </c>
      <c r="H63" s="39">
        <v>130.15</v>
      </c>
      <c r="I63" s="39">
        <v>128.45000000000002</v>
      </c>
      <c r="J63" s="39">
        <v>136.65</v>
      </c>
      <c r="K63" s="39">
        <v>138.35</v>
      </c>
      <c r="L63" s="39">
        <v>140.75</v>
      </c>
      <c r="M63" s="31">
        <v>135.94999999999999</v>
      </c>
      <c r="N63" s="31">
        <v>131.85</v>
      </c>
      <c r="O63" s="303">
        <v>36545000</v>
      </c>
      <c r="P63" s="304">
        <v>-6.6594183201957053E-3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1937.75</v>
      </c>
      <c r="F64" s="38">
        <v>1935.6000000000001</v>
      </c>
      <c r="G64" s="39">
        <v>1922.2000000000003</v>
      </c>
      <c r="H64" s="39">
        <v>1906.65</v>
      </c>
      <c r="I64" s="39">
        <v>1893.2500000000002</v>
      </c>
      <c r="J64" s="39">
        <v>1951.1500000000003</v>
      </c>
      <c r="K64" s="39">
        <v>1964.5500000000004</v>
      </c>
      <c r="L64" s="39">
        <v>1980.1000000000004</v>
      </c>
      <c r="M64" s="31">
        <v>1949</v>
      </c>
      <c r="N64" s="31">
        <v>1920.05</v>
      </c>
      <c r="O64" s="303">
        <v>3283800</v>
      </c>
      <c r="P64" s="304">
        <v>-2.4246746300588339E-2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579.15</v>
      </c>
      <c r="F65" s="38">
        <v>579.76666666666677</v>
      </c>
      <c r="G65" s="39">
        <v>576.53333333333353</v>
      </c>
      <c r="H65" s="39">
        <v>573.91666666666674</v>
      </c>
      <c r="I65" s="39">
        <v>570.68333333333351</v>
      </c>
      <c r="J65" s="39">
        <v>582.38333333333355</v>
      </c>
      <c r="K65" s="39">
        <v>585.6166666666669</v>
      </c>
      <c r="L65" s="39">
        <v>588.23333333333358</v>
      </c>
      <c r="M65" s="31">
        <v>583</v>
      </c>
      <c r="N65" s="31">
        <v>577.15</v>
      </c>
      <c r="O65" s="303">
        <v>12890000</v>
      </c>
      <c r="P65" s="304">
        <v>-4.8445141644366523E-2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1960.35</v>
      </c>
      <c r="F66" s="38">
        <v>1956.8999999999999</v>
      </c>
      <c r="G66" s="39">
        <v>1942.3999999999996</v>
      </c>
      <c r="H66" s="39">
        <v>1924.4499999999998</v>
      </c>
      <c r="I66" s="39">
        <v>1909.9499999999996</v>
      </c>
      <c r="J66" s="39">
        <v>1974.8499999999997</v>
      </c>
      <c r="K66" s="39">
        <v>1989.3500000000001</v>
      </c>
      <c r="L66" s="39">
        <v>2007.2999999999997</v>
      </c>
      <c r="M66" s="31">
        <v>1971.4</v>
      </c>
      <c r="N66" s="31">
        <v>1938.95</v>
      </c>
      <c r="O66" s="303">
        <v>1954000</v>
      </c>
      <c r="P66" s="304">
        <v>2.5654181631605951E-3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1989.5</v>
      </c>
      <c r="F67" s="38">
        <v>1995.55</v>
      </c>
      <c r="G67" s="39">
        <v>1977.3999999999999</v>
      </c>
      <c r="H67" s="39">
        <v>1965.3</v>
      </c>
      <c r="I67" s="39">
        <v>1947.1499999999999</v>
      </c>
      <c r="J67" s="39">
        <v>2007.6499999999999</v>
      </c>
      <c r="K67" s="39">
        <v>2025.8</v>
      </c>
      <c r="L67" s="39">
        <v>2037.8999999999999</v>
      </c>
      <c r="M67" s="31">
        <v>2013.7</v>
      </c>
      <c r="N67" s="31">
        <v>1983.45</v>
      </c>
      <c r="O67" s="303">
        <v>2581800</v>
      </c>
      <c r="P67" s="304">
        <v>-0.12505083367222447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198.4</v>
      </c>
      <c r="F68" s="38">
        <v>199.0333333333333</v>
      </c>
      <c r="G68" s="39">
        <v>197.06666666666661</v>
      </c>
      <c r="H68" s="39">
        <v>195.73333333333329</v>
      </c>
      <c r="I68" s="39">
        <v>193.76666666666659</v>
      </c>
      <c r="J68" s="39">
        <v>200.36666666666662</v>
      </c>
      <c r="K68" s="39">
        <v>202.33333333333331</v>
      </c>
      <c r="L68" s="39">
        <v>203.66666666666663</v>
      </c>
      <c r="M68" s="31">
        <v>201</v>
      </c>
      <c r="N68" s="31">
        <v>197.7</v>
      </c>
      <c r="O68" s="303">
        <v>3001600</v>
      </c>
      <c r="P68" s="304">
        <v>-0.72263906856403626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3736.1</v>
      </c>
      <c r="F69" s="38">
        <v>3739.5666666666662</v>
      </c>
      <c r="G69" s="39">
        <v>3682.6833333333325</v>
      </c>
      <c r="H69" s="39">
        <v>3629.2666666666664</v>
      </c>
      <c r="I69" s="39">
        <v>3572.3833333333328</v>
      </c>
      <c r="J69" s="39">
        <v>3792.9833333333322</v>
      </c>
      <c r="K69" s="39">
        <v>3849.8666666666663</v>
      </c>
      <c r="L69" s="39">
        <v>3903.2833333333319</v>
      </c>
      <c r="M69" s="31">
        <v>3796.45</v>
      </c>
      <c r="N69" s="31">
        <v>3686.15</v>
      </c>
      <c r="O69" s="303">
        <v>2538800</v>
      </c>
      <c r="P69" s="304">
        <v>-5.6418642681929684E-2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4075.1</v>
      </c>
      <c r="F70" s="38">
        <v>4088.7166666666672</v>
      </c>
      <c r="G70" s="39">
        <v>4039.4333333333343</v>
      </c>
      <c r="H70" s="39">
        <v>4003.7666666666673</v>
      </c>
      <c r="I70" s="39">
        <v>3954.4833333333345</v>
      </c>
      <c r="J70" s="39">
        <v>4124.3833333333341</v>
      </c>
      <c r="K70" s="39">
        <v>4173.666666666667</v>
      </c>
      <c r="L70" s="39">
        <v>4209.3333333333339</v>
      </c>
      <c r="M70" s="31">
        <v>4138</v>
      </c>
      <c r="N70" s="31">
        <v>4053.05</v>
      </c>
      <c r="O70" s="303">
        <v>884800</v>
      </c>
      <c r="P70" s="304">
        <v>-0.12482690405539071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511.15</v>
      </c>
      <c r="F71" s="38">
        <v>504.01666666666665</v>
      </c>
      <c r="G71" s="39">
        <v>494.18333333333328</v>
      </c>
      <c r="H71" s="39">
        <v>477.21666666666664</v>
      </c>
      <c r="I71" s="39">
        <v>467.38333333333327</v>
      </c>
      <c r="J71" s="39">
        <v>520.98333333333335</v>
      </c>
      <c r="K71" s="39">
        <v>530.81666666666661</v>
      </c>
      <c r="L71" s="39">
        <v>547.7833333333333</v>
      </c>
      <c r="M71" s="31">
        <v>513.85</v>
      </c>
      <c r="N71" s="31">
        <v>487.05</v>
      </c>
      <c r="O71" s="303">
        <v>35974950</v>
      </c>
      <c r="P71" s="304">
        <v>-1.1022407693005535E-2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5562.65</v>
      </c>
      <c r="F72" s="38">
        <v>5557.6333333333341</v>
      </c>
      <c r="G72" s="39">
        <v>5467.1666666666679</v>
      </c>
      <c r="H72" s="39">
        <v>5371.6833333333334</v>
      </c>
      <c r="I72" s="39">
        <v>5281.2166666666672</v>
      </c>
      <c r="J72" s="39">
        <v>5653.1166666666686</v>
      </c>
      <c r="K72" s="39">
        <v>5743.5833333333339</v>
      </c>
      <c r="L72" s="39">
        <v>5839.0666666666693</v>
      </c>
      <c r="M72" s="31">
        <v>5648.1</v>
      </c>
      <c r="N72" s="31">
        <v>5462.15</v>
      </c>
      <c r="O72" s="303">
        <v>2847875</v>
      </c>
      <c r="P72" s="304">
        <v>-0.10218316519546028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3317.95</v>
      </c>
      <c r="F73" s="38">
        <v>3323.75</v>
      </c>
      <c r="G73" s="39">
        <v>3295.5</v>
      </c>
      <c r="H73" s="39">
        <v>3273.05</v>
      </c>
      <c r="I73" s="39">
        <v>3244.8</v>
      </c>
      <c r="J73" s="39">
        <v>3346.2</v>
      </c>
      <c r="K73" s="39">
        <v>3374.45</v>
      </c>
      <c r="L73" s="39">
        <v>3396.8999999999996</v>
      </c>
      <c r="M73" s="31">
        <v>3352</v>
      </c>
      <c r="N73" s="31">
        <v>3301.3</v>
      </c>
      <c r="O73" s="303">
        <v>4406675</v>
      </c>
      <c r="P73" s="304">
        <v>-6.5466691408424565E-2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2471.75</v>
      </c>
      <c r="F74" s="38">
        <v>2467.2666666666669</v>
      </c>
      <c r="G74" s="39">
        <v>2439.5333333333338</v>
      </c>
      <c r="H74" s="39">
        <v>2407.3166666666671</v>
      </c>
      <c r="I74" s="39">
        <v>2379.5833333333339</v>
      </c>
      <c r="J74" s="39">
        <v>2499.4833333333336</v>
      </c>
      <c r="K74" s="39">
        <v>2527.2166666666662</v>
      </c>
      <c r="L74" s="39">
        <v>2559.4333333333334</v>
      </c>
      <c r="M74" s="31">
        <v>2495</v>
      </c>
      <c r="N74" s="31">
        <v>2435.0500000000002</v>
      </c>
      <c r="O74" s="303">
        <v>1878250</v>
      </c>
      <c r="P74" s="304">
        <v>-6.6684886581033068E-2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255.7</v>
      </c>
      <c r="F75" s="38">
        <v>254.88333333333335</v>
      </c>
      <c r="G75" s="39">
        <v>252.76666666666671</v>
      </c>
      <c r="H75" s="39">
        <v>249.83333333333334</v>
      </c>
      <c r="I75" s="39">
        <v>247.7166666666667</v>
      </c>
      <c r="J75" s="39">
        <v>257.81666666666672</v>
      </c>
      <c r="K75" s="39">
        <v>259.93333333333334</v>
      </c>
      <c r="L75" s="39">
        <v>262.86666666666673</v>
      </c>
      <c r="M75" s="31">
        <v>257</v>
      </c>
      <c r="N75" s="31">
        <v>251.95</v>
      </c>
      <c r="O75" s="303">
        <v>22780800</v>
      </c>
      <c r="P75" s="304">
        <v>8.5048010973936897E-2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134.30000000000001</v>
      </c>
      <c r="F76" s="38">
        <v>134.55000000000001</v>
      </c>
      <c r="G76" s="39">
        <v>133.30000000000001</v>
      </c>
      <c r="H76" s="39">
        <v>132.30000000000001</v>
      </c>
      <c r="I76" s="39">
        <v>131.05000000000001</v>
      </c>
      <c r="J76" s="39">
        <v>135.55000000000001</v>
      </c>
      <c r="K76" s="39">
        <v>136.80000000000001</v>
      </c>
      <c r="L76" s="39">
        <v>137.80000000000001</v>
      </c>
      <c r="M76" s="31">
        <v>135.80000000000001</v>
      </c>
      <c r="N76" s="31">
        <v>133.55000000000001</v>
      </c>
      <c r="O76" s="303">
        <v>125830000</v>
      </c>
      <c r="P76" s="304">
        <v>-9.5691544791404654E-2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117.85</v>
      </c>
      <c r="F77" s="38">
        <v>117.69999999999999</v>
      </c>
      <c r="G77" s="39">
        <v>116.59999999999998</v>
      </c>
      <c r="H77" s="39">
        <v>115.35</v>
      </c>
      <c r="I77" s="39">
        <v>114.24999999999999</v>
      </c>
      <c r="J77" s="39">
        <v>118.94999999999997</v>
      </c>
      <c r="K77" s="39">
        <v>120.05</v>
      </c>
      <c r="L77" s="39">
        <v>121.29999999999997</v>
      </c>
      <c r="M77" s="31">
        <v>118.8</v>
      </c>
      <c r="N77" s="31">
        <v>116.45</v>
      </c>
      <c r="O77" s="303">
        <v>108336000</v>
      </c>
      <c r="P77" s="304">
        <v>-0.10923863978332832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831.1</v>
      </c>
      <c r="F78" s="38">
        <v>827.16666666666663</v>
      </c>
      <c r="G78" s="39">
        <v>814.38333333333321</v>
      </c>
      <c r="H78" s="39">
        <v>797.66666666666663</v>
      </c>
      <c r="I78" s="39">
        <v>784.88333333333321</v>
      </c>
      <c r="J78" s="39">
        <v>843.88333333333321</v>
      </c>
      <c r="K78" s="39">
        <v>856.66666666666674</v>
      </c>
      <c r="L78" s="39">
        <v>873.38333333333321</v>
      </c>
      <c r="M78" s="31">
        <v>839.95</v>
      </c>
      <c r="N78" s="31">
        <v>810.45</v>
      </c>
      <c r="O78" s="303">
        <v>6413350</v>
      </c>
      <c r="P78" s="304">
        <v>-0.19567194035279142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49.7</v>
      </c>
      <c r="F79" s="38">
        <v>49.666666666666664</v>
      </c>
      <c r="G79" s="39">
        <v>49.033333333333331</v>
      </c>
      <c r="H79" s="39">
        <v>48.366666666666667</v>
      </c>
      <c r="I79" s="39">
        <v>47.733333333333334</v>
      </c>
      <c r="J79" s="39">
        <v>50.333333333333329</v>
      </c>
      <c r="K79" s="39">
        <v>50.966666666666669</v>
      </c>
      <c r="L79" s="39">
        <v>51.633333333333326</v>
      </c>
      <c r="M79" s="31">
        <v>50.3</v>
      </c>
      <c r="N79" s="31">
        <v>49</v>
      </c>
      <c r="O79" s="303">
        <v>113692500</v>
      </c>
      <c r="P79" s="304">
        <v>-0.26661828737300436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589.54999999999995</v>
      </c>
      <c r="F80" s="38">
        <v>594.7166666666667</v>
      </c>
      <c r="G80" s="39">
        <v>581.18333333333339</v>
      </c>
      <c r="H80" s="39">
        <v>572.81666666666672</v>
      </c>
      <c r="I80" s="39">
        <v>559.28333333333342</v>
      </c>
      <c r="J80" s="39">
        <v>603.08333333333337</v>
      </c>
      <c r="K80" s="39">
        <v>616.61666666666667</v>
      </c>
      <c r="L80" s="39">
        <v>624.98333333333335</v>
      </c>
      <c r="M80" s="31">
        <v>608.25</v>
      </c>
      <c r="N80" s="31">
        <v>586.35</v>
      </c>
      <c r="O80" s="303">
        <v>8019700</v>
      </c>
      <c r="P80" s="304">
        <v>3.7853297442799465E-2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1041.05</v>
      </c>
      <c r="F81" s="38">
        <v>1041.4833333333333</v>
      </c>
      <c r="G81" s="39">
        <v>1030.9666666666667</v>
      </c>
      <c r="H81" s="39">
        <v>1020.8833333333334</v>
      </c>
      <c r="I81" s="39">
        <v>1010.3666666666668</v>
      </c>
      <c r="J81" s="39">
        <v>1051.5666666666666</v>
      </c>
      <c r="K81" s="39">
        <v>1062.0833333333335</v>
      </c>
      <c r="L81" s="39">
        <v>1072.1666666666665</v>
      </c>
      <c r="M81" s="31">
        <v>1052</v>
      </c>
      <c r="N81" s="31">
        <v>1031.4000000000001</v>
      </c>
      <c r="O81" s="303">
        <v>6229000</v>
      </c>
      <c r="P81" s="304">
        <v>3.1291390728476823E-2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1724.5</v>
      </c>
      <c r="F82" s="38">
        <v>1713.8666666666668</v>
      </c>
      <c r="G82" s="39">
        <v>1697.7833333333335</v>
      </c>
      <c r="H82" s="39">
        <v>1671.0666666666668</v>
      </c>
      <c r="I82" s="39">
        <v>1654.9833333333336</v>
      </c>
      <c r="J82" s="39">
        <v>1740.5833333333335</v>
      </c>
      <c r="K82" s="39">
        <v>1756.6666666666665</v>
      </c>
      <c r="L82" s="39">
        <v>1783.3833333333334</v>
      </c>
      <c r="M82" s="31">
        <v>1729.95</v>
      </c>
      <c r="N82" s="31">
        <v>1687.15</v>
      </c>
      <c r="O82" s="303">
        <v>2815800</v>
      </c>
      <c r="P82" s="304">
        <v>-7.4761979085375366E-2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323.55</v>
      </c>
      <c r="F83" s="38">
        <v>319.63333333333338</v>
      </c>
      <c r="G83" s="39">
        <v>313.36666666666679</v>
      </c>
      <c r="H83" s="39">
        <v>303.18333333333339</v>
      </c>
      <c r="I83" s="39">
        <v>296.9166666666668</v>
      </c>
      <c r="J83" s="39">
        <v>329.81666666666678</v>
      </c>
      <c r="K83" s="39">
        <v>336.08333333333331</v>
      </c>
      <c r="L83" s="39">
        <v>346.26666666666677</v>
      </c>
      <c r="M83" s="31">
        <v>325.89999999999998</v>
      </c>
      <c r="N83" s="31">
        <v>309.45</v>
      </c>
      <c r="O83" s="303">
        <v>10128000</v>
      </c>
      <c r="P83" s="304">
        <v>5.0840423324341147E-2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1825.4</v>
      </c>
      <c r="F84" s="38">
        <v>1831.0166666666667</v>
      </c>
      <c r="G84" s="39">
        <v>1812.8833333333332</v>
      </c>
      <c r="H84" s="39">
        <v>1800.3666666666666</v>
      </c>
      <c r="I84" s="39">
        <v>1782.2333333333331</v>
      </c>
      <c r="J84" s="39">
        <v>1843.5333333333333</v>
      </c>
      <c r="K84" s="39">
        <v>1861.666666666667</v>
      </c>
      <c r="L84" s="39">
        <v>1874.1833333333334</v>
      </c>
      <c r="M84" s="31">
        <v>1849.15</v>
      </c>
      <c r="N84" s="31">
        <v>1818.5</v>
      </c>
      <c r="O84" s="303">
        <v>12470650</v>
      </c>
      <c r="P84" s="304">
        <v>-4.0914736611383062E-2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470.55</v>
      </c>
      <c r="F85" s="38">
        <v>471.7166666666667</v>
      </c>
      <c r="G85" s="39">
        <v>468.13333333333338</v>
      </c>
      <c r="H85" s="39">
        <v>465.7166666666667</v>
      </c>
      <c r="I85" s="39">
        <v>462.13333333333338</v>
      </c>
      <c r="J85" s="39">
        <v>474.13333333333338</v>
      </c>
      <c r="K85" s="39">
        <v>477.71666666666664</v>
      </c>
      <c r="L85" s="39">
        <v>480.13333333333338</v>
      </c>
      <c r="M85" s="31">
        <v>475.3</v>
      </c>
      <c r="N85" s="31">
        <v>469.3</v>
      </c>
      <c r="O85" s="303">
        <v>7510000</v>
      </c>
      <c r="P85" s="304">
        <v>-0.13266926519416775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3881.15</v>
      </c>
      <c r="F86" s="38">
        <v>3878.3833333333337</v>
      </c>
      <c r="G86" s="39">
        <v>3857.8166666666675</v>
      </c>
      <c r="H86" s="39">
        <v>3834.483333333334</v>
      </c>
      <c r="I86" s="39">
        <v>3813.9166666666679</v>
      </c>
      <c r="J86" s="39">
        <v>3901.7166666666672</v>
      </c>
      <c r="K86" s="39">
        <v>3922.2833333333338</v>
      </c>
      <c r="L86" s="39">
        <v>3945.6166666666668</v>
      </c>
      <c r="M86" s="31">
        <v>3898.95</v>
      </c>
      <c r="N86" s="31">
        <v>3855.05</v>
      </c>
      <c r="O86" s="303">
        <v>3456600</v>
      </c>
      <c r="P86" s="304">
        <v>-0.13440012020133724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1324.45</v>
      </c>
      <c r="F87" s="38">
        <v>1319.9</v>
      </c>
      <c r="G87" s="39">
        <v>1310.1500000000001</v>
      </c>
      <c r="H87" s="39">
        <v>1295.8499999999999</v>
      </c>
      <c r="I87" s="39">
        <v>1286.0999999999999</v>
      </c>
      <c r="J87" s="39">
        <v>1334.2000000000003</v>
      </c>
      <c r="K87" s="39">
        <v>1343.9500000000003</v>
      </c>
      <c r="L87" s="39">
        <v>1358.2500000000005</v>
      </c>
      <c r="M87" s="31">
        <v>1329.65</v>
      </c>
      <c r="N87" s="31">
        <v>1305.5999999999999</v>
      </c>
      <c r="O87" s="303">
        <v>5399000</v>
      </c>
      <c r="P87" s="304">
        <v>-8.242692046227057E-2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1125.55</v>
      </c>
      <c r="F88" s="38">
        <v>1124.3499999999999</v>
      </c>
      <c r="G88" s="39">
        <v>1118.8499999999999</v>
      </c>
      <c r="H88" s="39">
        <v>1112.1500000000001</v>
      </c>
      <c r="I88" s="39">
        <v>1106.6500000000001</v>
      </c>
      <c r="J88" s="39">
        <v>1131.0499999999997</v>
      </c>
      <c r="K88" s="39">
        <v>1136.5499999999997</v>
      </c>
      <c r="L88" s="39">
        <v>1143.2499999999995</v>
      </c>
      <c r="M88" s="31">
        <v>1129.8499999999999</v>
      </c>
      <c r="N88" s="31">
        <v>1117.6500000000001</v>
      </c>
      <c r="O88" s="303">
        <v>11737600</v>
      </c>
      <c r="P88" s="304">
        <v>-8.2412170296596254E-2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2457.85</v>
      </c>
      <c r="F89" s="38">
        <v>2445.6166666666668</v>
      </c>
      <c r="G89" s="39">
        <v>2395.2333333333336</v>
      </c>
      <c r="H89" s="39">
        <v>2332.6166666666668</v>
      </c>
      <c r="I89" s="39">
        <v>2282.2333333333336</v>
      </c>
      <c r="J89" s="39">
        <v>2508.2333333333336</v>
      </c>
      <c r="K89" s="39">
        <v>2558.6166666666668</v>
      </c>
      <c r="L89" s="39">
        <v>2621.2333333333336</v>
      </c>
      <c r="M89" s="31">
        <v>2496</v>
      </c>
      <c r="N89" s="31">
        <v>2383</v>
      </c>
      <c r="O89" s="303">
        <v>2576100</v>
      </c>
      <c r="P89" s="304">
        <v>-0.18967632348777955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1691.05</v>
      </c>
      <c r="F90" s="38">
        <v>1698.95</v>
      </c>
      <c r="G90" s="39">
        <v>1679.2</v>
      </c>
      <c r="H90" s="39">
        <v>1667.35</v>
      </c>
      <c r="I90" s="39">
        <v>1647.6</v>
      </c>
      <c r="J90" s="39">
        <v>1710.8000000000002</v>
      </c>
      <c r="K90" s="39">
        <v>1730.5500000000002</v>
      </c>
      <c r="L90" s="39">
        <v>1742.4000000000003</v>
      </c>
      <c r="M90" s="31">
        <v>1718.7</v>
      </c>
      <c r="N90" s="31">
        <v>1687.1</v>
      </c>
      <c r="O90" s="303">
        <v>104920750</v>
      </c>
      <c r="P90" s="304">
        <v>-1.0054619626408039E-3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667.7</v>
      </c>
      <c r="F91" s="38">
        <v>668.16666666666674</v>
      </c>
      <c r="G91" s="39">
        <v>662.73333333333346</v>
      </c>
      <c r="H91" s="39">
        <v>657.76666666666677</v>
      </c>
      <c r="I91" s="39">
        <v>652.33333333333348</v>
      </c>
      <c r="J91" s="39">
        <v>673.13333333333344</v>
      </c>
      <c r="K91" s="39">
        <v>678.56666666666683</v>
      </c>
      <c r="L91" s="39">
        <v>683.53333333333342</v>
      </c>
      <c r="M91" s="31">
        <v>673.6</v>
      </c>
      <c r="N91" s="31">
        <v>663.2</v>
      </c>
      <c r="O91" s="303">
        <v>17767200</v>
      </c>
      <c r="P91" s="304">
        <v>-0.14048531289910601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3165.85</v>
      </c>
      <c r="F92" s="38">
        <v>3153.6833333333329</v>
      </c>
      <c r="G92" s="39">
        <v>3126.6166666666659</v>
      </c>
      <c r="H92" s="39">
        <v>3087.3833333333328</v>
      </c>
      <c r="I92" s="39">
        <v>3060.3166666666657</v>
      </c>
      <c r="J92" s="39">
        <v>3192.9166666666661</v>
      </c>
      <c r="K92" s="39">
        <v>3219.9833333333327</v>
      </c>
      <c r="L92" s="39">
        <v>3259.2166666666662</v>
      </c>
      <c r="M92" s="31">
        <v>3180.75</v>
      </c>
      <c r="N92" s="31">
        <v>3114.45</v>
      </c>
      <c r="O92" s="303">
        <v>3544200</v>
      </c>
      <c r="P92" s="304">
        <v>-8.7651556104718517E-2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451.85</v>
      </c>
      <c r="F93" s="38">
        <v>453.63333333333338</v>
      </c>
      <c r="G93" s="39">
        <v>446.91666666666674</v>
      </c>
      <c r="H93" s="39">
        <v>441.98333333333335</v>
      </c>
      <c r="I93" s="39">
        <v>435.26666666666671</v>
      </c>
      <c r="J93" s="39">
        <v>458.56666666666678</v>
      </c>
      <c r="K93" s="39">
        <v>465.28333333333336</v>
      </c>
      <c r="L93" s="39">
        <v>470.21666666666681</v>
      </c>
      <c r="M93" s="31">
        <v>460.35</v>
      </c>
      <c r="N93" s="31">
        <v>448.7</v>
      </c>
      <c r="O93" s="303">
        <v>28256200</v>
      </c>
      <c r="P93" s="304">
        <v>-0.1821791806799303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129</v>
      </c>
      <c r="F94" s="38">
        <v>128.63333333333333</v>
      </c>
      <c r="G94" s="39">
        <v>127.36666666666665</v>
      </c>
      <c r="H94" s="39">
        <v>125.73333333333332</v>
      </c>
      <c r="I94" s="39">
        <v>124.46666666666664</v>
      </c>
      <c r="J94" s="39">
        <v>130.26666666666665</v>
      </c>
      <c r="K94" s="39">
        <v>131.5333333333333</v>
      </c>
      <c r="L94" s="39">
        <v>133.16666666666666</v>
      </c>
      <c r="M94" s="31">
        <v>129.9</v>
      </c>
      <c r="N94" s="31">
        <v>127</v>
      </c>
      <c r="O94" s="303">
        <v>27178400</v>
      </c>
      <c r="P94" s="304">
        <v>-9.9402880224798026E-2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293.25</v>
      </c>
      <c r="F95" s="38">
        <v>297.53333333333336</v>
      </c>
      <c r="G95" s="39">
        <v>287.06666666666672</v>
      </c>
      <c r="H95" s="39">
        <v>280.88333333333338</v>
      </c>
      <c r="I95" s="39">
        <v>270.41666666666674</v>
      </c>
      <c r="J95" s="39">
        <v>303.7166666666667</v>
      </c>
      <c r="K95" s="39">
        <v>314.18333333333328</v>
      </c>
      <c r="L95" s="39">
        <v>320.36666666666667</v>
      </c>
      <c r="M95" s="31">
        <v>308</v>
      </c>
      <c r="N95" s="31">
        <v>291.35000000000002</v>
      </c>
      <c r="O95" s="303">
        <v>36212400</v>
      </c>
      <c r="P95" s="304">
        <v>-7.4140549496065161E-2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2587.35</v>
      </c>
      <c r="F96" s="38">
        <v>2589.9500000000003</v>
      </c>
      <c r="G96" s="39">
        <v>2573.4000000000005</v>
      </c>
      <c r="H96" s="39">
        <v>2559.4500000000003</v>
      </c>
      <c r="I96" s="39">
        <v>2542.9000000000005</v>
      </c>
      <c r="J96" s="39">
        <v>2603.9000000000005</v>
      </c>
      <c r="K96" s="39">
        <v>2620.4500000000007</v>
      </c>
      <c r="L96" s="39">
        <v>2634.4000000000005</v>
      </c>
      <c r="M96" s="31">
        <v>2606.5</v>
      </c>
      <c r="N96" s="31">
        <v>2576</v>
      </c>
      <c r="O96" s="303">
        <v>9957600</v>
      </c>
      <c r="P96" s="304">
        <v>-2.6142064959070503E-2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128.80000000000001</v>
      </c>
      <c r="F97" s="38">
        <v>128.78333333333333</v>
      </c>
      <c r="G97" s="39">
        <v>127.21666666666667</v>
      </c>
      <c r="H97" s="39">
        <v>125.63333333333334</v>
      </c>
      <c r="I97" s="39">
        <v>124.06666666666668</v>
      </c>
      <c r="J97" s="39">
        <v>130.36666666666667</v>
      </c>
      <c r="K97" s="39">
        <v>131.93333333333334</v>
      </c>
      <c r="L97" s="39">
        <v>133.51666666666665</v>
      </c>
      <c r="M97" s="31">
        <v>130.35</v>
      </c>
      <c r="N97" s="31">
        <v>127.2</v>
      </c>
      <c r="O97" s="303">
        <v>57599400</v>
      </c>
      <c r="P97" s="304">
        <v>5.2464821545056377E-2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992.35</v>
      </c>
      <c r="F98" s="38">
        <v>995.56666666666661</v>
      </c>
      <c r="G98" s="39">
        <v>985.88333333333321</v>
      </c>
      <c r="H98" s="39">
        <v>979.41666666666663</v>
      </c>
      <c r="I98" s="39">
        <v>969.73333333333323</v>
      </c>
      <c r="J98" s="39">
        <v>1002.0333333333332</v>
      </c>
      <c r="K98" s="39">
        <v>1011.7166666666666</v>
      </c>
      <c r="L98" s="39">
        <v>1018.1833333333332</v>
      </c>
      <c r="M98" s="31">
        <v>1005.25</v>
      </c>
      <c r="N98" s="31">
        <v>989.1</v>
      </c>
      <c r="O98" s="303">
        <v>82417300</v>
      </c>
      <c r="P98" s="304">
        <v>-1.6858998981278912E-2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1373.5</v>
      </c>
      <c r="F99" s="38">
        <v>1377.8833333333332</v>
      </c>
      <c r="G99" s="39">
        <v>1360.7666666666664</v>
      </c>
      <c r="H99" s="39">
        <v>1348.0333333333333</v>
      </c>
      <c r="I99" s="39">
        <v>1330.9166666666665</v>
      </c>
      <c r="J99" s="39">
        <v>1390.6166666666663</v>
      </c>
      <c r="K99" s="39">
        <v>1407.7333333333331</v>
      </c>
      <c r="L99" s="39">
        <v>1420.4666666666662</v>
      </c>
      <c r="M99" s="31">
        <v>1395</v>
      </c>
      <c r="N99" s="31">
        <v>1365.15</v>
      </c>
      <c r="O99" s="303">
        <v>4219000</v>
      </c>
      <c r="P99" s="304">
        <v>-4.590682948891904E-2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578.6</v>
      </c>
      <c r="F100" s="38">
        <v>582.63333333333333</v>
      </c>
      <c r="G100" s="39">
        <v>573.9666666666667</v>
      </c>
      <c r="H100" s="39">
        <v>569.33333333333337</v>
      </c>
      <c r="I100" s="39">
        <v>560.66666666666674</v>
      </c>
      <c r="J100" s="39">
        <v>587.26666666666665</v>
      </c>
      <c r="K100" s="39">
        <v>595.93333333333339</v>
      </c>
      <c r="L100" s="39">
        <v>600.56666666666661</v>
      </c>
      <c r="M100" s="31">
        <v>591.29999999999995</v>
      </c>
      <c r="N100" s="31">
        <v>578</v>
      </c>
      <c r="O100" s="303">
        <v>9990000</v>
      </c>
      <c r="P100" s="304">
        <v>-6.4343916830570391E-2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8.5500000000000007</v>
      </c>
      <c r="F101" s="38">
        <v>8.7333333333333325</v>
      </c>
      <c r="G101" s="39">
        <v>8.2666666666666657</v>
      </c>
      <c r="H101" s="39">
        <v>7.9833333333333325</v>
      </c>
      <c r="I101" s="39">
        <v>7.5166666666666657</v>
      </c>
      <c r="J101" s="39">
        <v>9.0166666666666657</v>
      </c>
      <c r="K101" s="39">
        <v>9.4833333333333307</v>
      </c>
      <c r="L101" s="39">
        <v>9.7666666666666657</v>
      </c>
      <c r="M101" s="31">
        <v>9.1999999999999993</v>
      </c>
      <c r="N101" s="31">
        <v>8.4499999999999993</v>
      </c>
      <c r="O101" s="303">
        <v>790720000</v>
      </c>
      <c r="P101" s="304">
        <v>-0.22399309099473974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114.6</v>
      </c>
      <c r="F102" s="38">
        <v>115.73333333333333</v>
      </c>
      <c r="G102" s="39">
        <v>112.61666666666667</v>
      </c>
      <c r="H102" s="39">
        <v>110.63333333333334</v>
      </c>
      <c r="I102" s="39">
        <v>107.51666666666668</v>
      </c>
      <c r="J102" s="39">
        <v>117.71666666666667</v>
      </c>
      <c r="K102" s="39">
        <v>120.83333333333331</v>
      </c>
      <c r="L102" s="39">
        <v>122.81666666666666</v>
      </c>
      <c r="M102" s="31">
        <v>118.85</v>
      </c>
      <c r="N102" s="31">
        <v>113.75</v>
      </c>
      <c r="O102" s="303">
        <v>125510000</v>
      </c>
      <c r="P102" s="304">
        <v>-9.0968349387991601E-2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82.5</v>
      </c>
      <c r="F103" s="38">
        <v>83.55</v>
      </c>
      <c r="G103" s="39">
        <v>80.75</v>
      </c>
      <c r="H103" s="39">
        <v>79</v>
      </c>
      <c r="I103" s="39">
        <v>76.2</v>
      </c>
      <c r="J103" s="39">
        <v>85.3</v>
      </c>
      <c r="K103" s="39">
        <v>88.09999999999998</v>
      </c>
      <c r="L103" s="39">
        <v>89.85</v>
      </c>
      <c r="M103" s="31">
        <v>86.35</v>
      </c>
      <c r="N103" s="31">
        <v>81.8</v>
      </c>
      <c r="O103" s="303">
        <v>178755000</v>
      </c>
      <c r="P103" s="304">
        <v>-5.4281406237600194E-2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119.9</v>
      </c>
      <c r="F104" s="38">
        <v>121.16666666666667</v>
      </c>
      <c r="G104" s="39">
        <v>116.78333333333335</v>
      </c>
      <c r="H104" s="39">
        <v>113.66666666666667</v>
      </c>
      <c r="I104" s="39">
        <v>109.28333333333335</v>
      </c>
      <c r="J104" s="39">
        <v>124.28333333333335</v>
      </c>
      <c r="K104" s="39">
        <v>128.66666666666669</v>
      </c>
      <c r="L104" s="39">
        <v>131.78333333333336</v>
      </c>
      <c r="M104" s="31">
        <v>125.55</v>
      </c>
      <c r="N104" s="31">
        <v>118.05</v>
      </c>
      <c r="O104" s="303">
        <v>49323750</v>
      </c>
      <c r="P104" s="304">
        <v>-1.9384179527324238E-2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464.8</v>
      </c>
      <c r="F105" s="38">
        <v>467.4666666666667</v>
      </c>
      <c r="G105" s="39">
        <v>459.83333333333337</v>
      </c>
      <c r="H105" s="39">
        <v>454.86666666666667</v>
      </c>
      <c r="I105" s="39">
        <v>447.23333333333335</v>
      </c>
      <c r="J105" s="39">
        <v>472.43333333333339</v>
      </c>
      <c r="K105" s="39">
        <v>480.06666666666672</v>
      </c>
      <c r="L105" s="39">
        <v>485.03333333333342</v>
      </c>
      <c r="M105" s="31">
        <v>475.1</v>
      </c>
      <c r="N105" s="31">
        <v>462.5</v>
      </c>
      <c r="O105" s="303">
        <v>9035125</v>
      </c>
      <c r="P105" s="304">
        <v>7.2991508817766171E-2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388.25</v>
      </c>
      <c r="F106" s="38">
        <v>388.88333333333338</v>
      </c>
      <c r="G106" s="39">
        <v>385.31666666666678</v>
      </c>
      <c r="H106" s="39">
        <v>382.38333333333338</v>
      </c>
      <c r="I106" s="39">
        <v>378.81666666666678</v>
      </c>
      <c r="J106" s="39">
        <v>391.81666666666678</v>
      </c>
      <c r="K106" s="39">
        <v>395.38333333333338</v>
      </c>
      <c r="L106" s="39">
        <v>398.31666666666678</v>
      </c>
      <c r="M106" s="31">
        <v>392.45</v>
      </c>
      <c r="N106" s="31">
        <v>385.95</v>
      </c>
      <c r="O106" s="303">
        <v>19792000</v>
      </c>
      <c r="P106" s="304">
        <v>-3.1702544031311154E-2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214.1</v>
      </c>
      <c r="F107" s="38">
        <v>213.88333333333333</v>
      </c>
      <c r="G107" s="39">
        <v>211.96666666666664</v>
      </c>
      <c r="H107" s="39">
        <v>209.83333333333331</v>
      </c>
      <c r="I107" s="39">
        <v>207.91666666666663</v>
      </c>
      <c r="J107" s="39">
        <v>216.01666666666665</v>
      </c>
      <c r="K107" s="39">
        <v>217.93333333333334</v>
      </c>
      <c r="L107" s="39">
        <v>220.06666666666666</v>
      </c>
      <c r="M107" s="31">
        <v>215.8</v>
      </c>
      <c r="N107" s="31">
        <v>211.75</v>
      </c>
      <c r="O107" s="303">
        <v>16921500</v>
      </c>
      <c r="P107" s="304">
        <v>2.5773195876288659E-3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3027.6</v>
      </c>
      <c r="F108" s="38">
        <v>3013.5166666666664</v>
      </c>
      <c r="G108" s="39">
        <v>2982.3833333333328</v>
      </c>
      <c r="H108" s="39">
        <v>2937.1666666666665</v>
      </c>
      <c r="I108" s="39">
        <v>2906.0333333333328</v>
      </c>
      <c r="J108" s="39">
        <v>3058.7333333333327</v>
      </c>
      <c r="K108" s="39">
        <v>3089.8666666666659</v>
      </c>
      <c r="L108" s="39">
        <v>3135.0833333333326</v>
      </c>
      <c r="M108" s="31">
        <v>3044.65</v>
      </c>
      <c r="N108" s="31">
        <v>2968.3</v>
      </c>
      <c r="O108" s="303">
        <v>725400</v>
      </c>
      <c r="P108" s="304">
        <v>-0.18777292576419213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2565.5</v>
      </c>
      <c r="F109" s="38">
        <v>2557.5499999999997</v>
      </c>
      <c r="G109" s="39">
        <v>2531.5999999999995</v>
      </c>
      <c r="H109" s="39">
        <v>2497.6999999999998</v>
      </c>
      <c r="I109" s="39">
        <v>2471.7499999999995</v>
      </c>
      <c r="J109" s="39">
        <v>2591.4499999999994</v>
      </c>
      <c r="K109" s="39">
        <v>2617.3999999999992</v>
      </c>
      <c r="L109" s="39">
        <v>2651.2999999999993</v>
      </c>
      <c r="M109" s="31">
        <v>2583.5</v>
      </c>
      <c r="N109" s="31">
        <v>2523.65</v>
      </c>
      <c r="O109" s="303">
        <v>3807300</v>
      </c>
      <c r="P109" s="304">
        <v>-0.10595280028178937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1430</v>
      </c>
      <c r="F110" s="38">
        <v>1431.1666666666667</v>
      </c>
      <c r="G110" s="39">
        <v>1416.8333333333335</v>
      </c>
      <c r="H110" s="39">
        <v>1403.6666666666667</v>
      </c>
      <c r="I110" s="39">
        <v>1389.3333333333335</v>
      </c>
      <c r="J110" s="39">
        <v>1444.3333333333335</v>
      </c>
      <c r="K110" s="39">
        <v>1458.666666666667</v>
      </c>
      <c r="L110" s="39">
        <v>1471.8333333333335</v>
      </c>
      <c r="M110" s="31">
        <v>1445.5</v>
      </c>
      <c r="N110" s="31">
        <v>1418</v>
      </c>
      <c r="O110" s="303">
        <v>21903000</v>
      </c>
      <c r="P110" s="304">
        <v>-2.4169655387494153E-2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177.25</v>
      </c>
      <c r="F111" s="38">
        <v>178.91666666666666</v>
      </c>
      <c r="G111" s="39">
        <v>174.33333333333331</v>
      </c>
      <c r="H111" s="39">
        <v>171.41666666666666</v>
      </c>
      <c r="I111" s="39">
        <v>166.83333333333331</v>
      </c>
      <c r="J111" s="39">
        <v>181.83333333333331</v>
      </c>
      <c r="K111" s="39">
        <v>186.41666666666663</v>
      </c>
      <c r="L111" s="39">
        <v>189.33333333333331</v>
      </c>
      <c r="M111" s="31">
        <v>183.5</v>
      </c>
      <c r="N111" s="31">
        <v>176</v>
      </c>
      <c r="O111" s="303">
        <v>85928200</v>
      </c>
      <c r="P111" s="304">
        <v>-5.0030070666065254E-2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1367.05</v>
      </c>
      <c r="F112" s="38">
        <v>1367.8500000000001</v>
      </c>
      <c r="G112" s="39">
        <v>1359.5000000000002</v>
      </c>
      <c r="H112" s="39">
        <v>1351.95</v>
      </c>
      <c r="I112" s="39">
        <v>1343.6000000000001</v>
      </c>
      <c r="J112" s="39">
        <v>1375.4000000000003</v>
      </c>
      <c r="K112" s="39">
        <v>1383.7500000000002</v>
      </c>
      <c r="L112" s="39">
        <v>1391.3000000000004</v>
      </c>
      <c r="M112" s="31">
        <v>1376.2</v>
      </c>
      <c r="N112" s="31">
        <v>1360.3</v>
      </c>
      <c r="O112" s="303">
        <v>36332400</v>
      </c>
      <c r="P112" s="304">
        <v>-5.298551812580151E-2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99.3</v>
      </c>
      <c r="F113" s="38">
        <v>99.633333333333326</v>
      </c>
      <c r="G113" s="39">
        <v>98.366666666666646</v>
      </c>
      <c r="H113" s="39">
        <v>97.433333333333323</v>
      </c>
      <c r="I113" s="39">
        <v>96.166666666666643</v>
      </c>
      <c r="J113" s="39">
        <v>100.56666666666665</v>
      </c>
      <c r="K113" s="39">
        <v>101.83333333333333</v>
      </c>
      <c r="L113" s="39">
        <v>102.76666666666665</v>
      </c>
      <c r="M113" s="31">
        <v>100.9</v>
      </c>
      <c r="N113" s="31">
        <v>98.7</v>
      </c>
      <c r="O113" s="303">
        <v>97646250</v>
      </c>
      <c r="P113" s="304">
        <v>-8.3630707292524475E-2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834.85</v>
      </c>
      <c r="F114" s="38">
        <v>827.55000000000007</v>
      </c>
      <c r="G114" s="39">
        <v>811.90000000000009</v>
      </c>
      <c r="H114" s="39">
        <v>788.95</v>
      </c>
      <c r="I114" s="39">
        <v>773.30000000000007</v>
      </c>
      <c r="J114" s="39">
        <v>850.50000000000011</v>
      </c>
      <c r="K114" s="39">
        <v>866.15</v>
      </c>
      <c r="L114" s="39">
        <v>889.10000000000014</v>
      </c>
      <c r="M114" s="31">
        <v>843.2</v>
      </c>
      <c r="N114" s="31">
        <v>804.6</v>
      </c>
      <c r="O114" s="303">
        <v>2217150</v>
      </c>
      <c r="P114" s="304">
        <v>-0.11310452418096724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624.95000000000005</v>
      </c>
      <c r="F115" s="38">
        <v>624.9666666666667</v>
      </c>
      <c r="G115" s="39">
        <v>621.48333333333335</v>
      </c>
      <c r="H115" s="39">
        <v>618.01666666666665</v>
      </c>
      <c r="I115" s="39">
        <v>614.5333333333333</v>
      </c>
      <c r="J115" s="39">
        <v>628.43333333333339</v>
      </c>
      <c r="K115" s="39">
        <v>631.91666666666674</v>
      </c>
      <c r="L115" s="39">
        <v>635.38333333333344</v>
      </c>
      <c r="M115" s="31">
        <v>628.45000000000005</v>
      </c>
      <c r="N115" s="31">
        <v>621.5</v>
      </c>
      <c r="O115" s="303">
        <v>12751375</v>
      </c>
      <c r="P115" s="304">
        <v>-0.13574902146839046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467.7</v>
      </c>
      <c r="F116" s="38">
        <v>470.06666666666666</v>
      </c>
      <c r="G116" s="39">
        <v>461.68333333333334</v>
      </c>
      <c r="H116" s="39">
        <v>455.66666666666669</v>
      </c>
      <c r="I116" s="39">
        <v>447.28333333333336</v>
      </c>
      <c r="J116" s="39">
        <v>476.08333333333331</v>
      </c>
      <c r="K116" s="39">
        <v>484.46666666666664</v>
      </c>
      <c r="L116" s="39">
        <v>490.48333333333329</v>
      </c>
      <c r="M116" s="31">
        <v>478.45</v>
      </c>
      <c r="N116" s="31">
        <v>464.05</v>
      </c>
      <c r="O116" s="303">
        <v>83328000</v>
      </c>
      <c r="P116" s="304">
        <v>-8.8666071709801036E-2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663.5</v>
      </c>
      <c r="F117" s="38">
        <v>664.75</v>
      </c>
      <c r="G117" s="39">
        <v>658.85</v>
      </c>
      <c r="H117" s="39">
        <v>654.20000000000005</v>
      </c>
      <c r="I117" s="39">
        <v>648.30000000000007</v>
      </c>
      <c r="J117" s="39">
        <v>669.4</v>
      </c>
      <c r="K117" s="39">
        <v>675.30000000000007</v>
      </c>
      <c r="L117" s="39">
        <v>679.94999999999993</v>
      </c>
      <c r="M117" s="31">
        <v>670.65</v>
      </c>
      <c r="N117" s="31">
        <v>660.1</v>
      </c>
      <c r="O117" s="303">
        <v>24751250</v>
      </c>
      <c r="P117" s="304">
        <v>-5.3670426304721852E-2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3213.4</v>
      </c>
      <c r="F118" s="38">
        <v>3217.75</v>
      </c>
      <c r="G118" s="39">
        <v>3175.65</v>
      </c>
      <c r="H118" s="39">
        <v>3137.9</v>
      </c>
      <c r="I118" s="39">
        <v>3095.8</v>
      </c>
      <c r="J118" s="39">
        <v>3255.5</v>
      </c>
      <c r="K118" s="39">
        <v>3297.6000000000004</v>
      </c>
      <c r="L118" s="39">
        <v>3335.35</v>
      </c>
      <c r="M118" s="31">
        <v>3259.85</v>
      </c>
      <c r="N118" s="31">
        <v>3180</v>
      </c>
      <c r="O118" s="303">
        <v>267250</v>
      </c>
      <c r="P118" s="304">
        <v>-0.14820717131474104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800.25</v>
      </c>
      <c r="F119" s="38">
        <v>806.1</v>
      </c>
      <c r="G119" s="39">
        <v>791.1</v>
      </c>
      <c r="H119" s="39">
        <v>781.95</v>
      </c>
      <c r="I119" s="39">
        <v>766.95</v>
      </c>
      <c r="J119" s="39">
        <v>815.25</v>
      </c>
      <c r="K119" s="39">
        <v>830.25</v>
      </c>
      <c r="L119" s="39">
        <v>839.4</v>
      </c>
      <c r="M119" s="31">
        <v>821.1</v>
      </c>
      <c r="N119" s="31">
        <v>796.95</v>
      </c>
      <c r="O119" s="303">
        <v>22119750</v>
      </c>
      <c r="P119" s="304">
        <v>-4.6052631578947366E-2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472.9</v>
      </c>
      <c r="F120" s="38">
        <v>471.2166666666667</v>
      </c>
      <c r="G120" s="39">
        <v>465.63333333333338</v>
      </c>
      <c r="H120" s="39">
        <v>458.36666666666667</v>
      </c>
      <c r="I120" s="39">
        <v>452.78333333333336</v>
      </c>
      <c r="J120" s="39">
        <v>478.48333333333341</v>
      </c>
      <c r="K120" s="39">
        <v>484.06666666666666</v>
      </c>
      <c r="L120" s="39">
        <v>491.33333333333343</v>
      </c>
      <c r="M120" s="31">
        <v>476.8</v>
      </c>
      <c r="N120" s="31">
        <v>463.95</v>
      </c>
      <c r="O120" s="303">
        <v>17457500</v>
      </c>
      <c r="P120" s="304">
        <v>-0.15321651609773843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1885.45</v>
      </c>
      <c r="F121" s="38">
        <v>1893.1333333333332</v>
      </c>
      <c r="G121" s="39">
        <v>1871.9666666666665</v>
      </c>
      <c r="H121" s="39">
        <v>1858.4833333333333</v>
      </c>
      <c r="I121" s="39">
        <v>1837.3166666666666</v>
      </c>
      <c r="J121" s="39">
        <v>1906.6166666666663</v>
      </c>
      <c r="K121" s="39">
        <v>1927.7833333333333</v>
      </c>
      <c r="L121" s="39">
        <v>1941.2666666666662</v>
      </c>
      <c r="M121" s="31">
        <v>1914.3</v>
      </c>
      <c r="N121" s="31">
        <v>1879.65</v>
      </c>
      <c r="O121" s="303">
        <v>22408000</v>
      </c>
      <c r="P121" s="304">
        <v>-5.862978709102825E-2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132.05000000000001</v>
      </c>
      <c r="F122" s="38">
        <v>131.11666666666667</v>
      </c>
      <c r="G122" s="39">
        <v>129.58333333333334</v>
      </c>
      <c r="H122" s="39">
        <v>127.11666666666667</v>
      </c>
      <c r="I122" s="39">
        <v>125.58333333333334</v>
      </c>
      <c r="J122" s="39">
        <v>133.58333333333334</v>
      </c>
      <c r="K122" s="39">
        <v>135.11666666666665</v>
      </c>
      <c r="L122" s="39">
        <v>137.58333333333334</v>
      </c>
      <c r="M122" s="31">
        <v>132.65</v>
      </c>
      <c r="N122" s="31">
        <v>128.65</v>
      </c>
      <c r="O122" s="303">
        <v>65743108</v>
      </c>
      <c r="P122" s="304">
        <v>-4.8805681084570687E-2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2435.65</v>
      </c>
      <c r="F123" s="38">
        <v>2441.2833333333333</v>
      </c>
      <c r="G123" s="39">
        <v>2395.7666666666664</v>
      </c>
      <c r="H123" s="39">
        <v>2355.8833333333332</v>
      </c>
      <c r="I123" s="39">
        <v>2310.3666666666663</v>
      </c>
      <c r="J123" s="39">
        <v>2481.1666666666665</v>
      </c>
      <c r="K123" s="39">
        <v>2526.6833333333338</v>
      </c>
      <c r="L123" s="39">
        <v>2566.5666666666666</v>
      </c>
      <c r="M123" s="31">
        <v>2486.8000000000002</v>
      </c>
      <c r="N123" s="31">
        <v>2401.4</v>
      </c>
      <c r="O123" s="303">
        <v>782100</v>
      </c>
      <c r="P123" s="304">
        <v>-1.0626185958254269E-2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347.05</v>
      </c>
      <c r="F124" s="38">
        <v>343.48333333333335</v>
      </c>
      <c r="G124" s="39">
        <v>333.06666666666672</v>
      </c>
      <c r="H124" s="39">
        <v>319.08333333333337</v>
      </c>
      <c r="I124" s="39">
        <v>308.66666666666674</v>
      </c>
      <c r="J124" s="39">
        <v>357.4666666666667</v>
      </c>
      <c r="K124" s="39">
        <v>367.88333333333333</v>
      </c>
      <c r="L124" s="39">
        <v>381.86666666666667</v>
      </c>
      <c r="M124" s="31">
        <v>353.9</v>
      </c>
      <c r="N124" s="31">
        <v>329.5</v>
      </c>
      <c r="O124" s="303">
        <v>14327600</v>
      </c>
      <c r="P124" s="304">
        <v>-0.10606703436571914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400.5</v>
      </c>
      <c r="F125" s="38">
        <v>400.36666666666662</v>
      </c>
      <c r="G125" s="39">
        <v>397.63333333333321</v>
      </c>
      <c r="H125" s="39">
        <v>394.76666666666659</v>
      </c>
      <c r="I125" s="39">
        <v>392.03333333333319</v>
      </c>
      <c r="J125" s="39">
        <v>403.23333333333323</v>
      </c>
      <c r="K125" s="39">
        <v>405.9666666666667</v>
      </c>
      <c r="L125" s="39">
        <v>408.83333333333326</v>
      </c>
      <c r="M125" s="31">
        <v>403.1</v>
      </c>
      <c r="N125" s="31">
        <v>397.5</v>
      </c>
      <c r="O125" s="303">
        <v>18160000</v>
      </c>
      <c r="P125" s="304">
        <v>-8.5138539042821162E-2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2653.35</v>
      </c>
      <c r="F126" s="38">
        <v>2651.6166666666668</v>
      </c>
      <c r="G126" s="39">
        <v>2638.2333333333336</v>
      </c>
      <c r="H126" s="39">
        <v>2623.1166666666668</v>
      </c>
      <c r="I126" s="39">
        <v>2609.7333333333336</v>
      </c>
      <c r="J126" s="39">
        <v>2666.7333333333336</v>
      </c>
      <c r="K126" s="39">
        <v>2680.1166666666668</v>
      </c>
      <c r="L126" s="39">
        <v>2695.2333333333336</v>
      </c>
      <c r="M126" s="31">
        <v>2665</v>
      </c>
      <c r="N126" s="31">
        <v>2636.5</v>
      </c>
      <c r="O126" s="303">
        <v>8992500</v>
      </c>
      <c r="P126" s="304">
        <v>-0.21064412492758203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4904.05</v>
      </c>
      <c r="F127" s="38">
        <v>4896.6499999999996</v>
      </c>
      <c r="G127" s="39">
        <v>4859.0499999999993</v>
      </c>
      <c r="H127" s="39">
        <v>4814.0499999999993</v>
      </c>
      <c r="I127" s="39">
        <v>4776.4499999999989</v>
      </c>
      <c r="J127" s="39">
        <v>4941.6499999999996</v>
      </c>
      <c r="K127" s="39">
        <v>4979.25</v>
      </c>
      <c r="L127" s="39">
        <v>5024.25</v>
      </c>
      <c r="M127" s="31">
        <v>4934.25</v>
      </c>
      <c r="N127" s="31">
        <v>4851.6499999999996</v>
      </c>
      <c r="O127" s="303">
        <v>2111550</v>
      </c>
      <c r="P127" s="304">
        <v>-8.5612211757063988E-2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3966.95</v>
      </c>
      <c r="F128" s="38">
        <v>3962.9333333333329</v>
      </c>
      <c r="G128" s="39">
        <v>3935.2166666666658</v>
      </c>
      <c r="H128" s="39">
        <v>3903.4833333333327</v>
      </c>
      <c r="I128" s="39">
        <v>3875.7666666666655</v>
      </c>
      <c r="J128" s="39">
        <v>3994.6666666666661</v>
      </c>
      <c r="K128" s="39">
        <v>4022.3833333333332</v>
      </c>
      <c r="L128" s="39">
        <v>4054.1166666666663</v>
      </c>
      <c r="M128" s="31">
        <v>3990.65</v>
      </c>
      <c r="N128" s="31">
        <v>3931.2</v>
      </c>
      <c r="O128" s="303">
        <v>910200</v>
      </c>
      <c r="P128" s="304">
        <v>-0.15140779414506805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986.5</v>
      </c>
      <c r="F129" s="38">
        <v>977.41666666666663</v>
      </c>
      <c r="G129" s="39">
        <v>959.83333333333326</v>
      </c>
      <c r="H129" s="39">
        <v>933.16666666666663</v>
      </c>
      <c r="I129" s="39">
        <v>915.58333333333326</v>
      </c>
      <c r="J129" s="39">
        <v>1004.0833333333333</v>
      </c>
      <c r="K129" s="39">
        <v>1021.6666666666665</v>
      </c>
      <c r="L129" s="39">
        <v>1048.3333333333333</v>
      </c>
      <c r="M129" s="31">
        <v>995</v>
      </c>
      <c r="N129" s="31">
        <v>950.75</v>
      </c>
      <c r="O129" s="303">
        <v>5046450</v>
      </c>
      <c r="P129" s="304">
        <v>-6.2085308056872041E-2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1462</v>
      </c>
      <c r="F130" s="38">
        <v>1476.2333333333336</v>
      </c>
      <c r="G130" s="39">
        <v>1437.4166666666672</v>
      </c>
      <c r="H130" s="39">
        <v>1412.8333333333337</v>
      </c>
      <c r="I130" s="39">
        <v>1374.0166666666673</v>
      </c>
      <c r="J130" s="39">
        <v>1500.8166666666671</v>
      </c>
      <c r="K130" s="39">
        <v>1539.6333333333337</v>
      </c>
      <c r="L130" s="39">
        <v>1564.2166666666669</v>
      </c>
      <c r="M130" s="31">
        <v>1515.05</v>
      </c>
      <c r="N130" s="31">
        <v>1451.65</v>
      </c>
      <c r="O130" s="303">
        <v>17621800</v>
      </c>
      <c r="P130" s="304">
        <v>0.16827547800259884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310.2</v>
      </c>
      <c r="F131" s="38">
        <v>314</v>
      </c>
      <c r="G131" s="39">
        <v>304.7</v>
      </c>
      <c r="H131" s="39">
        <v>299.2</v>
      </c>
      <c r="I131" s="39">
        <v>289.89999999999998</v>
      </c>
      <c r="J131" s="39">
        <v>319.5</v>
      </c>
      <c r="K131" s="39">
        <v>328.79999999999995</v>
      </c>
      <c r="L131" s="39">
        <v>334.3</v>
      </c>
      <c r="M131" s="31">
        <v>323.3</v>
      </c>
      <c r="N131" s="31">
        <v>308.5</v>
      </c>
      <c r="O131" s="303">
        <v>26428000</v>
      </c>
      <c r="P131" s="304">
        <v>-0.12327494692144374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139.6</v>
      </c>
      <c r="F132" s="38">
        <v>138.56666666666666</v>
      </c>
      <c r="G132" s="39">
        <v>136.33333333333331</v>
      </c>
      <c r="H132" s="39">
        <v>133.06666666666666</v>
      </c>
      <c r="I132" s="39">
        <v>130.83333333333331</v>
      </c>
      <c r="J132" s="39">
        <v>141.83333333333331</v>
      </c>
      <c r="K132" s="39">
        <v>144.06666666666666</v>
      </c>
      <c r="L132" s="39">
        <v>147.33333333333331</v>
      </c>
      <c r="M132" s="31">
        <v>140.80000000000001</v>
      </c>
      <c r="N132" s="31">
        <v>135.30000000000001</v>
      </c>
      <c r="O132" s="303">
        <v>70986000</v>
      </c>
      <c r="P132" s="304">
        <v>-4.279935275080906E-2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558.4</v>
      </c>
      <c r="F133" s="38">
        <v>551.28333333333342</v>
      </c>
      <c r="G133" s="39">
        <v>542.81666666666683</v>
      </c>
      <c r="H133" s="39">
        <v>527.23333333333346</v>
      </c>
      <c r="I133" s="39">
        <v>518.76666666666688</v>
      </c>
      <c r="J133" s="39">
        <v>566.86666666666679</v>
      </c>
      <c r="K133" s="39">
        <v>575.33333333333326</v>
      </c>
      <c r="L133" s="39">
        <v>590.91666666666674</v>
      </c>
      <c r="M133" s="31">
        <v>559.75</v>
      </c>
      <c r="N133" s="31">
        <v>535.70000000000005</v>
      </c>
      <c r="O133" s="303">
        <v>8316000</v>
      </c>
      <c r="P133" s="304">
        <v>-0.12289583597013036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9739.6</v>
      </c>
      <c r="F134" s="38">
        <v>9749.9333333333343</v>
      </c>
      <c r="G134" s="39">
        <v>9629.9166666666679</v>
      </c>
      <c r="H134" s="39">
        <v>9520.2333333333336</v>
      </c>
      <c r="I134" s="39">
        <v>9400.2166666666672</v>
      </c>
      <c r="J134" s="39">
        <v>9859.6166666666686</v>
      </c>
      <c r="K134" s="39">
        <v>9979.633333333335</v>
      </c>
      <c r="L134" s="39">
        <v>10089.316666666669</v>
      </c>
      <c r="M134" s="31">
        <v>9869.9500000000007</v>
      </c>
      <c r="N134" s="31">
        <v>9640.25</v>
      </c>
      <c r="O134" s="303">
        <v>2501000</v>
      </c>
      <c r="P134" s="304">
        <v>-3.7669783369887258E-2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1006.25</v>
      </c>
      <c r="F135" s="38">
        <v>1001.8833333333333</v>
      </c>
      <c r="G135" s="39">
        <v>993.01666666666665</v>
      </c>
      <c r="H135" s="39">
        <v>979.7833333333333</v>
      </c>
      <c r="I135" s="39">
        <v>970.91666666666663</v>
      </c>
      <c r="J135" s="39">
        <v>1015.1166666666667</v>
      </c>
      <c r="K135" s="39">
        <v>1023.9833333333332</v>
      </c>
      <c r="L135" s="39">
        <v>1037.2166666666667</v>
      </c>
      <c r="M135" s="31">
        <v>1010.75</v>
      </c>
      <c r="N135" s="31">
        <v>988.65</v>
      </c>
      <c r="O135" s="303">
        <v>10725400</v>
      </c>
      <c r="P135" s="304">
        <v>-7.0379808275694691E-2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1672.2</v>
      </c>
      <c r="F136" s="38">
        <v>1679.1833333333332</v>
      </c>
      <c r="G136" s="39">
        <v>1653.3666666666663</v>
      </c>
      <c r="H136" s="39">
        <v>1634.5333333333331</v>
      </c>
      <c r="I136" s="39">
        <v>1608.7166666666662</v>
      </c>
      <c r="J136" s="39">
        <v>1698.0166666666664</v>
      </c>
      <c r="K136" s="39">
        <v>1723.8333333333335</v>
      </c>
      <c r="L136" s="39">
        <v>1742.6666666666665</v>
      </c>
      <c r="M136" s="31">
        <v>1705</v>
      </c>
      <c r="N136" s="31">
        <v>1660.35</v>
      </c>
      <c r="O136" s="303">
        <v>2553200</v>
      </c>
      <c r="P136" s="304">
        <v>-0.12381606039807824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1412.25</v>
      </c>
      <c r="F137" s="38">
        <v>1405.3333333333333</v>
      </c>
      <c r="G137" s="39">
        <v>1386.9666666666665</v>
      </c>
      <c r="H137" s="39">
        <v>1361.6833333333332</v>
      </c>
      <c r="I137" s="39">
        <v>1343.3166666666664</v>
      </c>
      <c r="J137" s="39">
        <v>1430.6166666666666</v>
      </c>
      <c r="K137" s="39">
        <v>1448.9833333333333</v>
      </c>
      <c r="L137" s="39">
        <v>1474.2666666666667</v>
      </c>
      <c r="M137" s="31">
        <v>1423.7</v>
      </c>
      <c r="N137" s="31">
        <v>1380.05</v>
      </c>
      <c r="O137" s="303">
        <v>1772400</v>
      </c>
      <c r="P137" s="304">
        <v>9.5697329376854601E-2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819.35</v>
      </c>
      <c r="F138" s="38">
        <v>822.51666666666677</v>
      </c>
      <c r="G138" s="39">
        <v>812.83333333333348</v>
      </c>
      <c r="H138" s="39">
        <v>806.31666666666672</v>
      </c>
      <c r="I138" s="39">
        <v>796.63333333333344</v>
      </c>
      <c r="J138" s="39">
        <v>829.03333333333353</v>
      </c>
      <c r="K138" s="39">
        <v>838.7166666666667</v>
      </c>
      <c r="L138" s="39">
        <v>845.23333333333358</v>
      </c>
      <c r="M138" s="31">
        <v>832.2</v>
      </c>
      <c r="N138" s="31">
        <v>816</v>
      </c>
      <c r="O138" s="303">
        <v>3956800</v>
      </c>
      <c r="P138" s="304">
        <v>-0.20699054032387365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1091.8499999999999</v>
      </c>
      <c r="F139" s="38">
        <v>1095.2833333333333</v>
      </c>
      <c r="G139" s="39">
        <v>1082.5666666666666</v>
      </c>
      <c r="H139" s="39">
        <v>1073.2833333333333</v>
      </c>
      <c r="I139" s="39">
        <v>1060.5666666666666</v>
      </c>
      <c r="J139" s="39">
        <v>1104.5666666666666</v>
      </c>
      <c r="K139" s="39">
        <v>1117.2833333333333</v>
      </c>
      <c r="L139" s="39">
        <v>1126.5666666666666</v>
      </c>
      <c r="M139" s="31">
        <v>1108</v>
      </c>
      <c r="N139" s="31">
        <v>1086</v>
      </c>
      <c r="O139" s="303">
        <v>2495200</v>
      </c>
      <c r="P139" s="304">
        <v>-0.15907252628740901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100.45</v>
      </c>
      <c r="F140" s="38">
        <v>100.11666666666667</v>
      </c>
      <c r="G140" s="39">
        <v>99.333333333333343</v>
      </c>
      <c r="H140" s="39">
        <v>98.216666666666669</v>
      </c>
      <c r="I140" s="39">
        <v>97.433333333333337</v>
      </c>
      <c r="J140" s="39">
        <v>101.23333333333335</v>
      </c>
      <c r="K140" s="39">
        <v>102.01666666666668</v>
      </c>
      <c r="L140" s="39">
        <v>103.13333333333335</v>
      </c>
      <c r="M140" s="31">
        <v>100.9</v>
      </c>
      <c r="N140" s="31">
        <v>99</v>
      </c>
      <c r="O140" s="303">
        <v>60705000</v>
      </c>
      <c r="P140" s="304">
        <v>-0.15354915354915355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2301.1999999999998</v>
      </c>
      <c r="F141" s="38">
        <v>2297.9333333333329</v>
      </c>
      <c r="G141" s="39">
        <v>2278.3666666666659</v>
      </c>
      <c r="H141" s="39">
        <v>2255.5333333333328</v>
      </c>
      <c r="I141" s="39">
        <v>2235.9666666666658</v>
      </c>
      <c r="J141" s="39">
        <v>2320.766666666666</v>
      </c>
      <c r="K141" s="39">
        <v>2340.3333333333326</v>
      </c>
      <c r="L141" s="39">
        <v>2363.1666666666661</v>
      </c>
      <c r="M141" s="31">
        <v>2317.5</v>
      </c>
      <c r="N141" s="31">
        <v>2275.1</v>
      </c>
      <c r="O141" s="303">
        <v>2071025</v>
      </c>
      <c r="P141" s="304">
        <v>-0.14769126301493887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103141.2</v>
      </c>
      <c r="F142" s="38">
        <v>103248.68333333333</v>
      </c>
      <c r="G142" s="39">
        <v>102497.51666666666</v>
      </c>
      <c r="H142" s="39">
        <v>101853.83333333333</v>
      </c>
      <c r="I142" s="39">
        <v>101102.66666666666</v>
      </c>
      <c r="J142" s="39">
        <v>103892.36666666667</v>
      </c>
      <c r="K142" s="39">
        <v>104643.53333333333</v>
      </c>
      <c r="L142" s="39">
        <v>105287.21666666667</v>
      </c>
      <c r="M142" s="31">
        <v>103999.85</v>
      </c>
      <c r="N142" s="31">
        <v>102605</v>
      </c>
      <c r="O142" s="303">
        <v>41810</v>
      </c>
      <c r="P142" s="304">
        <v>-0.12968359700249793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1331.95</v>
      </c>
      <c r="F143" s="38">
        <v>1326</v>
      </c>
      <c r="G143" s="39">
        <v>1312</v>
      </c>
      <c r="H143" s="39">
        <v>1292.05</v>
      </c>
      <c r="I143" s="39">
        <v>1278.05</v>
      </c>
      <c r="J143" s="39">
        <v>1345.95</v>
      </c>
      <c r="K143" s="39">
        <v>1359.95</v>
      </c>
      <c r="L143" s="39">
        <v>1379.9</v>
      </c>
      <c r="M143" s="31">
        <v>1340</v>
      </c>
      <c r="N143" s="31">
        <v>1306.05</v>
      </c>
      <c r="O143" s="303">
        <v>4868600</v>
      </c>
      <c r="P143" s="304">
        <v>-0.12226078334159643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95.65</v>
      </c>
      <c r="F144" s="38">
        <v>96.066666666666677</v>
      </c>
      <c r="G144" s="39">
        <v>94.983333333333348</v>
      </c>
      <c r="H144" s="39">
        <v>94.316666666666677</v>
      </c>
      <c r="I144" s="39">
        <v>93.233333333333348</v>
      </c>
      <c r="J144" s="39">
        <v>96.733333333333348</v>
      </c>
      <c r="K144" s="39">
        <v>97.816666666666691</v>
      </c>
      <c r="L144" s="39">
        <v>98.483333333333348</v>
      </c>
      <c r="M144" s="31">
        <v>97.15</v>
      </c>
      <c r="N144" s="31">
        <v>95.4</v>
      </c>
      <c r="O144" s="303">
        <v>46132500</v>
      </c>
      <c r="P144" s="304">
        <v>-0.25837955148299974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4605.25</v>
      </c>
      <c r="F145" s="38">
        <v>4597.4666666666662</v>
      </c>
      <c r="G145" s="39">
        <v>4573.6333333333323</v>
      </c>
      <c r="H145" s="39">
        <v>4542.0166666666664</v>
      </c>
      <c r="I145" s="39">
        <v>4518.1833333333325</v>
      </c>
      <c r="J145" s="39">
        <v>4629.0833333333321</v>
      </c>
      <c r="K145" s="39">
        <v>4652.9166666666661</v>
      </c>
      <c r="L145" s="39">
        <v>4684.5333333333319</v>
      </c>
      <c r="M145" s="31">
        <v>4621.3</v>
      </c>
      <c r="N145" s="31">
        <v>4565.8500000000004</v>
      </c>
      <c r="O145" s="303">
        <v>1175400</v>
      </c>
      <c r="P145" s="304">
        <v>-2.2211130521587224E-2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4250.8999999999996</v>
      </c>
      <c r="F146" s="38">
        <v>4258.3499999999995</v>
      </c>
      <c r="G146" s="39">
        <v>4226.6999999999989</v>
      </c>
      <c r="H146" s="39">
        <v>4202.4999999999991</v>
      </c>
      <c r="I146" s="39">
        <v>4170.8499999999985</v>
      </c>
      <c r="J146" s="39">
        <v>4282.5499999999993</v>
      </c>
      <c r="K146" s="39">
        <v>4314.1999999999989</v>
      </c>
      <c r="L146" s="39">
        <v>4338.3999999999996</v>
      </c>
      <c r="M146" s="31">
        <v>4290</v>
      </c>
      <c r="N146" s="31">
        <v>4234.1499999999996</v>
      </c>
      <c r="O146" s="303">
        <v>1288800</v>
      </c>
      <c r="P146" s="304">
        <v>-2.9262230256468194E-2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22473.75</v>
      </c>
      <c r="F147" s="38">
        <v>22580.766666666666</v>
      </c>
      <c r="G147" s="39">
        <v>22095.683333333334</v>
      </c>
      <c r="H147" s="39">
        <v>21717.616666666669</v>
      </c>
      <c r="I147" s="39">
        <v>21232.533333333336</v>
      </c>
      <c r="J147" s="39">
        <v>22958.833333333332</v>
      </c>
      <c r="K147" s="39">
        <v>23443.916666666668</v>
      </c>
      <c r="L147" s="39">
        <v>23821.98333333333</v>
      </c>
      <c r="M147" s="31">
        <v>23065.85</v>
      </c>
      <c r="N147" s="31">
        <v>22202.7</v>
      </c>
      <c r="O147" s="303">
        <v>326240</v>
      </c>
      <c r="P147" s="304">
        <v>-2.8585040495474036E-2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113.2</v>
      </c>
      <c r="F148" s="38">
        <v>113.58333333333333</v>
      </c>
      <c r="G148" s="39">
        <v>112.61666666666666</v>
      </c>
      <c r="H148" s="39">
        <v>112.03333333333333</v>
      </c>
      <c r="I148" s="39">
        <v>111.06666666666666</v>
      </c>
      <c r="J148" s="39">
        <v>114.16666666666666</v>
      </c>
      <c r="K148" s="39">
        <v>115.13333333333333</v>
      </c>
      <c r="L148" s="39">
        <v>115.71666666666665</v>
      </c>
      <c r="M148" s="31">
        <v>114.55</v>
      </c>
      <c r="N148" s="31">
        <v>113</v>
      </c>
      <c r="O148" s="303">
        <v>82125000</v>
      </c>
      <c r="P148" s="304">
        <v>-2.651090841201259E-2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200.45</v>
      </c>
      <c r="F149" s="38">
        <v>200.31666666666669</v>
      </c>
      <c r="G149" s="39">
        <v>199.13333333333338</v>
      </c>
      <c r="H149" s="39">
        <v>197.81666666666669</v>
      </c>
      <c r="I149" s="39">
        <v>196.63333333333338</v>
      </c>
      <c r="J149" s="39">
        <v>201.63333333333338</v>
      </c>
      <c r="K149" s="39">
        <v>202.81666666666672</v>
      </c>
      <c r="L149" s="39">
        <v>204.13333333333338</v>
      </c>
      <c r="M149" s="31">
        <v>201.5</v>
      </c>
      <c r="N149" s="31">
        <v>199</v>
      </c>
      <c r="O149" s="303">
        <v>75999000</v>
      </c>
      <c r="P149" s="304">
        <v>-0.12983890358259198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1124.75</v>
      </c>
      <c r="F150" s="38">
        <v>1115.8</v>
      </c>
      <c r="G150" s="39">
        <v>1101.1999999999998</v>
      </c>
      <c r="H150" s="39">
        <v>1077.6499999999999</v>
      </c>
      <c r="I150" s="39">
        <v>1063.0499999999997</v>
      </c>
      <c r="J150" s="39">
        <v>1139.3499999999999</v>
      </c>
      <c r="K150" s="39">
        <v>1153.9499999999998</v>
      </c>
      <c r="L150" s="39">
        <v>1177.5</v>
      </c>
      <c r="M150" s="31">
        <v>1130.4000000000001</v>
      </c>
      <c r="N150" s="31">
        <v>1092.25</v>
      </c>
      <c r="O150" s="303">
        <v>4587800</v>
      </c>
      <c r="P150" s="304">
        <v>-8.8075692222067625E-2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3819.2</v>
      </c>
      <c r="F151" s="38">
        <v>3829.6</v>
      </c>
      <c r="G151" s="39">
        <v>3799.7</v>
      </c>
      <c r="H151" s="39">
        <v>3780.2</v>
      </c>
      <c r="I151" s="39">
        <v>3750.2999999999997</v>
      </c>
      <c r="J151" s="39">
        <v>3849.1</v>
      </c>
      <c r="K151" s="39">
        <v>3879.0000000000005</v>
      </c>
      <c r="L151" s="39">
        <v>3898.5</v>
      </c>
      <c r="M151" s="31">
        <v>3859.5</v>
      </c>
      <c r="N151" s="31">
        <v>3810.1</v>
      </c>
      <c r="O151" s="303">
        <v>246000</v>
      </c>
      <c r="P151" s="304">
        <v>-0.13258110014104371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172.1</v>
      </c>
      <c r="F152" s="38">
        <v>173.18333333333331</v>
      </c>
      <c r="G152" s="39">
        <v>170.66666666666663</v>
      </c>
      <c r="H152" s="39">
        <v>169.23333333333332</v>
      </c>
      <c r="I152" s="39">
        <v>166.71666666666664</v>
      </c>
      <c r="J152" s="39">
        <v>174.61666666666662</v>
      </c>
      <c r="K152" s="39">
        <v>177.13333333333333</v>
      </c>
      <c r="L152" s="39">
        <v>178.56666666666661</v>
      </c>
      <c r="M152" s="31">
        <v>175.7</v>
      </c>
      <c r="N152" s="31">
        <v>171.75</v>
      </c>
      <c r="O152" s="303">
        <v>32124400</v>
      </c>
      <c r="P152" s="304">
        <v>-0.40726006961710592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37603.199999999997</v>
      </c>
      <c r="F153" s="38">
        <v>37710.316666666658</v>
      </c>
      <c r="G153" s="39">
        <v>37249.533333333318</v>
      </c>
      <c r="H153" s="39">
        <v>36895.866666666661</v>
      </c>
      <c r="I153" s="39">
        <v>36435.083333333321</v>
      </c>
      <c r="J153" s="39">
        <v>38063.983333333315</v>
      </c>
      <c r="K153" s="39">
        <v>38524.766666666656</v>
      </c>
      <c r="L153" s="39">
        <v>38878.433333333312</v>
      </c>
      <c r="M153" s="31">
        <v>38171.1</v>
      </c>
      <c r="N153" s="31">
        <v>37356.65</v>
      </c>
      <c r="O153" s="303">
        <v>156300</v>
      </c>
      <c r="P153" s="304">
        <v>-6.4043833647714002E-2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1105.3</v>
      </c>
      <c r="F154" s="38">
        <v>1099.6000000000001</v>
      </c>
      <c r="G154" s="39">
        <v>1075.7500000000002</v>
      </c>
      <c r="H154" s="39">
        <v>1046.2</v>
      </c>
      <c r="I154" s="39">
        <v>1022.3500000000001</v>
      </c>
      <c r="J154" s="39">
        <v>1129.1500000000003</v>
      </c>
      <c r="K154" s="39">
        <v>1153.0000000000002</v>
      </c>
      <c r="L154" s="39">
        <v>1182.5500000000004</v>
      </c>
      <c r="M154" s="31">
        <v>1123.45</v>
      </c>
      <c r="N154" s="31">
        <v>1070.05</v>
      </c>
      <c r="O154" s="303">
        <v>10574250</v>
      </c>
      <c r="P154" s="304">
        <v>-6.2878032568959782E-2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4752.45</v>
      </c>
      <c r="F155" s="38">
        <v>4735</v>
      </c>
      <c r="G155" s="39">
        <v>4695</v>
      </c>
      <c r="H155" s="39">
        <v>4637.55</v>
      </c>
      <c r="I155" s="39">
        <v>4597.55</v>
      </c>
      <c r="J155" s="39">
        <v>4792.45</v>
      </c>
      <c r="K155" s="39">
        <v>4832.45</v>
      </c>
      <c r="L155" s="39">
        <v>4889.8999999999996</v>
      </c>
      <c r="M155" s="31">
        <v>4775</v>
      </c>
      <c r="N155" s="31">
        <v>4677.55</v>
      </c>
      <c r="O155" s="303">
        <v>1161125</v>
      </c>
      <c r="P155" s="304">
        <v>-0.13595520250032556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225.1</v>
      </c>
      <c r="F156" s="38">
        <v>225.15</v>
      </c>
      <c r="G156" s="39">
        <v>224.3</v>
      </c>
      <c r="H156" s="39">
        <v>223.5</v>
      </c>
      <c r="I156" s="39">
        <v>222.65</v>
      </c>
      <c r="J156" s="39">
        <v>225.95000000000002</v>
      </c>
      <c r="K156" s="39">
        <v>226.79999999999998</v>
      </c>
      <c r="L156" s="39">
        <v>227.60000000000002</v>
      </c>
      <c r="M156" s="31">
        <v>226</v>
      </c>
      <c r="N156" s="31">
        <v>224.35</v>
      </c>
      <c r="O156" s="303">
        <v>12195000</v>
      </c>
      <c r="P156" s="304">
        <v>-6.594669117647059E-2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253.9</v>
      </c>
      <c r="F157" s="38">
        <v>251.01666666666668</v>
      </c>
      <c r="G157" s="39">
        <v>246.48333333333335</v>
      </c>
      <c r="H157" s="39">
        <v>239.06666666666666</v>
      </c>
      <c r="I157" s="39">
        <v>234.53333333333333</v>
      </c>
      <c r="J157" s="39">
        <v>258.43333333333339</v>
      </c>
      <c r="K157" s="39">
        <v>262.9666666666667</v>
      </c>
      <c r="L157" s="39">
        <v>270.38333333333338</v>
      </c>
      <c r="M157" s="31">
        <v>255.55</v>
      </c>
      <c r="N157" s="31">
        <v>243.6</v>
      </c>
      <c r="O157" s="303">
        <v>50902000</v>
      </c>
      <c r="P157" s="304">
        <v>-0.17379490791989535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2623.1</v>
      </c>
      <c r="F158" s="38">
        <v>2627.1333333333332</v>
      </c>
      <c r="G158" s="39">
        <v>2608.9666666666662</v>
      </c>
      <c r="H158" s="39">
        <v>2594.833333333333</v>
      </c>
      <c r="I158" s="39">
        <v>2576.6666666666661</v>
      </c>
      <c r="J158" s="39">
        <v>2641.2666666666664</v>
      </c>
      <c r="K158" s="39">
        <v>2659.4333333333334</v>
      </c>
      <c r="L158" s="39">
        <v>2673.5666666666666</v>
      </c>
      <c r="M158" s="31">
        <v>2645.3</v>
      </c>
      <c r="N158" s="31">
        <v>2613</v>
      </c>
      <c r="O158" s="303">
        <v>2800500</v>
      </c>
      <c r="P158" s="304">
        <v>-0.11207989854153456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3589.85</v>
      </c>
      <c r="F159" s="38">
        <v>3605.85</v>
      </c>
      <c r="G159" s="39">
        <v>3554.1499999999996</v>
      </c>
      <c r="H159" s="39">
        <v>3518.45</v>
      </c>
      <c r="I159" s="39">
        <v>3466.7499999999995</v>
      </c>
      <c r="J159" s="39">
        <v>3641.5499999999997</v>
      </c>
      <c r="K159" s="39">
        <v>3693.2499999999995</v>
      </c>
      <c r="L159" s="39">
        <v>3728.95</v>
      </c>
      <c r="M159" s="31">
        <v>3657.55</v>
      </c>
      <c r="N159" s="31">
        <v>3570.15</v>
      </c>
      <c r="O159" s="303">
        <v>2096000</v>
      </c>
      <c r="P159" s="304">
        <v>-2.0217365899263762E-2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63.1</v>
      </c>
      <c r="F160" s="38">
        <v>63.366666666666674</v>
      </c>
      <c r="G160" s="39">
        <v>62.183333333333351</v>
      </c>
      <c r="H160" s="39">
        <v>61.26666666666668</v>
      </c>
      <c r="I160" s="39">
        <v>60.083333333333357</v>
      </c>
      <c r="J160" s="39">
        <v>64.283333333333346</v>
      </c>
      <c r="K160" s="39">
        <v>65.466666666666669</v>
      </c>
      <c r="L160" s="39">
        <v>66.38333333333334</v>
      </c>
      <c r="M160" s="31">
        <v>64.55</v>
      </c>
      <c r="N160" s="31">
        <v>62.45</v>
      </c>
      <c r="O160" s="303">
        <v>251328000</v>
      </c>
      <c r="P160" s="304">
        <v>-3.519439837847798E-2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4731.8999999999996</v>
      </c>
      <c r="F161" s="38">
        <v>4718.1333333333332</v>
      </c>
      <c r="G161" s="39">
        <v>4674.7666666666664</v>
      </c>
      <c r="H161" s="39">
        <v>4617.6333333333332</v>
      </c>
      <c r="I161" s="39">
        <v>4574.2666666666664</v>
      </c>
      <c r="J161" s="39">
        <v>4775.2666666666664</v>
      </c>
      <c r="K161" s="39">
        <v>4818.6333333333332</v>
      </c>
      <c r="L161" s="39">
        <v>4875.7666666666664</v>
      </c>
      <c r="M161" s="31">
        <v>4761.5</v>
      </c>
      <c r="N161" s="31">
        <v>4661</v>
      </c>
      <c r="O161" s="303">
        <v>1638600</v>
      </c>
      <c r="P161" s="304">
        <v>-0.14922118380062305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252.65</v>
      </c>
      <c r="F162" s="38">
        <v>253.06666666666669</v>
      </c>
      <c r="G162" s="39">
        <v>251.33333333333337</v>
      </c>
      <c r="H162" s="39">
        <v>250.01666666666668</v>
      </c>
      <c r="I162" s="39">
        <v>248.28333333333336</v>
      </c>
      <c r="J162" s="39">
        <v>254.38333333333338</v>
      </c>
      <c r="K162" s="39">
        <v>256.11666666666667</v>
      </c>
      <c r="L162" s="39">
        <v>257.43333333333339</v>
      </c>
      <c r="M162" s="31">
        <v>254.8</v>
      </c>
      <c r="N162" s="31">
        <v>251.75</v>
      </c>
      <c r="O162" s="303">
        <v>38410200</v>
      </c>
      <c r="P162" s="304">
        <v>-0.10736023090920499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1558.85</v>
      </c>
      <c r="F163" s="38">
        <v>1551.0833333333333</v>
      </c>
      <c r="G163" s="39">
        <v>1539.7666666666664</v>
      </c>
      <c r="H163" s="39">
        <v>1520.6833333333332</v>
      </c>
      <c r="I163" s="39">
        <v>1509.3666666666663</v>
      </c>
      <c r="J163" s="39">
        <v>1570.1666666666665</v>
      </c>
      <c r="K163" s="39">
        <v>1581.4833333333336</v>
      </c>
      <c r="L163" s="39">
        <v>1600.5666666666666</v>
      </c>
      <c r="M163" s="31">
        <v>1562.4</v>
      </c>
      <c r="N163" s="31">
        <v>1532</v>
      </c>
      <c r="O163" s="303">
        <v>2724865</v>
      </c>
      <c r="P163" s="304">
        <v>-0.17893058621535443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887.25</v>
      </c>
      <c r="F164" s="38">
        <v>890.43333333333339</v>
      </c>
      <c r="G164" s="39">
        <v>877.36666666666679</v>
      </c>
      <c r="H164" s="39">
        <v>867.48333333333335</v>
      </c>
      <c r="I164" s="39">
        <v>854.41666666666674</v>
      </c>
      <c r="J164" s="39">
        <v>900.31666666666683</v>
      </c>
      <c r="K164" s="39">
        <v>913.38333333333344</v>
      </c>
      <c r="L164" s="39">
        <v>923.26666666666688</v>
      </c>
      <c r="M164" s="31">
        <v>903.5</v>
      </c>
      <c r="N164" s="31">
        <v>880.55</v>
      </c>
      <c r="O164" s="303">
        <v>2457350</v>
      </c>
      <c r="P164" s="304">
        <v>-5.7385066840560807E-2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234.3</v>
      </c>
      <c r="F165" s="38">
        <v>238.75</v>
      </c>
      <c r="G165" s="39">
        <v>226.25</v>
      </c>
      <c r="H165" s="39">
        <v>218.2</v>
      </c>
      <c r="I165" s="39">
        <v>205.7</v>
      </c>
      <c r="J165" s="39">
        <v>246.8</v>
      </c>
      <c r="K165" s="39">
        <v>259.3</v>
      </c>
      <c r="L165" s="39">
        <v>267.35000000000002</v>
      </c>
      <c r="M165" s="31">
        <v>251.25</v>
      </c>
      <c r="N165" s="31">
        <v>230.7</v>
      </c>
      <c r="O165" s="303">
        <v>31135000</v>
      </c>
      <c r="P165" s="304">
        <v>-0.38322107765451663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187.3</v>
      </c>
      <c r="F166" s="38">
        <v>182.4</v>
      </c>
      <c r="G166" s="39">
        <v>176.9</v>
      </c>
      <c r="H166" s="39">
        <v>166.5</v>
      </c>
      <c r="I166" s="39">
        <v>161</v>
      </c>
      <c r="J166" s="39">
        <v>192.8</v>
      </c>
      <c r="K166" s="39">
        <v>198.3</v>
      </c>
      <c r="L166" s="39">
        <v>208.70000000000002</v>
      </c>
      <c r="M166" s="31">
        <v>187.9</v>
      </c>
      <c r="N166" s="31">
        <v>172</v>
      </c>
      <c r="O166" s="303">
        <v>70768000</v>
      </c>
      <c r="P166" s="304">
        <v>-0.21284926143441893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2524.3000000000002</v>
      </c>
      <c r="F167" s="38">
        <v>2528.85</v>
      </c>
      <c r="G167" s="39">
        <v>2505.75</v>
      </c>
      <c r="H167" s="39">
        <v>2487.2000000000003</v>
      </c>
      <c r="I167" s="39">
        <v>2464.1000000000004</v>
      </c>
      <c r="J167" s="39">
        <v>2547.3999999999996</v>
      </c>
      <c r="K167" s="39">
        <v>2570.4999999999991</v>
      </c>
      <c r="L167" s="39">
        <v>2589.0499999999993</v>
      </c>
      <c r="M167" s="31">
        <v>2551.9499999999998</v>
      </c>
      <c r="N167" s="31">
        <v>2510.3000000000002</v>
      </c>
      <c r="O167" s="303">
        <v>16514250</v>
      </c>
      <c r="P167" s="304">
        <v>-9.9813983031622885E-4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93.1</v>
      </c>
      <c r="F168" s="38">
        <v>93.233333333333334</v>
      </c>
      <c r="G168" s="39">
        <v>92.416666666666671</v>
      </c>
      <c r="H168" s="39">
        <v>91.733333333333334</v>
      </c>
      <c r="I168" s="39">
        <v>90.916666666666671</v>
      </c>
      <c r="J168" s="39">
        <v>93.916666666666671</v>
      </c>
      <c r="K168" s="39">
        <v>94.733333333333334</v>
      </c>
      <c r="L168" s="39">
        <v>95.416666666666671</v>
      </c>
      <c r="M168" s="31">
        <v>94.05</v>
      </c>
      <c r="N168" s="31">
        <v>92.55</v>
      </c>
      <c r="O168" s="303">
        <v>99672000</v>
      </c>
      <c r="P168" s="304">
        <v>-0.10905320366132723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857.25</v>
      </c>
      <c r="F169" s="38">
        <v>861.31666666666661</v>
      </c>
      <c r="G169" s="39">
        <v>846.03333333333319</v>
      </c>
      <c r="H169" s="39">
        <v>834.81666666666661</v>
      </c>
      <c r="I169" s="39">
        <v>819.53333333333319</v>
      </c>
      <c r="J169" s="39">
        <v>872.53333333333319</v>
      </c>
      <c r="K169" s="39">
        <v>887.81666666666649</v>
      </c>
      <c r="L169" s="39">
        <v>899.03333333333319</v>
      </c>
      <c r="M169" s="31">
        <v>876.6</v>
      </c>
      <c r="N169" s="31">
        <v>850.1</v>
      </c>
      <c r="O169" s="303">
        <v>9377600</v>
      </c>
      <c r="P169" s="304">
        <v>-0.12036620141077593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1307</v>
      </c>
      <c r="F170" s="38">
        <v>1309.5999999999999</v>
      </c>
      <c r="G170" s="39">
        <v>1299.2499999999998</v>
      </c>
      <c r="H170" s="39">
        <v>1291.4999999999998</v>
      </c>
      <c r="I170" s="39">
        <v>1281.1499999999996</v>
      </c>
      <c r="J170" s="39">
        <v>1317.35</v>
      </c>
      <c r="K170" s="39">
        <v>1327.7000000000003</v>
      </c>
      <c r="L170" s="39">
        <v>1335.45</v>
      </c>
      <c r="M170" s="31">
        <v>1319.95</v>
      </c>
      <c r="N170" s="31">
        <v>1301.8499999999999</v>
      </c>
      <c r="O170" s="303">
        <v>7287000</v>
      </c>
      <c r="P170" s="304">
        <v>-8.7613860456380879E-2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622.70000000000005</v>
      </c>
      <c r="F171" s="38">
        <v>622.81666666666672</v>
      </c>
      <c r="G171" s="39">
        <v>618.78333333333342</v>
      </c>
      <c r="H171" s="39">
        <v>614.86666666666667</v>
      </c>
      <c r="I171" s="39">
        <v>610.83333333333337</v>
      </c>
      <c r="J171" s="39">
        <v>626.73333333333346</v>
      </c>
      <c r="K171" s="39">
        <v>630.76666666666677</v>
      </c>
      <c r="L171" s="39">
        <v>634.68333333333351</v>
      </c>
      <c r="M171" s="31">
        <v>626.85</v>
      </c>
      <c r="N171" s="31">
        <v>618.9</v>
      </c>
      <c r="O171" s="303">
        <v>66904500</v>
      </c>
      <c r="P171" s="304">
        <v>-0.11165328925093111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24123.35</v>
      </c>
      <c r="F172" s="38">
        <v>24168.116666666669</v>
      </c>
      <c r="G172" s="39">
        <v>23885.233333333337</v>
      </c>
      <c r="H172" s="39">
        <v>23647.116666666669</v>
      </c>
      <c r="I172" s="39">
        <v>23364.233333333337</v>
      </c>
      <c r="J172" s="39">
        <v>24406.233333333337</v>
      </c>
      <c r="K172" s="39">
        <v>24689.116666666669</v>
      </c>
      <c r="L172" s="39">
        <v>24927.233333333337</v>
      </c>
      <c r="M172" s="31">
        <v>24451</v>
      </c>
      <c r="N172" s="31">
        <v>23930</v>
      </c>
      <c r="O172" s="303">
        <v>205200</v>
      </c>
      <c r="P172" s="304">
        <v>-0.19236445931319493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3780.9</v>
      </c>
      <c r="F173" s="38">
        <v>3786.0166666666664</v>
      </c>
      <c r="G173" s="39">
        <v>3760.0333333333328</v>
      </c>
      <c r="H173" s="39">
        <v>3739.1666666666665</v>
      </c>
      <c r="I173" s="39">
        <v>3713.1833333333329</v>
      </c>
      <c r="J173" s="39">
        <v>3806.8833333333328</v>
      </c>
      <c r="K173" s="39">
        <v>3832.8666666666663</v>
      </c>
      <c r="L173" s="39">
        <v>3853.7333333333327</v>
      </c>
      <c r="M173" s="31">
        <v>3812</v>
      </c>
      <c r="N173" s="31">
        <v>3765.15</v>
      </c>
      <c r="O173" s="303">
        <v>1477575</v>
      </c>
      <c r="P173" s="304">
        <v>-0.1394939141575913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2174</v>
      </c>
      <c r="F174" s="38">
        <v>2170.2666666666669</v>
      </c>
      <c r="G174" s="39">
        <v>2158.7333333333336</v>
      </c>
      <c r="H174" s="39">
        <v>2143.4666666666667</v>
      </c>
      <c r="I174" s="39">
        <v>2131.9333333333334</v>
      </c>
      <c r="J174" s="39">
        <v>2185.5333333333338</v>
      </c>
      <c r="K174" s="39">
        <v>2197.0666666666675</v>
      </c>
      <c r="L174" s="39">
        <v>2212.3333333333339</v>
      </c>
      <c r="M174" s="31">
        <v>2181.8000000000002</v>
      </c>
      <c r="N174" s="31">
        <v>2155</v>
      </c>
      <c r="O174" s="303">
        <v>4699875</v>
      </c>
      <c r="P174" s="304">
        <v>-7.5737463126843652E-2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1830.55</v>
      </c>
      <c r="F175" s="38">
        <v>1828.5666666666668</v>
      </c>
      <c r="G175" s="39">
        <v>1787.1333333333337</v>
      </c>
      <c r="H175" s="39">
        <v>1743.7166666666669</v>
      </c>
      <c r="I175" s="39">
        <v>1702.2833333333338</v>
      </c>
      <c r="J175" s="39">
        <v>1871.9833333333336</v>
      </c>
      <c r="K175" s="39">
        <v>1913.4166666666665</v>
      </c>
      <c r="L175" s="39">
        <v>1956.8333333333335</v>
      </c>
      <c r="M175" s="31">
        <v>1870</v>
      </c>
      <c r="N175" s="31">
        <v>1785.15</v>
      </c>
      <c r="O175" s="303">
        <v>6194400</v>
      </c>
      <c r="P175" s="304">
        <v>-0.11007671752435134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1137.95</v>
      </c>
      <c r="F176" s="38">
        <v>1138.6833333333332</v>
      </c>
      <c r="G176" s="39">
        <v>1118.3666666666663</v>
      </c>
      <c r="H176" s="39">
        <v>1098.7833333333331</v>
      </c>
      <c r="I176" s="39">
        <v>1078.4666666666662</v>
      </c>
      <c r="J176" s="39">
        <v>1158.2666666666664</v>
      </c>
      <c r="K176" s="39">
        <v>1178.5833333333335</v>
      </c>
      <c r="L176" s="39">
        <v>1198.1666666666665</v>
      </c>
      <c r="M176" s="31">
        <v>1159</v>
      </c>
      <c r="N176" s="31">
        <v>1119.0999999999999</v>
      </c>
      <c r="O176" s="303">
        <v>25989600</v>
      </c>
      <c r="P176" s="304">
        <v>-6.8866930832121184E-2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535.25</v>
      </c>
      <c r="F177" s="38">
        <v>536.23333333333335</v>
      </c>
      <c r="G177" s="39">
        <v>528.01666666666665</v>
      </c>
      <c r="H177" s="39">
        <v>520.7833333333333</v>
      </c>
      <c r="I177" s="39">
        <v>512.56666666666661</v>
      </c>
      <c r="J177" s="39">
        <v>543.4666666666667</v>
      </c>
      <c r="K177" s="39">
        <v>551.68333333333339</v>
      </c>
      <c r="L177" s="39">
        <v>558.91666666666674</v>
      </c>
      <c r="M177" s="31">
        <v>544.45000000000005</v>
      </c>
      <c r="N177" s="31">
        <v>529</v>
      </c>
      <c r="O177" s="303">
        <v>7131000</v>
      </c>
      <c r="P177" s="304">
        <v>-0.3826775743409947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815.7</v>
      </c>
      <c r="F178" s="38">
        <v>804.08333333333337</v>
      </c>
      <c r="G178" s="39">
        <v>786.61666666666679</v>
      </c>
      <c r="H178" s="39">
        <v>757.53333333333342</v>
      </c>
      <c r="I178" s="39">
        <v>740.06666666666683</v>
      </c>
      <c r="J178" s="39">
        <v>833.16666666666674</v>
      </c>
      <c r="K178" s="39">
        <v>850.63333333333321</v>
      </c>
      <c r="L178" s="39">
        <v>879.7166666666667</v>
      </c>
      <c r="M178" s="31">
        <v>821.55</v>
      </c>
      <c r="N178" s="31">
        <v>775</v>
      </c>
      <c r="O178" s="303">
        <v>3524000</v>
      </c>
      <c r="P178" s="304">
        <v>0.14676212170517411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990.45</v>
      </c>
      <c r="F179" s="38">
        <v>988.73333333333323</v>
      </c>
      <c r="G179" s="39">
        <v>982.21666666666647</v>
      </c>
      <c r="H179" s="39">
        <v>973.98333333333323</v>
      </c>
      <c r="I179" s="39">
        <v>967.46666666666647</v>
      </c>
      <c r="J179" s="39">
        <v>996.96666666666647</v>
      </c>
      <c r="K179" s="39">
        <v>1003.4833333333331</v>
      </c>
      <c r="L179" s="39">
        <v>1011.7166666666665</v>
      </c>
      <c r="M179" s="31">
        <v>995.25</v>
      </c>
      <c r="N179" s="31">
        <v>980.5</v>
      </c>
      <c r="O179" s="303">
        <v>8757650</v>
      </c>
      <c r="P179" s="304">
        <v>-9.8715118582668251E-2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1739.2</v>
      </c>
      <c r="F180" s="38">
        <v>1717.1000000000001</v>
      </c>
      <c r="G180" s="39">
        <v>1687.3000000000002</v>
      </c>
      <c r="H180" s="39">
        <v>1635.4</v>
      </c>
      <c r="I180" s="39">
        <v>1605.6000000000001</v>
      </c>
      <c r="J180" s="39">
        <v>1769.0000000000002</v>
      </c>
      <c r="K180" s="39">
        <v>1798.8</v>
      </c>
      <c r="L180" s="39">
        <v>1850.7000000000003</v>
      </c>
      <c r="M180" s="31">
        <v>1746.9</v>
      </c>
      <c r="N180" s="31">
        <v>1665.2</v>
      </c>
      <c r="O180" s="303">
        <v>4374000</v>
      </c>
      <c r="P180" s="304">
        <v>-0.19365840169600884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856.1</v>
      </c>
      <c r="F181" s="38">
        <v>863.70000000000016</v>
      </c>
      <c r="G181" s="39">
        <v>845.95000000000027</v>
      </c>
      <c r="H181" s="39">
        <v>835.80000000000007</v>
      </c>
      <c r="I181" s="39">
        <v>818.05000000000018</v>
      </c>
      <c r="J181" s="39">
        <v>873.85000000000036</v>
      </c>
      <c r="K181" s="39">
        <v>891.60000000000014</v>
      </c>
      <c r="L181" s="39">
        <v>901.75000000000045</v>
      </c>
      <c r="M181" s="31">
        <v>881.45</v>
      </c>
      <c r="N181" s="31">
        <v>853.55</v>
      </c>
      <c r="O181" s="303">
        <v>11128500</v>
      </c>
      <c r="P181" s="304">
        <v>-8.0053567442898599E-2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647.35</v>
      </c>
      <c r="F182" s="38">
        <v>646.30000000000007</v>
      </c>
      <c r="G182" s="39">
        <v>641.55000000000018</v>
      </c>
      <c r="H182" s="39">
        <v>635.75000000000011</v>
      </c>
      <c r="I182" s="39">
        <v>631.00000000000023</v>
      </c>
      <c r="J182" s="39">
        <v>652.10000000000014</v>
      </c>
      <c r="K182" s="39">
        <v>656.84999999999991</v>
      </c>
      <c r="L182" s="39">
        <v>662.65000000000009</v>
      </c>
      <c r="M182" s="31">
        <v>651.04999999999995</v>
      </c>
      <c r="N182" s="31">
        <v>640.5</v>
      </c>
      <c r="O182" s="303">
        <v>54891000</v>
      </c>
      <c r="P182" s="304">
        <v>-0.13237380904115142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222.8</v>
      </c>
      <c r="F183" s="38">
        <v>222.9</v>
      </c>
      <c r="G183" s="39">
        <v>221.8</v>
      </c>
      <c r="H183" s="39">
        <v>220.8</v>
      </c>
      <c r="I183" s="39">
        <v>219.70000000000002</v>
      </c>
      <c r="J183" s="39">
        <v>223.9</v>
      </c>
      <c r="K183" s="39">
        <v>224.99999999999997</v>
      </c>
      <c r="L183" s="39">
        <v>226</v>
      </c>
      <c r="M183" s="31">
        <v>224</v>
      </c>
      <c r="N183" s="31">
        <v>221.9</v>
      </c>
      <c r="O183" s="303">
        <v>82650375</v>
      </c>
      <c r="P183" s="304">
        <v>-8.2946375074895148E-2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120.4</v>
      </c>
      <c r="F184" s="38">
        <v>120.93333333333334</v>
      </c>
      <c r="G184" s="39">
        <v>119.46666666666667</v>
      </c>
      <c r="H184" s="39">
        <v>118.53333333333333</v>
      </c>
      <c r="I184" s="39">
        <v>117.06666666666666</v>
      </c>
      <c r="J184" s="39">
        <v>121.86666666666667</v>
      </c>
      <c r="K184" s="39">
        <v>123.33333333333334</v>
      </c>
      <c r="L184" s="39">
        <v>124.26666666666668</v>
      </c>
      <c r="M184" s="31">
        <v>122.4</v>
      </c>
      <c r="N184" s="31">
        <v>120</v>
      </c>
      <c r="O184" s="303">
        <v>229185000</v>
      </c>
      <c r="P184" s="304">
        <v>-0.12310606060606061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3422.6</v>
      </c>
      <c r="F185" s="38">
        <v>3422.15</v>
      </c>
      <c r="G185" s="39">
        <v>3408.75</v>
      </c>
      <c r="H185" s="39">
        <v>3394.9</v>
      </c>
      <c r="I185" s="39">
        <v>3381.5</v>
      </c>
      <c r="J185" s="39">
        <v>3436</v>
      </c>
      <c r="K185" s="39">
        <v>3449.4000000000005</v>
      </c>
      <c r="L185" s="39">
        <v>3463.25</v>
      </c>
      <c r="M185" s="31">
        <v>3435.55</v>
      </c>
      <c r="N185" s="31">
        <v>3408.3</v>
      </c>
      <c r="O185" s="303">
        <v>11391450</v>
      </c>
      <c r="P185" s="304">
        <v>-8.1501340482573723E-2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1111.55</v>
      </c>
      <c r="F186" s="38">
        <v>1114.7833333333333</v>
      </c>
      <c r="G186" s="39">
        <v>1089.6666666666665</v>
      </c>
      <c r="H186" s="39">
        <v>1067.7833333333333</v>
      </c>
      <c r="I186" s="39">
        <v>1042.6666666666665</v>
      </c>
      <c r="J186" s="39">
        <v>1136.6666666666665</v>
      </c>
      <c r="K186" s="39">
        <v>1161.7833333333333</v>
      </c>
      <c r="L186" s="39">
        <v>1183.6666666666665</v>
      </c>
      <c r="M186" s="31">
        <v>1139.9000000000001</v>
      </c>
      <c r="N186" s="31">
        <v>1092.9000000000001</v>
      </c>
      <c r="O186" s="303">
        <v>17978400</v>
      </c>
      <c r="P186" s="304">
        <v>5.6720926329921128E-3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3024.8</v>
      </c>
      <c r="F187" s="38">
        <v>3023.9499999999994</v>
      </c>
      <c r="G187" s="39">
        <v>3006.0499999999988</v>
      </c>
      <c r="H187" s="39">
        <v>2987.2999999999993</v>
      </c>
      <c r="I187" s="39">
        <v>2969.3999999999987</v>
      </c>
      <c r="J187" s="39">
        <v>3042.6999999999989</v>
      </c>
      <c r="K187" s="39">
        <v>3060.5999999999995</v>
      </c>
      <c r="L187" s="39">
        <v>3079.349999999999</v>
      </c>
      <c r="M187" s="31">
        <v>3041.85</v>
      </c>
      <c r="N187" s="31">
        <v>3005.2</v>
      </c>
      <c r="O187" s="303">
        <v>6127875</v>
      </c>
      <c r="P187" s="304">
        <v>-5.110040067359619E-2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2011.5</v>
      </c>
      <c r="F188" s="38">
        <v>2002.3999999999999</v>
      </c>
      <c r="G188" s="39">
        <v>1984.8999999999996</v>
      </c>
      <c r="H188" s="39">
        <v>1958.2999999999997</v>
      </c>
      <c r="I188" s="39">
        <v>1940.7999999999995</v>
      </c>
      <c r="J188" s="39">
        <v>2028.9999999999998</v>
      </c>
      <c r="K188" s="39">
        <v>2046.5000000000002</v>
      </c>
      <c r="L188" s="39">
        <v>2073.1</v>
      </c>
      <c r="M188" s="31">
        <v>2019.9</v>
      </c>
      <c r="N188" s="31">
        <v>1975.8</v>
      </c>
      <c r="O188" s="303">
        <v>1623500</v>
      </c>
      <c r="P188" s="304">
        <v>-9.3270036302708734E-2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1723.7</v>
      </c>
      <c r="F189" s="38">
        <v>1724.2333333333333</v>
      </c>
      <c r="G189" s="39">
        <v>1711.4666666666667</v>
      </c>
      <c r="H189" s="39">
        <v>1699.2333333333333</v>
      </c>
      <c r="I189" s="39">
        <v>1686.4666666666667</v>
      </c>
      <c r="J189" s="39">
        <v>1736.4666666666667</v>
      </c>
      <c r="K189" s="39">
        <v>1749.2333333333336</v>
      </c>
      <c r="L189" s="39">
        <v>1761.4666666666667</v>
      </c>
      <c r="M189" s="31">
        <v>1737</v>
      </c>
      <c r="N189" s="31">
        <v>1712</v>
      </c>
      <c r="O189" s="303">
        <v>3759600</v>
      </c>
      <c r="P189" s="304">
        <v>-5.6325301204819274E-2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1365.2</v>
      </c>
      <c r="F190" s="38">
        <v>1368.0166666666667</v>
      </c>
      <c r="G190" s="39">
        <v>1353.5833333333333</v>
      </c>
      <c r="H190" s="39">
        <v>1341.9666666666667</v>
      </c>
      <c r="I190" s="39">
        <v>1327.5333333333333</v>
      </c>
      <c r="J190" s="39">
        <v>1379.6333333333332</v>
      </c>
      <c r="K190" s="39">
        <v>1394.0666666666666</v>
      </c>
      <c r="L190" s="39">
        <v>1405.6833333333332</v>
      </c>
      <c r="M190" s="31">
        <v>1382.45</v>
      </c>
      <c r="N190" s="31">
        <v>1356.4</v>
      </c>
      <c r="O190" s="303">
        <v>6751500</v>
      </c>
      <c r="P190" s="304">
        <v>-0.18765265728964878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1559.05</v>
      </c>
      <c r="F191" s="38">
        <v>1541.5833333333333</v>
      </c>
      <c r="G191" s="39">
        <v>1514.4166666666665</v>
      </c>
      <c r="H191" s="39">
        <v>1469.7833333333333</v>
      </c>
      <c r="I191" s="39">
        <v>1442.6166666666666</v>
      </c>
      <c r="J191" s="39">
        <v>1586.2166666666665</v>
      </c>
      <c r="K191" s="39">
        <v>1613.383333333333</v>
      </c>
      <c r="L191" s="39">
        <v>1658.0166666666664</v>
      </c>
      <c r="M191" s="31">
        <v>1568.75</v>
      </c>
      <c r="N191" s="31">
        <v>1496.95</v>
      </c>
      <c r="O191" s="303">
        <v>2015600</v>
      </c>
      <c r="P191" s="304">
        <v>-0.11843946815955213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8334.1</v>
      </c>
      <c r="F192" s="38">
        <v>8360.6333333333332</v>
      </c>
      <c r="G192" s="39">
        <v>8284.7166666666672</v>
      </c>
      <c r="H192" s="39">
        <v>8235.3333333333339</v>
      </c>
      <c r="I192" s="39">
        <v>8159.4166666666679</v>
      </c>
      <c r="J192" s="39">
        <v>8410.0166666666664</v>
      </c>
      <c r="K192" s="39">
        <v>8485.9333333333343</v>
      </c>
      <c r="L192" s="39">
        <v>8535.3166666666657</v>
      </c>
      <c r="M192" s="31">
        <v>8436.5499999999993</v>
      </c>
      <c r="N192" s="31">
        <v>8311.25</v>
      </c>
      <c r="O192" s="303">
        <v>1687500</v>
      </c>
      <c r="P192" s="304">
        <v>-1.9807156133828996E-2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622.29999999999995</v>
      </c>
      <c r="F193" s="38">
        <v>624.76666666666665</v>
      </c>
      <c r="G193" s="39">
        <v>618.33333333333326</v>
      </c>
      <c r="H193" s="39">
        <v>614.36666666666656</v>
      </c>
      <c r="I193" s="39">
        <v>607.93333333333317</v>
      </c>
      <c r="J193" s="39">
        <v>628.73333333333335</v>
      </c>
      <c r="K193" s="39">
        <v>635.16666666666674</v>
      </c>
      <c r="L193" s="39">
        <v>639.13333333333344</v>
      </c>
      <c r="M193" s="31">
        <v>631.20000000000005</v>
      </c>
      <c r="N193" s="31">
        <v>620.79999999999995</v>
      </c>
      <c r="O193" s="303">
        <v>32064500</v>
      </c>
      <c r="P193" s="304">
        <v>-1.2926204578197535E-2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272.75</v>
      </c>
      <c r="F194" s="38">
        <v>273.63333333333333</v>
      </c>
      <c r="G194" s="39">
        <v>270.71666666666664</v>
      </c>
      <c r="H194" s="39">
        <v>268.68333333333334</v>
      </c>
      <c r="I194" s="39">
        <v>265.76666666666665</v>
      </c>
      <c r="J194" s="39">
        <v>275.66666666666663</v>
      </c>
      <c r="K194" s="39">
        <v>278.58333333333337</v>
      </c>
      <c r="L194" s="39">
        <v>280.61666666666662</v>
      </c>
      <c r="M194" s="31">
        <v>276.55</v>
      </c>
      <c r="N194" s="31">
        <v>271.60000000000002</v>
      </c>
      <c r="O194" s="303">
        <v>53794000</v>
      </c>
      <c r="P194" s="304">
        <v>-5.0850448161479288E-2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763.7</v>
      </c>
      <c r="F195" s="38">
        <v>766.31666666666661</v>
      </c>
      <c r="G195" s="39">
        <v>759.63333333333321</v>
      </c>
      <c r="H195" s="39">
        <v>755.56666666666661</v>
      </c>
      <c r="I195" s="39">
        <v>748.88333333333321</v>
      </c>
      <c r="J195" s="39">
        <v>770.38333333333321</v>
      </c>
      <c r="K195" s="39">
        <v>777.06666666666661</v>
      </c>
      <c r="L195" s="39">
        <v>781.13333333333321</v>
      </c>
      <c r="M195" s="31">
        <v>773</v>
      </c>
      <c r="N195" s="31">
        <v>762.25</v>
      </c>
      <c r="O195" s="303">
        <v>9894000</v>
      </c>
      <c r="P195" s="304">
        <v>-0.19643292237220408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404.2</v>
      </c>
      <c r="F196" s="38">
        <v>405.4666666666667</v>
      </c>
      <c r="G196" s="39">
        <v>401.38333333333338</v>
      </c>
      <c r="H196" s="39">
        <v>398.56666666666666</v>
      </c>
      <c r="I196" s="39">
        <v>394.48333333333335</v>
      </c>
      <c r="J196" s="39">
        <v>408.28333333333342</v>
      </c>
      <c r="K196" s="39">
        <v>412.36666666666667</v>
      </c>
      <c r="L196" s="39">
        <v>415.18333333333345</v>
      </c>
      <c r="M196" s="31">
        <v>409.55</v>
      </c>
      <c r="N196" s="31">
        <v>402.65</v>
      </c>
      <c r="O196" s="303">
        <v>37053000</v>
      </c>
      <c r="P196" s="304">
        <v>-3.7071687521927257E-2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238.8</v>
      </c>
      <c r="F197" s="38">
        <v>240.10000000000002</v>
      </c>
      <c r="G197" s="39">
        <v>235.80000000000004</v>
      </c>
      <c r="H197" s="39">
        <v>232.8</v>
      </c>
      <c r="I197" s="39">
        <v>228.50000000000003</v>
      </c>
      <c r="J197" s="39">
        <v>243.10000000000005</v>
      </c>
      <c r="K197" s="39">
        <v>247.4</v>
      </c>
      <c r="L197" s="39">
        <v>250.40000000000006</v>
      </c>
      <c r="M197" s="31">
        <v>244.4</v>
      </c>
      <c r="N197" s="31">
        <v>237.1</v>
      </c>
      <c r="O197" s="303">
        <v>100971000</v>
      </c>
      <c r="P197" s="304">
        <v>-5.7860262008733628E-2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650.54999999999995</v>
      </c>
      <c r="F198" s="38">
        <v>644.18333333333328</v>
      </c>
      <c r="G198" s="39">
        <v>631.36666666666656</v>
      </c>
      <c r="H198" s="39">
        <v>612.18333333333328</v>
      </c>
      <c r="I198" s="39">
        <v>599.36666666666656</v>
      </c>
      <c r="J198" s="39">
        <v>663.36666666666656</v>
      </c>
      <c r="K198" s="39">
        <v>676.18333333333339</v>
      </c>
      <c r="L198" s="39">
        <v>695.36666666666656</v>
      </c>
      <c r="M198" s="31">
        <v>657</v>
      </c>
      <c r="N198" s="31">
        <v>625</v>
      </c>
      <c r="O198" s="303">
        <v>7434000</v>
      </c>
      <c r="P198" s="304">
        <v>1.2254901960784314E-2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15" t="s">
        <v>16</v>
      </c>
      <c r="B8" s="417"/>
      <c r="C8" s="421" t="s">
        <v>20</v>
      </c>
      <c r="D8" s="421" t="s">
        <v>21</v>
      </c>
      <c r="E8" s="412" t="s">
        <v>22</v>
      </c>
      <c r="F8" s="413"/>
      <c r="G8" s="414"/>
      <c r="H8" s="412" t="s">
        <v>23</v>
      </c>
      <c r="I8" s="413"/>
      <c r="J8" s="414"/>
      <c r="K8" s="26"/>
      <c r="L8" s="53"/>
      <c r="M8" s="53"/>
      <c r="N8" s="1"/>
      <c r="O8" s="1"/>
    </row>
    <row r="9" spans="1:15" ht="36" customHeight="1">
      <c r="A9" s="419"/>
      <c r="B9" s="420"/>
      <c r="C9" s="420"/>
      <c r="D9" s="4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19659.900000000001</v>
      </c>
      <c r="D10" s="35">
        <v>19710.333333333332</v>
      </c>
      <c r="E10" s="35">
        <v>19553.116666666665</v>
      </c>
      <c r="F10" s="35">
        <v>19446.333333333332</v>
      </c>
      <c r="G10" s="35">
        <v>19289.116666666665</v>
      </c>
      <c r="H10" s="35">
        <v>19817.116666666665</v>
      </c>
      <c r="I10" s="35">
        <v>19974.333333333332</v>
      </c>
      <c r="J10" s="35">
        <v>20081.116666666665</v>
      </c>
      <c r="K10" s="35">
        <v>19867.55</v>
      </c>
      <c r="L10" s="35">
        <v>19603.55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45679.3</v>
      </c>
      <c r="D11" s="35">
        <v>45853.35</v>
      </c>
      <c r="E11" s="35">
        <v>45396.6</v>
      </c>
      <c r="F11" s="35">
        <v>45113.9</v>
      </c>
      <c r="G11" s="35">
        <v>44657.15</v>
      </c>
      <c r="H11" s="35">
        <v>46136.049999999996</v>
      </c>
      <c r="I11" s="35">
        <v>46592.799999999996</v>
      </c>
      <c r="J11" s="35">
        <v>46875.499999999993</v>
      </c>
      <c r="K11" s="35">
        <v>46310.1</v>
      </c>
      <c r="L11" s="35">
        <v>45570.65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3370.15</v>
      </c>
      <c r="D12" s="38">
        <v>3373.2166666666667</v>
      </c>
      <c r="E12" s="38">
        <v>3358.6833333333334</v>
      </c>
      <c r="F12" s="38">
        <v>3347.2166666666667</v>
      </c>
      <c r="G12" s="38">
        <v>3332.6833333333334</v>
      </c>
      <c r="H12" s="38">
        <v>3384.6833333333334</v>
      </c>
      <c r="I12" s="38">
        <v>3399.2166666666672</v>
      </c>
      <c r="J12" s="38">
        <v>3410.6833333333334</v>
      </c>
      <c r="K12" s="38">
        <v>3387.75</v>
      </c>
      <c r="L12" s="38">
        <v>3361.75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6003.4</v>
      </c>
      <c r="D13" s="38">
        <v>6009.5999999999995</v>
      </c>
      <c r="E13" s="38">
        <v>5976.9499999999989</v>
      </c>
      <c r="F13" s="38">
        <v>5950.4999999999991</v>
      </c>
      <c r="G13" s="38">
        <v>5917.8499999999985</v>
      </c>
      <c r="H13" s="38">
        <v>6036.0499999999993</v>
      </c>
      <c r="I13" s="38">
        <v>6068.6999999999989</v>
      </c>
      <c r="J13" s="38">
        <v>6095.15</v>
      </c>
      <c r="K13" s="38">
        <v>6042.25</v>
      </c>
      <c r="L13" s="38">
        <v>5983.15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29745</v>
      </c>
      <c r="D14" s="38">
        <v>29770.166666666668</v>
      </c>
      <c r="E14" s="38">
        <v>29645.333333333336</v>
      </c>
      <c r="F14" s="38">
        <v>29545.666666666668</v>
      </c>
      <c r="G14" s="38">
        <v>29420.833333333336</v>
      </c>
      <c r="H14" s="38">
        <v>29869.833333333336</v>
      </c>
      <c r="I14" s="38">
        <v>29994.666666666672</v>
      </c>
      <c r="J14" s="38">
        <v>30094.333333333336</v>
      </c>
      <c r="K14" s="38">
        <v>29895</v>
      </c>
      <c r="L14" s="38">
        <v>29670.5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5329.35</v>
      </c>
      <c r="D15" s="38">
        <v>5332.15</v>
      </c>
      <c r="E15" s="38">
        <v>5310.3499999999995</v>
      </c>
      <c r="F15" s="38">
        <v>5291.3499999999995</v>
      </c>
      <c r="G15" s="38">
        <v>5269.5499999999993</v>
      </c>
      <c r="H15" s="38">
        <v>5351.15</v>
      </c>
      <c r="I15" s="38">
        <v>5372.9499999999989</v>
      </c>
      <c r="J15" s="38">
        <v>5391.95</v>
      </c>
      <c r="K15" s="38">
        <v>5353.95</v>
      </c>
      <c r="L15" s="38">
        <v>5313.15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10624.5</v>
      </c>
      <c r="D16" s="38">
        <v>10621.35</v>
      </c>
      <c r="E16" s="38">
        <v>10586.25</v>
      </c>
      <c r="F16" s="38">
        <v>10548</v>
      </c>
      <c r="G16" s="38">
        <v>10512.9</v>
      </c>
      <c r="H16" s="38">
        <v>10659.6</v>
      </c>
      <c r="I16" s="38">
        <v>10694.700000000003</v>
      </c>
      <c r="J16" s="38">
        <v>10732.95</v>
      </c>
      <c r="K16" s="38">
        <v>10656.45</v>
      </c>
      <c r="L16" s="38">
        <v>10583.1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4400.1000000000004</v>
      </c>
      <c r="D17" s="38">
        <v>4419.8833333333341</v>
      </c>
      <c r="E17" s="38">
        <v>4348.2166666666681</v>
      </c>
      <c r="F17" s="38">
        <v>4296.3333333333339</v>
      </c>
      <c r="G17" s="38">
        <v>4224.6666666666679</v>
      </c>
      <c r="H17" s="38">
        <v>4471.7666666666682</v>
      </c>
      <c r="I17" s="38">
        <v>4543.4333333333343</v>
      </c>
      <c r="J17" s="38">
        <v>4595.3166666666684</v>
      </c>
      <c r="K17" s="31">
        <v>4491.55</v>
      </c>
      <c r="L17" s="31">
        <v>4368</v>
      </c>
      <c r="M17" s="31">
        <v>3.3473299999999999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23705.85</v>
      </c>
      <c r="D18" s="38">
        <v>23476.55</v>
      </c>
      <c r="E18" s="38">
        <v>23139.25</v>
      </c>
      <c r="F18" s="38">
        <v>22572.65</v>
      </c>
      <c r="G18" s="38">
        <v>22235.350000000002</v>
      </c>
      <c r="H18" s="38">
        <v>24043.149999999998</v>
      </c>
      <c r="I18" s="38">
        <v>24380.449999999993</v>
      </c>
      <c r="J18" s="38">
        <v>24947.049999999996</v>
      </c>
      <c r="K18" s="31">
        <v>23813.85</v>
      </c>
      <c r="L18" s="31">
        <v>22909.95</v>
      </c>
      <c r="M18" s="31">
        <v>0.24754999999999999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191.6</v>
      </c>
      <c r="D19" s="38">
        <v>191.70000000000002</v>
      </c>
      <c r="E19" s="38">
        <v>190.15000000000003</v>
      </c>
      <c r="F19" s="38">
        <v>188.70000000000002</v>
      </c>
      <c r="G19" s="38">
        <v>187.15000000000003</v>
      </c>
      <c r="H19" s="38">
        <v>193.15000000000003</v>
      </c>
      <c r="I19" s="38">
        <v>194.70000000000005</v>
      </c>
      <c r="J19" s="38">
        <v>196.15000000000003</v>
      </c>
      <c r="K19" s="31">
        <v>193.25</v>
      </c>
      <c r="L19" s="31">
        <v>190.25</v>
      </c>
      <c r="M19" s="31">
        <v>28.35436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217.4</v>
      </c>
      <c r="D20" s="38">
        <v>217.76666666666668</v>
      </c>
      <c r="E20" s="38">
        <v>214.98333333333335</v>
      </c>
      <c r="F20" s="38">
        <v>212.56666666666666</v>
      </c>
      <c r="G20" s="38">
        <v>209.78333333333333</v>
      </c>
      <c r="H20" s="38">
        <v>220.18333333333337</v>
      </c>
      <c r="I20" s="38">
        <v>222.96666666666673</v>
      </c>
      <c r="J20" s="38">
        <v>225.38333333333338</v>
      </c>
      <c r="K20" s="31">
        <v>220.55</v>
      </c>
      <c r="L20" s="31">
        <v>215.35</v>
      </c>
      <c r="M20" s="31">
        <v>39.973709999999997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1940.5</v>
      </c>
      <c r="D21" s="38">
        <v>1931.8333333333333</v>
      </c>
      <c r="E21" s="38">
        <v>1908.6666666666665</v>
      </c>
      <c r="F21" s="38">
        <v>1876.8333333333333</v>
      </c>
      <c r="G21" s="38">
        <v>1853.6666666666665</v>
      </c>
      <c r="H21" s="38">
        <v>1963.6666666666665</v>
      </c>
      <c r="I21" s="38">
        <v>1986.833333333333</v>
      </c>
      <c r="J21" s="38">
        <v>2018.6666666666665</v>
      </c>
      <c r="K21" s="31">
        <v>1955</v>
      </c>
      <c r="L21" s="31">
        <v>1900</v>
      </c>
      <c r="M21" s="31">
        <v>14.264089999999999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2428.4</v>
      </c>
      <c r="D22" s="38">
        <v>2442.7999999999997</v>
      </c>
      <c r="E22" s="38">
        <v>2400.5999999999995</v>
      </c>
      <c r="F22" s="38">
        <v>2372.7999999999997</v>
      </c>
      <c r="G22" s="38">
        <v>2330.5999999999995</v>
      </c>
      <c r="H22" s="38">
        <v>2470.5999999999995</v>
      </c>
      <c r="I22" s="38">
        <v>2512.7999999999993</v>
      </c>
      <c r="J22" s="38">
        <v>2540.5999999999995</v>
      </c>
      <c r="K22" s="31">
        <v>2485</v>
      </c>
      <c r="L22" s="31">
        <v>2415</v>
      </c>
      <c r="M22" s="31">
        <v>22.439440000000001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1119.2</v>
      </c>
      <c r="D23" s="38">
        <v>1134.3</v>
      </c>
      <c r="E23" s="38">
        <v>1096.0999999999999</v>
      </c>
      <c r="F23" s="38">
        <v>1073</v>
      </c>
      <c r="G23" s="38">
        <v>1034.8</v>
      </c>
      <c r="H23" s="38">
        <v>1157.3999999999999</v>
      </c>
      <c r="I23" s="38">
        <v>1195.6000000000001</v>
      </c>
      <c r="J23" s="38">
        <v>1218.6999999999998</v>
      </c>
      <c r="K23" s="31">
        <v>1172.5</v>
      </c>
      <c r="L23" s="31">
        <v>1111.2</v>
      </c>
      <c r="M23" s="31">
        <v>20.250250000000001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748.75</v>
      </c>
      <c r="D24" s="38">
        <v>749.83333333333337</v>
      </c>
      <c r="E24" s="38">
        <v>740.81666666666672</v>
      </c>
      <c r="F24" s="38">
        <v>732.88333333333333</v>
      </c>
      <c r="G24" s="38">
        <v>723.86666666666667</v>
      </c>
      <c r="H24" s="38">
        <v>757.76666666666677</v>
      </c>
      <c r="I24" s="38">
        <v>766.78333333333342</v>
      </c>
      <c r="J24" s="38">
        <v>774.71666666666681</v>
      </c>
      <c r="K24" s="31">
        <v>758.85</v>
      </c>
      <c r="L24" s="31">
        <v>741.9</v>
      </c>
      <c r="M24" s="31">
        <v>22.430789999999998</v>
      </c>
      <c r="N24" s="1"/>
      <c r="O24" s="1"/>
    </row>
    <row r="25" spans="1:15" ht="12.75" customHeight="1">
      <c r="A25" s="56">
        <v>16</v>
      </c>
      <c r="B25" s="58" t="s">
        <v>873</v>
      </c>
      <c r="C25" s="31">
        <v>253</v>
      </c>
      <c r="D25" s="38">
        <v>253.6</v>
      </c>
      <c r="E25" s="38">
        <v>249.5</v>
      </c>
      <c r="F25" s="38">
        <v>246</v>
      </c>
      <c r="G25" s="38">
        <v>241.9</v>
      </c>
      <c r="H25" s="38">
        <v>257.10000000000002</v>
      </c>
      <c r="I25" s="38">
        <v>261.19999999999993</v>
      </c>
      <c r="J25" s="38">
        <v>264.7</v>
      </c>
      <c r="K25" s="31">
        <v>257.7</v>
      </c>
      <c r="L25" s="31">
        <v>250.1</v>
      </c>
      <c r="M25" s="31">
        <v>32.516770000000001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805</v>
      </c>
      <c r="D26" s="38">
        <v>808.18333333333339</v>
      </c>
      <c r="E26" s="38">
        <v>792.46666666666681</v>
      </c>
      <c r="F26" s="38">
        <v>779.93333333333339</v>
      </c>
      <c r="G26" s="38">
        <v>764.21666666666681</v>
      </c>
      <c r="H26" s="38">
        <v>820.71666666666681</v>
      </c>
      <c r="I26" s="38">
        <v>836.43333333333351</v>
      </c>
      <c r="J26" s="38">
        <v>848.96666666666681</v>
      </c>
      <c r="K26" s="31">
        <v>823.9</v>
      </c>
      <c r="L26" s="31">
        <v>795.65</v>
      </c>
      <c r="M26" s="31">
        <v>10.359489999999999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4028.35</v>
      </c>
      <c r="D27" s="38">
        <v>4024.7833333333333</v>
      </c>
      <c r="E27" s="38">
        <v>3999.5666666666666</v>
      </c>
      <c r="F27" s="38">
        <v>3970.7833333333333</v>
      </c>
      <c r="G27" s="38">
        <v>3945.5666666666666</v>
      </c>
      <c r="H27" s="38">
        <v>4053.5666666666666</v>
      </c>
      <c r="I27" s="38">
        <v>4078.7833333333328</v>
      </c>
      <c r="J27" s="38">
        <v>4107.5666666666666</v>
      </c>
      <c r="K27" s="31">
        <v>4050</v>
      </c>
      <c r="L27" s="31">
        <v>3996</v>
      </c>
      <c r="M27" s="31">
        <v>3.6538200000000001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449.75</v>
      </c>
      <c r="D28" s="38">
        <v>447.8</v>
      </c>
      <c r="E28" s="38">
        <v>440.6</v>
      </c>
      <c r="F28" s="38">
        <v>431.45</v>
      </c>
      <c r="G28" s="38">
        <v>424.25</v>
      </c>
      <c r="H28" s="38">
        <v>456.95000000000005</v>
      </c>
      <c r="I28" s="38">
        <v>464.15</v>
      </c>
      <c r="J28" s="38">
        <v>473.30000000000007</v>
      </c>
      <c r="K28" s="31">
        <v>455</v>
      </c>
      <c r="L28" s="31">
        <v>438.65</v>
      </c>
      <c r="M28" s="31">
        <v>44.791510000000002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5215.5</v>
      </c>
      <c r="D29" s="38">
        <v>5208.2333333333336</v>
      </c>
      <c r="E29" s="38">
        <v>5151.4666666666672</v>
      </c>
      <c r="F29" s="38">
        <v>5087.4333333333334</v>
      </c>
      <c r="G29" s="38">
        <v>5030.666666666667</v>
      </c>
      <c r="H29" s="38">
        <v>5272.2666666666673</v>
      </c>
      <c r="I29" s="38">
        <v>5329.0333333333338</v>
      </c>
      <c r="J29" s="38">
        <v>5393.0666666666675</v>
      </c>
      <c r="K29" s="31">
        <v>5265</v>
      </c>
      <c r="L29" s="31">
        <v>5144.2</v>
      </c>
      <c r="M29" s="31">
        <v>3.6305000000000001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419.75</v>
      </c>
      <c r="D30" s="38">
        <v>421.51666666666665</v>
      </c>
      <c r="E30" s="38">
        <v>416.5333333333333</v>
      </c>
      <c r="F30" s="38">
        <v>413.31666666666666</v>
      </c>
      <c r="G30" s="38">
        <v>408.33333333333331</v>
      </c>
      <c r="H30" s="38">
        <v>424.73333333333329</v>
      </c>
      <c r="I30" s="38">
        <v>429.71666666666664</v>
      </c>
      <c r="J30" s="38">
        <v>432.93333333333328</v>
      </c>
      <c r="K30" s="31">
        <v>426.5</v>
      </c>
      <c r="L30" s="31">
        <v>418.3</v>
      </c>
      <c r="M30" s="31">
        <v>16.275749999999999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181.9</v>
      </c>
      <c r="D31" s="38">
        <v>181.68333333333331</v>
      </c>
      <c r="E31" s="38">
        <v>180.46666666666661</v>
      </c>
      <c r="F31" s="38">
        <v>179.0333333333333</v>
      </c>
      <c r="G31" s="38">
        <v>177.81666666666661</v>
      </c>
      <c r="H31" s="38">
        <v>183.11666666666662</v>
      </c>
      <c r="I31" s="38">
        <v>184.33333333333331</v>
      </c>
      <c r="J31" s="38">
        <v>185.76666666666662</v>
      </c>
      <c r="K31" s="31">
        <v>182.9</v>
      </c>
      <c r="L31" s="31">
        <v>180.25</v>
      </c>
      <c r="M31" s="31">
        <v>93.570729999999998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3369.4</v>
      </c>
      <c r="D32" s="38">
        <v>3378.1333333333332</v>
      </c>
      <c r="E32" s="38">
        <v>3342.2666666666664</v>
      </c>
      <c r="F32" s="38">
        <v>3315.1333333333332</v>
      </c>
      <c r="G32" s="38">
        <v>3279.2666666666664</v>
      </c>
      <c r="H32" s="38">
        <v>3405.2666666666664</v>
      </c>
      <c r="I32" s="38">
        <v>3441.1333333333332</v>
      </c>
      <c r="J32" s="38">
        <v>3468.2666666666664</v>
      </c>
      <c r="K32" s="31">
        <v>3414</v>
      </c>
      <c r="L32" s="31">
        <v>3351</v>
      </c>
      <c r="M32" s="31">
        <v>8.7407800000000009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1900.75</v>
      </c>
      <c r="D33" s="38">
        <v>1908.1833333333334</v>
      </c>
      <c r="E33" s="38">
        <v>1882.8666666666668</v>
      </c>
      <c r="F33" s="38">
        <v>1864.9833333333333</v>
      </c>
      <c r="G33" s="38">
        <v>1839.6666666666667</v>
      </c>
      <c r="H33" s="38">
        <v>1926.0666666666668</v>
      </c>
      <c r="I33" s="38">
        <v>1951.3833333333334</v>
      </c>
      <c r="J33" s="38">
        <v>1969.2666666666669</v>
      </c>
      <c r="K33" s="31">
        <v>1933.5</v>
      </c>
      <c r="L33" s="31">
        <v>1890.3</v>
      </c>
      <c r="M33" s="31">
        <v>7.6550799999999999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654.45000000000005</v>
      </c>
      <c r="D34" s="38">
        <v>657.65</v>
      </c>
      <c r="E34" s="38">
        <v>649.29999999999995</v>
      </c>
      <c r="F34" s="38">
        <v>644.15</v>
      </c>
      <c r="G34" s="38">
        <v>635.79999999999995</v>
      </c>
      <c r="H34" s="38">
        <v>662.8</v>
      </c>
      <c r="I34" s="38">
        <v>671.15000000000009</v>
      </c>
      <c r="J34" s="38">
        <v>676.3</v>
      </c>
      <c r="K34" s="31">
        <v>666</v>
      </c>
      <c r="L34" s="31">
        <v>652.5</v>
      </c>
      <c r="M34" s="31">
        <v>6.17875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729.2</v>
      </c>
      <c r="D35" s="38">
        <v>730.66666666666663</v>
      </c>
      <c r="E35" s="38">
        <v>722.93333333333328</v>
      </c>
      <c r="F35" s="38">
        <v>716.66666666666663</v>
      </c>
      <c r="G35" s="38">
        <v>708.93333333333328</v>
      </c>
      <c r="H35" s="38">
        <v>736.93333333333328</v>
      </c>
      <c r="I35" s="38">
        <v>744.66666666666663</v>
      </c>
      <c r="J35" s="38">
        <v>750.93333333333328</v>
      </c>
      <c r="K35" s="31">
        <v>738.4</v>
      </c>
      <c r="L35" s="31">
        <v>724.4</v>
      </c>
      <c r="M35" s="31">
        <v>20.55123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835.55</v>
      </c>
      <c r="D36" s="38">
        <v>824.36666666666667</v>
      </c>
      <c r="E36" s="38">
        <v>802.23333333333335</v>
      </c>
      <c r="F36" s="38">
        <v>768.91666666666663</v>
      </c>
      <c r="G36" s="38">
        <v>746.7833333333333</v>
      </c>
      <c r="H36" s="38">
        <v>857.68333333333339</v>
      </c>
      <c r="I36" s="38">
        <v>879.81666666666683</v>
      </c>
      <c r="J36" s="38">
        <v>913.13333333333344</v>
      </c>
      <c r="K36" s="31">
        <v>846.5</v>
      </c>
      <c r="L36" s="31">
        <v>791.05</v>
      </c>
      <c r="M36" s="31">
        <v>63.378010000000003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407.5</v>
      </c>
      <c r="D37" s="38">
        <v>409.91666666666669</v>
      </c>
      <c r="E37" s="38">
        <v>403.03333333333336</v>
      </c>
      <c r="F37" s="38">
        <v>398.56666666666666</v>
      </c>
      <c r="G37" s="38">
        <v>391.68333333333334</v>
      </c>
      <c r="H37" s="38">
        <v>414.38333333333338</v>
      </c>
      <c r="I37" s="38">
        <v>421.26666666666671</v>
      </c>
      <c r="J37" s="38">
        <v>425.73333333333341</v>
      </c>
      <c r="K37" s="31">
        <v>416.8</v>
      </c>
      <c r="L37" s="31">
        <v>405.45</v>
      </c>
      <c r="M37" s="31">
        <v>10.08306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959.9</v>
      </c>
      <c r="D38" s="38">
        <v>968.55000000000007</v>
      </c>
      <c r="E38" s="38">
        <v>947.10000000000014</v>
      </c>
      <c r="F38" s="38">
        <v>934.30000000000007</v>
      </c>
      <c r="G38" s="38">
        <v>912.85000000000014</v>
      </c>
      <c r="H38" s="38">
        <v>981.35000000000014</v>
      </c>
      <c r="I38" s="38">
        <v>1002.8000000000002</v>
      </c>
      <c r="J38" s="38">
        <v>1015.6000000000001</v>
      </c>
      <c r="K38" s="31">
        <v>990</v>
      </c>
      <c r="L38" s="31">
        <v>955.75</v>
      </c>
      <c r="M38" s="31">
        <v>178.58061000000001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4851</v>
      </c>
      <c r="D39" s="38">
        <v>4861.0999999999995</v>
      </c>
      <c r="E39" s="38">
        <v>4814.1999999999989</v>
      </c>
      <c r="F39" s="38">
        <v>4777.3999999999996</v>
      </c>
      <c r="G39" s="38">
        <v>4730.4999999999991</v>
      </c>
      <c r="H39" s="38">
        <v>4897.8999999999987</v>
      </c>
      <c r="I39" s="38">
        <v>4944.7999999999984</v>
      </c>
      <c r="J39" s="38">
        <v>4981.5999999999985</v>
      </c>
      <c r="K39" s="31">
        <v>4908</v>
      </c>
      <c r="L39" s="31">
        <v>4824.3</v>
      </c>
      <c r="M39" s="31">
        <v>3.21326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1614.55</v>
      </c>
      <c r="D40" s="38">
        <v>1626.4166666666667</v>
      </c>
      <c r="E40" s="38">
        <v>1590.1333333333334</v>
      </c>
      <c r="F40" s="38">
        <v>1565.7166666666667</v>
      </c>
      <c r="G40" s="38">
        <v>1529.4333333333334</v>
      </c>
      <c r="H40" s="38">
        <v>1650.8333333333335</v>
      </c>
      <c r="I40" s="38">
        <v>1687.1166666666668</v>
      </c>
      <c r="J40" s="38">
        <v>1711.5333333333335</v>
      </c>
      <c r="K40" s="31">
        <v>1662.7</v>
      </c>
      <c r="L40" s="31">
        <v>1602</v>
      </c>
      <c r="M40" s="31">
        <v>34.020690000000002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7550.5</v>
      </c>
      <c r="D41" s="38">
        <v>7533.3</v>
      </c>
      <c r="E41" s="38">
        <v>7467.6</v>
      </c>
      <c r="F41" s="38">
        <v>7384.7</v>
      </c>
      <c r="G41" s="38">
        <v>7319</v>
      </c>
      <c r="H41" s="38">
        <v>7616.2000000000007</v>
      </c>
      <c r="I41" s="38">
        <v>7681.9</v>
      </c>
      <c r="J41" s="38">
        <v>7764.8000000000011</v>
      </c>
      <c r="K41" s="31">
        <v>7599</v>
      </c>
      <c r="L41" s="31">
        <v>7450.4</v>
      </c>
      <c r="M41" s="31">
        <v>0.22799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7284.1</v>
      </c>
      <c r="D42" s="38">
        <v>7376.5666666666666</v>
      </c>
      <c r="E42" s="38">
        <v>7175.2333333333336</v>
      </c>
      <c r="F42" s="38">
        <v>7066.3666666666668</v>
      </c>
      <c r="G42" s="38">
        <v>6865.0333333333338</v>
      </c>
      <c r="H42" s="38">
        <v>7485.4333333333334</v>
      </c>
      <c r="I42" s="38">
        <v>7686.7666666666673</v>
      </c>
      <c r="J42" s="38">
        <v>7795.6333333333332</v>
      </c>
      <c r="K42" s="31">
        <v>7577.9</v>
      </c>
      <c r="L42" s="31">
        <v>7267.7</v>
      </c>
      <c r="M42" s="31">
        <v>21.471720000000001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2473.0500000000002</v>
      </c>
      <c r="D43" s="38">
        <v>2477.4333333333338</v>
      </c>
      <c r="E43" s="38">
        <v>2444.9666666666676</v>
      </c>
      <c r="F43" s="38">
        <v>2416.8833333333337</v>
      </c>
      <c r="G43" s="38">
        <v>2384.4166666666674</v>
      </c>
      <c r="H43" s="38">
        <v>2505.5166666666678</v>
      </c>
      <c r="I43" s="38">
        <v>2537.983333333334</v>
      </c>
      <c r="J43" s="38">
        <v>2566.066666666668</v>
      </c>
      <c r="K43" s="31">
        <v>2509.9</v>
      </c>
      <c r="L43" s="31">
        <v>2449.35</v>
      </c>
      <c r="M43" s="31">
        <v>3.8714499999999998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216.55</v>
      </c>
      <c r="D44" s="38">
        <v>218.4</v>
      </c>
      <c r="E44" s="38">
        <v>214</v>
      </c>
      <c r="F44" s="38">
        <v>211.45</v>
      </c>
      <c r="G44" s="38">
        <v>207.04999999999998</v>
      </c>
      <c r="H44" s="38">
        <v>220.95000000000002</v>
      </c>
      <c r="I44" s="38">
        <v>225.35000000000005</v>
      </c>
      <c r="J44" s="38">
        <v>227.90000000000003</v>
      </c>
      <c r="K44" s="31">
        <v>222.8</v>
      </c>
      <c r="L44" s="31">
        <v>215.85</v>
      </c>
      <c r="M44" s="31">
        <v>205.08751000000001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199.25</v>
      </c>
      <c r="D45" s="38">
        <v>199.70000000000002</v>
      </c>
      <c r="E45" s="38">
        <v>196.55000000000004</v>
      </c>
      <c r="F45" s="38">
        <v>193.85000000000002</v>
      </c>
      <c r="G45" s="38">
        <v>190.70000000000005</v>
      </c>
      <c r="H45" s="38">
        <v>202.40000000000003</v>
      </c>
      <c r="I45" s="38">
        <v>205.55</v>
      </c>
      <c r="J45" s="38">
        <v>208.25000000000003</v>
      </c>
      <c r="K45" s="31">
        <v>202.85</v>
      </c>
      <c r="L45" s="31">
        <v>197</v>
      </c>
      <c r="M45" s="31">
        <v>237.60784000000001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84.75</v>
      </c>
      <c r="D46" s="38">
        <v>84.683333333333337</v>
      </c>
      <c r="E46" s="38">
        <v>83.76666666666668</v>
      </c>
      <c r="F46" s="38">
        <v>82.783333333333346</v>
      </c>
      <c r="G46" s="38">
        <v>81.866666666666688</v>
      </c>
      <c r="H46" s="38">
        <v>85.666666666666671</v>
      </c>
      <c r="I46" s="38">
        <v>86.583333333333329</v>
      </c>
      <c r="J46" s="38">
        <v>87.566666666666663</v>
      </c>
      <c r="K46" s="31">
        <v>85.6</v>
      </c>
      <c r="L46" s="31">
        <v>83.7</v>
      </c>
      <c r="M46" s="31">
        <v>93.443569999999994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1703.15</v>
      </c>
      <c r="D47" s="38">
        <v>1704.05</v>
      </c>
      <c r="E47" s="38">
        <v>1691.3</v>
      </c>
      <c r="F47" s="38">
        <v>1679.45</v>
      </c>
      <c r="G47" s="38">
        <v>1666.7</v>
      </c>
      <c r="H47" s="38">
        <v>1715.8999999999999</v>
      </c>
      <c r="I47" s="38">
        <v>1728.6499999999999</v>
      </c>
      <c r="J47" s="38">
        <v>1740.4999999999998</v>
      </c>
      <c r="K47" s="31">
        <v>1716.8</v>
      </c>
      <c r="L47" s="31">
        <v>1692.2</v>
      </c>
      <c r="M47" s="31">
        <v>2.01213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127.25</v>
      </c>
      <c r="D48" s="38">
        <v>127.35000000000001</v>
      </c>
      <c r="E48" s="38">
        <v>125.9</v>
      </c>
      <c r="F48" s="38">
        <v>124.55</v>
      </c>
      <c r="G48" s="38">
        <v>123.1</v>
      </c>
      <c r="H48" s="38">
        <v>128.70000000000002</v>
      </c>
      <c r="I48" s="38">
        <v>130.15000000000003</v>
      </c>
      <c r="J48" s="38">
        <v>131.50000000000003</v>
      </c>
      <c r="K48" s="31">
        <v>128.80000000000001</v>
      </c>
      <c r="L48" s="31">
        <v>126</v>
      </c>
      <c r="M48" s="31">
        <v>115.97763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674.05</v>
      </c>
      <c r="D49" s="38">
        <v>674.16666666666663</v>
      </c>
      <c r="E49" s="38">
        <v>669.2833333333333</v>
      </c>
      <c r="F49" s="38">
        <v>664.51666666666665</v>
      </c>
      <c r="G49" s="38">
        <v>659.63333333333333</v>
      </c>
      <c r="H49" s="38">
        <v>678.93333333333328</v>
      </c>
      <c r="I49" s="38">
        <v>683.81666666666672</v>
      </c>
      <c r="J49" s="38">
        <v>688.58333333333326</v>
      </c>
      <c r="K49" s="31">
        <v>679.05</v>
      </c>
      <c r="L49" s="31">
        <v>669.4</v>
      </c>
      <c r="M49" s="31">
        <v>3.31176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897.7</v>
      </c>
      <c r="D50" s="38">
        <v>894.31666666666661</v>
      </c>
      <c r="E50" s="38">
        <v>874.38333333333321</v>
      </c>
      <c r="F50" s="38">
        <v>851.06666666666661</v>
      </c>
      <c r="G50" s="38">
        <v>831.13333333333321</v>
      </c>
      <c r="H50" s="38">
        <v>917.63333333333321</v>
      </c>
      <c r="I50" s="38">
        <v>937.56666666666661</v>
      </c>
      <c r="J50" s="38">
        <v>960.88333333333321</v>
      </c>
      <c r="K50" s="31">
        <v>914.25</v>
      </c>
      <c r="L50" s="31">
        <v>871</v>
      </c>
      <c r="M50" s="31">
        <v>14.825379999999999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895.15</v>
      </c>
      <c r="D51" s="38">
        <v>894.9</v>
      </c>
      <c r="E51" s="38">
        <v>888.4</v>
      </c>
      <c r="F51" s="38">
        <v>881.65</v>
      </c>
      <c r="G51" s="38">
        <v>875.15</v>
      </c>
      <c r="H51" s="38">
        <v>901.65</v>
      </c>
      <c r="I51" s="38">
        <v>908.15</v>
      </c>
      <c r="J51" s="38">
        <v>914.9</v>
      </c>
      <c r="K51" s="31">
        <v>901.4</v>
      </c>
      <c r="L51" s="31">
        <v>888.15</v>
      </c>
      <c r="M51" s="31">
        <v>34.454459999999997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103.5</v>
      </c>
      <c r="D52" s="38">
        <v>102.96666666666665</v>
      </c>
      <c r="E52" s="38">
        <v>102.08333333333331</v>
      </c>
      <c r="F52" s="38">
        <v>100.66666666666666</v>
      </c>
      <c r="G52" s="38">
        <v>99.783333333333317</v>
      </c>
      <c r="H52" s="38">
        <v>104.38333333333331</v>
      </c>
      <c r="I52" s="38">
        <v>105.26666666666667</v>
      </c>
      <c r="J52" s="38">
        <v>106.68333333333331</v>
      </c>
      <c r="K52" s="31">
        <v>103.85</v>
      </c>
      <c r="L52" s="31">
        <v>101.55</v>
      </c>
      <c r="M52" s="31">
        <v>312.17241000000001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256.10000000000002</v>
      </c>
      <c r="D53" s="38">
        <v>254.9</v>
      </c>
      <c r="E53" s="38">
        <v>251.8</v>
      </c>
      <c r="F53" s="38">
        <v>247.5</v>
      </c>
      <c r="G53" s="38">
        <v>244.4</v>
      </c>
      <c r="H53" s="38">
        <v>259.20000000000005</v>
      </c>
      <c r="I53" s="38">
        <v>262.29999999999995</v>
      </c>
      <c r="J53" s="38">
        <v>266.60000000000002</v>
      </c>
      <c r="K53" s="31">
        <v>258</v>
      </c>
      <c r="L53" s="31">
        <v>250.6</v>
      </c>
      <c r="M53" s="31">
        <v>45.307789999999997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18886.25</v>
      </c>
      <c r="D54" s="38">
        <v>18975.8</v>
      </c>
      <c r="E54" s="38">
        <v>18720.449999999997</v>
      </c>
      <c r="F54" s="38">
        <v>18554.649999999998</v>
      </c>
      <c r="G54" s="38">
        <v>18299.299999999996</v>
      </c>
      <c r="H54" s="38">
        <v>19141.599999999999</v>
      </c>
      <c r="I54" s="38">
        <v>19396.949999999997</v>
      </c>
      <c r="J54" s="38">
        <v>19562.75</v>
      </c>
      <c r="K54" s="31">
        <v>19231.150000000001</v>
      </c>
      <c r="L54" s="31">
        <v>18810</v>
      </c>
      <c r="M54" s="31">
        <v>0.16905999999999999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379.25</v>
      </c>
      <c r="D55" s="38">
        <v>378.01666666666665</v>
      </c>
      <c r="E55" s="38">
        <v>364.38333333333333</v>
      </c>
      <c r="F55" s="38">
        <v>349.51666666666665</v>
      </c>
      <c r="G55" s="38">
        <v>335.88333333333333</v>
      </c>
      <c r="H55" s="38">
        <v>392.88333333333333</v>
      </c>
      <c r="I55" s="38">
        <v>406.51666666666665</v>
      </c>
      <c r="J55" s="38">
        <v>421.38333333333333</v>
      </c>
      <c r="K55" s="31">
        <v>391.65</v>
      </c>
      <c r="L55" s="31">
        <v>363.15</v>
      </c>
      <c r="M55" s="31">
        <v>82.29692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4873.3999999999996</v>
      </c>
      <c r="D56" s="38">
        <v>4884.4000000000005</v>
      </c>
      <c r="E56" s="38">
        <v>4752.8000000000011</v>
      </c>
      <c r="F56" s="38">
        <v>4632.2000000000007</v>
      </c>
      <c r="G56" s="38">
        <v>4500.6000000000013</v>
      </c>
      <c r="H56" s="38">
        <v>5005.0000000000009</v>
      </c>
      <c r="I56" s="38">
        <v>5136.6000000000013</v>
      </c>
      <c r="J56" s="38">
        <v>5257.2000000000007</v>
      </c>
      <c r="K56" s="31">
        <v>5016</v>
      </c>
      <c r="L56" s="31">
        <v>4763.8</v>
      </c>
      <c r="M56" s="31">
        <v>5.5849200000000003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344.8</v>
      </c>
      <c r="D57" s="38">
        <v>344.31666666666666</v>
      </c>
      <c r="E57" s="38">
        <v>338.98333333333335</v>
      </c>
      <c r="F57" s="38">
        <v>333.16666666666669</v>
      </c>
      <c r="G57" s="38">
        <v>327.83333333333337</v>
      </c>
      <c r="H57" s="38">
        <v>350.13333333333333</v>
      </c>
      <c r="I57" s="38">
        <v>355.4666666666667</v>
      </c>
      <c r="J57" s="38">
        <v>361.2833333333333</v>
      </c>
      <c r="K57" s="31">
        <v>349.65</v>
      </c>
      <c r="L57" s="31">
        <v>338.5</v>
      </c>
      <c r="M57" s="31">
        <v>133.62370999999999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396.8</v>
      </c>
      <c r="D58" s="38">
        <v>397.59999999999997</v>
      </c>
      <c r="E58" s="38">
        <v>390.39999999999992</v>
      </c>
      <c r="F58" s="38">
        <v>383.99999999999994</v>
      </c>
      <c r="G58" s="38">
        <v>376.7999999999999</v>
      </c>
      <c r="H58" s="38">
        <v>403.99999999999994</v>
      </c>
      <c r="I58" s="38">
        <v>411.2</v>
      </c>
      <c r="J58" s="38">
        <v>417.59999999999997</v>
      </c>
      <c r="K58" s="31">
        <v>404.8</v>
      </c>
      <c r="L58" s="31">
        <v>391.2</v>
      </c>
      <c r="M58" s="31">
        <v>36.11506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1135.95</v>
      </c>
      <c r="D59" s="38">
        <v>1140.7666666666667</v>
      </c>
      <c r="E59" s="38">
        <v>1125.6833333333334</v>
      </c>
      <c r="F59" s="38">
        <v>1115.4166666666667</v>
      </c>
      <c r="G59" s="38">
        <v>1100.3333333333335</v>
      </c>
      <c r="H59" s="38">
        <v>1151.0333333333333</v>
      </c>
      <c r="I59" s="38">
        <v>1166.1166666666668</v>
      </c>
      <c r="J59" s="38">
        <v>1176.3833333333332</v>
      </c>
      <c r="K59" s="31">
        <v>1155.8499999999999</v>
      </c>
      <c r="L59" s="31">
        <v>1130.5</v>
      </c>
      <c r="M59" s="31">
        <v>10.481170000000001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1171.45</v>
      </c>
      <c r="D60" s="38">
        <v>1166.4666666666669</v>
      </c>
      <c r="E60" s="38">
        <v>1113.5333333333338</v>
      </c>
      <c r="F60" s="38">
        <v>1055.6166666666668</v>
      </c>
      <c r="G60" s="38">
        <v>1002.6833333333336</v>
      </c>
      <c r="H60" s="38">
        <v>1224.3833333333339</v>
      </c>
      <c r="I60" s="38">
        <v>1277.3166666666668</v>
      </c>
      <c r="J60" s="38">
        <v>1335.233333333334</v>
      </c>
      <c r="K60" s="31">
        <v>1219.4000000000001</v>
      </c>
      <c r="L60" s="31">
        <v>1108.55</v>
      </c>
      <c r="M60" s="31">
        <v>145.90950000000001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229.05</v>
      </c>
      <c r="D61" s="38">
        <v>229.70000000000002</v>
      </c>
      <c r="E61" s="38">
        <v>227.50000000000003</v>
      </c>
      <c r="F61" s="38">
        <v>225.95000000000002</v>
      </c>
      <c r="G61" s="38">
        <v>223.75000000000003</v>
      </c>
      <c r="H61" s="38">
        <v>231.25000000000003</v>
      </c>
      <c r="I61" s="38">
        <v>233.45000000000002</v>
      </c>
      <c r="J61" s="38">
        <v>235.00000000000003</v>
      </c>
      <c r="K61" s="31">
        <v>231.9</v>
      </c>
      <c r="L61" s="31">
        <v>228.15</v>
      </c>
      <c r="M61" s="31">
        <v>78.378500000000003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4692.7</v>
      </c>
      <c r="D62" s="38">
        <v>4702.833333333333</v>
      </c>
      <c r="E62" s="38">
        <v>4652.6666666666661</v>
      </c>
      <c r="F62" s="38">
        <v>4612.6333333333332</v>
      </c>
      <c r="G62" s="38">
        <v>4562.4666666666662</v>
      </c>
      <c r="H62" s="38">
        <v>4742.8666666666659</v>
      </c>
      <c r="I62" s="38">
        <v>4793.0333333333319</v>
      </c>
      <c r="J62" s="38">
        <v>4833.0666666666657</v>
      </c>
      <c r="K62" s="31">
        <v>4753</v>
      </c>
      <c r="L62" s="31">
        <v>4662.8</v>
      </c>
      <c r="M62" s="31">
        <v>1.59595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2001.9</v>
      </c>
      <c r="D63" s="38">
        <v>1972.9666666666665</v>
      </c>
      <c r="E63" s="38">
        <v>1918.9333333333329</v>
      </c>
      <c r="F63" s="38">
        <v>1835.9666666666665</v>
      </c>
      <c r="G63" s="38">
        <v>1781.9333333333329</v>
      </c>
      <c r="H63" s="38">
        <v>2055.9333333333329</v>
      </c>
      <c r="I63" s="38">
        <v>2109.9666666666662</v>
      </c>
      <c r="J63" s="38">
        <v>2192.9333333333329</v>
      </c>
      <c r="K63" s="31">
        <v>2027</v>
      </c>
      <c r="L63" s="31">
        <v>1890</v>
      </c>
      <c r="M63" s="31">
        <v>37.280790000000003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675.05</v>
      </c>
      <c r="D64" s="38">
        <v>676.35</v>
      </c>
      <c r="E64" s="38">
        <v>669.2</v>
      </c>
      <c r="F64" s="38">
        <v>663.35</v>
      </c>
      <c r="G64" s="38">
        <v>656.2</v>
      </c>
      <c r="H64" s="38">
        <v>682.2</v>
      </c>
      <c r="I64" s="38">
        <v>689.34999999999991</v>
      </c>
      <c r="J64" s="38">
        <v>695.2</v>
      </c>
      <c r="K64" s="31">
        <v>683.5</v>
      </c>
      <c r="L64" s="31">
        <v>670.5</v>
      </c>
      <c r="M64" s="31">
        <v>5.6134300000000001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1004.55</v>
      </c>
      <c r="D65" s="38">
        <v>1004.2666666666668</v>
      </c>
      <c r="E65" s="38">
        <v>984.28333333333353</v>
      </c>
      <c r="F65" s="38">
        <v>964.01666666666677</v>
      </c>
      <c r="G65" s="38">
        <v>944.03333333333353</v>
      </c>
      <c r="H65" s="38">
        <v>1024.5333333333335</v>
      </c>
      <c r="I65" s="38">
        <v>1044.5166666666669</v>
      </c>
      <c r="J65" s="38">
        <v>1064.7833333333335</v>
      </c>
      <c r="K65" s="31">
        <v>1024.25</v>
      </c>
      <c r="L65" s="31">
        <v>984</v>
      </c>
      <c r="M65" s="31">
        <v>16.99982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288.60000000000002</v>
      </c>
      <c r="D66" s="38">
        <v>289.73333333333335</v>
      </c>
      <c r="E66" s="38">
        <v>286.36666666666667</v>
      </c>
      <c r="F66" s="38">
        <v>284.13333333333333</v>
      </c>
      <c r="G66" s="38">
        <v>280.76666666666665</v>
      </c>
      <c r="H66" s="38">
        <v>291.9666666666667</v>
      </c>
      <c r="I66" s="38">
        <v>295.33333333333337</v>
      </c>
      <c r="J66" s="38">
        <v>297.56666666666672</v>
      </c>
      <c r="K66" s="31">
        <v>293.10000000000002</v>
      </c>
      <c r="L66" s="31">
        <v>287.5</v>
      </c>
      <c r="M66" s="31">
        <v>16.139880000000002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1922.8</v>
      </c>
      <c r="D67" s="38">
        <v>1923.7</v>
      </c>
      <c r="E67" s="38">
        <v>1911.4</v>
      </c>
      <c r="F67" s="38">
        <v>1900</v>
      </c>
      <c r="G67" s="38">
        <v>1887.7</v>
      </c>
      <c r="H67" s="38">
        <v>1935.1000000000001</v>
      </c>
      <c r="I67" s="38">
        <v>1947.3999999999999</v>
      </c>
      <c r="J67" s="38">
        <v>1958.8000000000002</v>
      </c>
      <c r="K67" s="31">
        <v>1936</v>
      </c>
      <c r="L67" s="31">
        <v>1912.3</v>
      </c>
      <c r="M67" s="31">
        <v>4.4437699999999998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573.79999999999995</v>
      </c>
      <c r="D68" s="38">
        <v>574.91666666666663</v>
      </c>
      <c r="E68" s="38">
        <v>570.88333333333321</v>
      </c>
      <c r="F68" s="38">
        <v>567.96666666666658</v>
      </c>
      <c r="G68" s="38">
        <v>563.93333333333317</v>
      </c>
      <c r="H68" s="38">
        <v>577.83333333333326</v>
      </c>
      <c r="I68" s="38">
        <v>581.86666666666679</v>
      </c>
      <c r="J68" s="38">
        <v>584.7833333333333</v>
      </c>
      <c r="K68" s="31">
        <v>578.95000000000005</v>
      </c>
      <c r="L68" s="31">
        <v>572</v>
      </c>
      <c r="M68" s="31">
        <v>20.050219999999999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1941.55</v>
      </c>
      <c r="D69" s="38">
        <v>1947.1833333333334</v>
      </c>
      <c r="E69" s="38">
        <v>1919.3666666666668</v>
      </c>
      <c r="F69" s="38">
        <v>1897.1833333333334</v>
      </c>
      <c r="G69" s="38">
        <v>1869.3666666666668</v>
      </c>
      <c r="H69" s="38">
        <v>1969.3666666666668</v>
      </c>
      <c r="I69" s="38">
        <v>1997.1833333333334</v>
      </c>
      <c r="J69" s="38">
        <v>2019.3666666666668</v>
      </c>
      <c r="K69" s="31">
        <v>1975</v>
      </c>
      <c r="L69" s="31">
        <v>1925</v>
      </c>
      <c r="M69" s="31">
        <v>2.4249800000000001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1977.6</v>
      </c>
      <c r="D70" s="38">
        <v>1987.9833333333333</v>
      </c>
      <c r="E70" s="38">
        <v>1960.9666666666667</v>
      </c>
      <c r="F70" s="38">
        <v>1944.3333333333333</v>
      </c>
      <c r="G70" s="38">
        <v>1917.3166666666666</v>
      </c>
      <c r="H70" s="38">
        <v>2004.6166666666668</v>
      </c>
      <c r="I70" s="38">
        <v>2031.6333333333337</v>
      </c>
      <c r="J70" s="38">
        <v>2048.2666666666669</v>
      </c>
      <c r="K70" s="31">
        <v>2015</v>
      </c>
      <c r="L70" s="31">
        <v>1971.35</v>
      </c>
      <c r="M70" s="31">
        <v>3.30626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402.1</v>
      </c>
      <c r="D71" s="38">
        <v>403.81666666666666</v>
      </c>
      <c r="E71" s="38">
        <v>398.58333333333331</v>
      </c>
      <c r="F71" s="38">
        <v>395.06666666666666</v>
      </c>
      <c r="G71" s="38">
        <v>389.83333333333331</v>
      </c>
      <c r="H71" s="38">
        <v>407.33333333333331</v>
      </c>
      <c r="I71" s="38">
        <v>412.56666666666666</v>
      </c>
      <c r="J71" s="38">
        <v>416.08333333333331</v>
      </c>
      <c r="K71" s="31">
        <v>409.05</v>
      </c>
      <c r="L71" s="31">
        <v>400.3</v>
      </c>
      <c r="M71" s="31">
        <v>5.9717700000000002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194.05</v>
      </c>
      <c r="D72" s="38">
        <v>194.68333333333331</v>
      </c>
      <c r="E72" s="38">
        <v>192.51666666666662</v>
      </c>
      <c r="F72" s="38">
        <v>190.98333333333332</v>
      </c>
      <c r="G72" s="38">
        <v>188.81666666666663</v>
      </c>
      <c r="H72" s="38">
        <v>196.21666666666661</v>
      </c>
      <c r="I72" s="38">
        <v>198.3833333333333</v>
      </c>
      <c r="J72" s="38">
        <v>199.9166666666666</v>
      </c>
      <c r="K72" s="31">
        <v>196.85</v>
      </c>
      <c r="L72" s="31">
        <v>193.15</v>
      </c>
      <c r="M72" s="31">
        <v>7.0542499999999997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3741.9</v>
      </c>
      <c r="D73" s="38">
        <v>3741.0333333333333</v>
      </c>
      <c r="E73" s="38">
        <v>3686.1666666666665</v>
      </c>
      <c r="F73" s="38">
        <v>3630.4333333333334</v>
      </c>
      <c r="G73" s="38">
        <v>3575.5666666666666</v>
      </c>
      <c r="H73" s="38">
        <v>3796.7666666666664</v>
      </c>
      <c r="I73" s="38">
        <v>3851.6333333333332</v>
      </c>
      <c r="J73" s="38">
        <v>3907.3666666666663</v>
      </c>
      <c r="K73" s="31">
        <v>3795.9</v>
      </c>
      <c r="L73" s="31">
        <v>3685.3</v>
      </c>
      <c r="M73" s="31">
        <v>8.7556600000000007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4050.45</v>
      </c>
      <c r="D74" s="38">
        <v>4068.1666666666665</v>
      </c>
      <c r="E74" s="38">
        <v>4018.3833333333332</v>
      </c>
      <c r="F74" s="38">
        <v>3986.3166666666666</v>
      </c>
      <c r="G74" s="38">
        <v>3936.5333333333333</v>
      </c>
      <c r="H74" s="38">
        <v>4100.2333333333336</v>
      </c>
      <c r="I74" s="38">
        <v>4150.0166666666664</v>
      </c>
      <c r="J74" s="38">
        <v>4182.083333333333</v>
      </c>
      <c r="K74" s="31">
        <v>4117.95</v>
      </c>
      <c r="L74" s="31">
        <v>4036.1</v>
      </c>
      <c r="M74" s="31">
        <v>3.2947899999999999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510.8</v>
      </c>
      <c r="D75" s="38">
        <v>503.96666666666664</v>
      </c>
      <c r="E75" s="38">
        <v>494.13333333333333</v>
      </c>
      <c r="F75" s="38">
        <v>477.4666666666667</v>
      </c>
      <c r="G75" s="38">
        <v>467.63333333333338</v>
      </c>
      <c r="H75" s="38">
        <v>520.63333333333321</v>
      </c>
      <c r="I75" s="38">
        <v>530.4666666666667</v>
      </c>
      <c r="J75" s="38">
        <v>547.13333333333321</v>
      </c>
      <c r="K75" s="31">
        <v>513.79999999999995</v>
      </c>
      <c r="L75" s="31">
        <v>487.3</v>
      </c>
      <c r="M75" s="31">
        <v>84.317779999999999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3693.35</v>
      </c>
      <c r="D76" s="38">
        <v>3695.5166666666664</v>
      </c>
      <c r="E76" s="38">
        <v>3658.8833333333328</v>
      </c>
      <c r="F76" s="38">
        <v>3624.4166666666665</v>
      </c>
      <c r="G76" s="38">
        <v>3587.7833333333328</v>
      </c>
      <c r="H76" s="38">
        <v>3729.9833333333327</v>
      </c>
      <c r="I76" s="38">
        <v>3766.6166666666659</v>
      </c>
      <c r="J76" s="38">
        <v>3801.0833333333326</v>
      </c>
      <c r="K76" s="31">
        <v>3732.15</v>
      </c>
      <c r="L76" s="31">
        <v>3661.05</v>
      </c>
      <c r="M76" s="31">
        <v>2.8645999999999998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5507</v>
      </c>
      <c r="D77" s="38">
        <v>5513.6833333333334</v>
      </c>
      <c r="E77" s="38">
        <v>5413.3666666666668</v>
      </c>
      <c r="F77" s="38">
        <v>5319.7333333333336</v>
      </c>
      <c r="G77" s="38">
        <v>5219.416666666667</v>
      </c>
      <c r="H77" s="38">
        <v>5607.3166666666666</v>
      </c>
      <c r="I77" s="38">
        <v>5707.6333333333341</v>
      </c>
      <c r="J77" s="38">
        <v>5801.2666666666664</v>
      </c>
      <c r="K77" s="31">
        <v>5614</v>
      </c>
      <c r="L77" s="31">
        <v>5420.05</v>
      </c>
      <c r="M77" s="31">
        <v>15.078110000000001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3327.9</v>
      </c>
      <c r="D78" s="38">
        <v>3338.5166666666664</v>
      </c>
      <c r="E78" s="38">
        <v>3309.7833333333328</v>
      </c>
      <c r="F78" s="38">
        <v>3291.6666666666665</v>
      </c>
      <c r="G78" s="38">
        <v>3262.9333333333329</v>
      </c>
      <c r="H78" s="38">
        <v>3356.6333333333328</v>
      </c>
      <c r="I78" s="38">
        <v>3385.3666666666663</v>
      </c>
      <c r="J78" s="38">
        <v>3403.4833333333327</v>
      </c>
      <c r="K78" s="31">
        <v>3367.25</v>
      </c>
      <c r="L78" s="31">
        <v>3320.4</v>
      </c>
      <c r="M78" s="31">
        <v>7.4868899999999998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2449.35</v>
      </c>
      <c r="D79" s="38">
        <v>2448.8666666666668</v>
      </c>
      <c r="E79" s="38">
        <v>2421.8333333333335</v>
      </c>
      <c r="F79" s="38">
        <v>2394.3166666666666</v>
      </c>
      <c r="G79" s="38">
        <v>2367.2833333333333</v>
      </c>
      <c r="H79" s="38">
        <v>2476.3833333333337</v>
      </c>
      <c r="I79" s="38">
        <v>2503.4166666666665</v>
      </c>
      <c r="J79" s="38">
        <v>2530.9333333333338</v>
      </c>
      <c r="K79" s="31">
        <v>2475.9</v>
      </c>
      <c r="L79" s="31">
        <v>2421.35</v>
      </c>
      <c r="M79" s="31">
        <v>3.1497999999999999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133.9</v>
      </c>
      <c r="D80" s="38">
        <v>134.33333333333334</v>
      </c>
      <c r="E80" s="38">
        <v>133.11666666666667</v>
      </c>
      <c r="F80" s="38">
        <v>132.33333333333334</v>
      </c>
      <c r="G80" s="38">
        <v>131.11666666666667</v>
      </c>
      <c r="H80" s="38">
        <v>135.11666666666667</v>
      </c>
      <c r="I80" s="38">
        <v>136.33333333333331</v>
      </c>
      <c r="J80" s="38">
        <v>137.11666666666667</v>
      </c>
      <c r="K80" s="31">
        <v>135.55000000000001</v>
      </c>
      <c r="L80" s="31">
        <v>133.55000000000001</v>
      </c>
      <c r="M80" s="31">
        <v>206.97424000000001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2698.95</v>
      </c>
      <c r="D81" s="38">
        <v>2725.3333333333335</v>
      </c>
      <c r="E81" s="38">
        <v>2664.7166666666672</v>
      </c>
      <c r="F81" s="38">
        <v>2630.4833333333336</v>
      </c>
      <c r="G81" s="38">
        <v>2569.8666666666672</v>
      </c>
      <c r="H81" s="38">
        <v>2759.5666666666671</v>
      </c>
      <c r="I81" s="38">
        <v>2820.1833333333329</v>
      </c>
      <c r="J81" s="38">
        <v>2854.416666666667</v>
      </c>
      <c r="K81" s="31">
        <v>2785.95</v>
      </c>
      <c r="L81" s="31">
        <v>2691.1</v>
      </c>
      <c r="M81" s="31">
        <v>1.1206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336.75</v>
      </c>
      <c r="D82" s="38">
        <v>338.3</v>
      </c>
      <c r="E82" s="38">
        <v>332.6</v>
      </c>
      <c r="F82" s="38">
        <v>328.45</v>
      </c>
      <c r="G82" s="38">
        <v>322.75</v>
      </c>
      <c r="H82" s="38">
        <v>342.45000000000005</v>
      </c>
      <c r="I82" s="38">
        <v>348.15</v>
      </c>
      <c r="J82" s="38">
        <v>352.30000000000007</v>
      </c>
      <c r="K82" s="31">
        <v>344</v>
      </c>
      <c r="L82" s="31">
        <v>334.15</v>
      </c>
      <c r="M82" s="31">
        <v>21.73584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116.6</v>
      </c>
      <c r="D83" s="38">
        <v>116.66666666666667</v>
      </c>
      <c r="E83" s="38">
        <v>115.53333333333335</v>
      </c>
      <c r="F83" s="38">
        <v>114.46666666666667</v>
      </c>
      <c r="G83" s="38">
        <v>113.33333333333334</v>
      </c>
      <c r="H83" s="38">
        <v>117.73333333333335</v>
      </c>
      <c r="I83" s="38">
        <v>118.86666666666667</v>
      </c>
      <c r="J83" s="38">
        <v>119.93333333333335</v>
      </c>
      <c r="K83" s="31">
        <v>117.8</v>
      </c>
      <c r="L83" s="31">
        <v>115.6</v>
      </c>
      <c r="M83" s="31">
        <v>132.86670000000001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1266.5999999999999</v>
      </c>
      <c r="D84" s="38">
        <v>1252.55</v>
      </c>
      <c r="E84" s="38">
        <v>1210.0999999999999</v>
      </c>
      <c r="F84" s="38">
        <v>1153.5999999999999</v>
      </c>
      <c r="G84" s="38">
        <v>1111.1499999999999</v>
      </c>
      <c r="H84" s="38">
        <v>1309.05</v>
      </c>
      <c r="I84" s="38">
        <v>1351.5000000000002</v>
      </c>
      <c r="J84" s="38">
        <v>1408</v>
      </c>
      <c r="K84" s="31">
        <v>1295</v>
      </c>
      <c r="L84" s="31">
        <v>1196.05</v>
      </c>
      <c r="M84" s="31">
        <v>12.818759999999999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1029.95</v>
      </c>
      <c r="D85" s="38">
        <v>1032.6000000000001</v>
      </c>
      <c r="E85" s="38">
        <v>1021.3500000000004</v>
      </c>
      <c r="F85" s="38">
        <v>1012.7500000000002</v>
      </c>
      <c r="G85" s="38">
        <v>1001.5000000000005</v>
      </c>
      <c r="H85" s="38">
        <v>1041.2000000000003</v>
      </c>
      <c r="I85" s="38">
        <v>1052.4499999999998</v>
      </c>
      <c r="J85" s="38">
        <v>1061.0500000000002</v>
      </c>
      <c r="K85" s="31">
        <v>1043.8499999999999</v>
      </c>
      <c r="L85" s="31">
        <v>1024</v>
      </c>
      <c r="M85" s="31">
        <v>18.6602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1707.05</v>
      </c>
      <c r="D86" s="38">
        <v>1698.5666666666666</v>
      </c>
      <c r="E86" s="38">
        <v>1681.9833333333331</v>
      </c>
      <c r="F86" s="38">
        <v>1656.9166666666665</v>
      </c>
      <c r="G86" s="38">
        <v>1640.333333333333</v>
      </c>
      <c r="H86" s="38">
        <v>1723.6333333333332</v>
      </c>
      <c r="I86" s="38">
        <v>1740.2166666666667</v>
      </c>
      <c r="J86" s="38">
        <v>1765.2833333333333</v>
      </c>
      <c r="K86" s="31">
        <v>1715.15</v>
      </c>
      <c r="L86" s="31">
        <v>1673.5</v>
      </c>
      <c r="M86" s="31">
        <v>9.2810799999999993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1822.5</v>
      </c>
      <c r="D87" s="38">
        <v>1828.75</v>
      </c>
      <c r="E87" s="38">
        <v>1808.75</v>
      </c>
      <c r="F87" s="38">
        <v>1795</v>
      </c>
      <c r="G87" s="38">
        <v>1775</v>
      </c>
      <c r="H87" s="38">
        <v>1842.5</v>
      </c>
      <c r="I87" s="38">
        <v>1862.5</v>
      </c>
      <c r="J87" s="38">
        <v>1876.25</v>
      </c>
      <c r="K87" s="31">
        <v>1848.75</v>
      </c>
      <c r="L87" s="31">
        <v>1815</v>
      </c>
      <c r="M87" s="31">
        <v>5.3813800000000001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470.85</v>
      </c>
      <c r="D88" s="38">
        <v>471.75</v>
      </c>
      <c r="E88" s="38">
        <v>468.15</v>
      </c>
      <c r="F88" s="38">
        <v>465.45</v>
      </c>
      <c r="G88" s="38">
        <v>461.84999999999997</v>
      </c>
      <c r="H88" s="38">
        <v>474.45</v>
      </c>
      <c r="I88" s="38">
        <v>478.05</v>
      </c>
      <c r="J88" s="38">
        <v>480.75</v>
      </c>
      <c r="K88" s="31">
        <v>475.35</v>
      </c>
      <c r="L88" s="31">
        <v>469.05</v>
      </c>
      <c r="M88" s="31">
        <v>8.35642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3852.95</v>
      </c>
      <c r="D89" s="38">
        <v>3852.2833333333333</v>
      </c>
      <c r="E89" s="38">
        <v>3836.6666666666665</v>
      </c>
      <c r="F89" s="38">
        <v>3820.3833333333332</v>
      </c>
      <c r="G89" s="38">
        <v>3804.7666666666664</v>
      </c>
      <c r="H89" s="38">
        <v>3868.5666666666666</v>
      </c>
      <c r="I89" s="38">
        <v>3884.1833333333334</v>
      </c>
      <c r="J89" s="38">
        <v>3900.4666666666667</v>
      </c>
      <c r="K89" s="31">
        <v>3867.9</v>
      </c>
      <c r="L89" s="31">
        <v>3836</v>
      </c>
      <c r="M89" s="31">
        <v>4.03749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1314.75</v>
      </c>
      <c r="D90" s="38">
        <v>1309.3166666666668</v>
      </c>
      <c r="E90" s="38">
        <v>1298.8333333333337</v>
      </c>
      <c r="F90" s="38">
        <v>1282.916666666667</v>
      </c>
      <c r="G90" s="38">
        <v>1272.4333333333338</v>
      </c>
      <c r="H90" s="38">
        <v>1325.2333333333336</v>
      </c>
      <c r="I90" s="38">
        <v>1335.7166666666667</v>
      </c>
      <c r="J90" s="38">
        <v>1351.6333333333334</v>
      </c>
      <c r="K90" s="31">
        <v>1319.8</v>
      </c>
      <c r="L90" s="31">
        <v>1293.4000000000001</v>
      </c>
      <c r="M90" s="31">
        <v>7.0940099999999999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1117.3499999999999</v>
      </c>
      <c r="D91" s="38">
        <v>1116.3333333333333</v>
      </c>
      <c r="E91" s="38">
        <v>1109.9666666666665</v>
      </c>
      <c r="F91" s="38">
        <v>1102.5833333333333</v>
      </c>
      <c r="G91" s="38">
        <v>1096.2166666666665</v>
      </c>
      <c r="H91" s="38">
        <v>1123.7166666666665</v>
      </c>
      <c r="I91" s="38">
        <v>1130.0833333333333</v>
      </c>
      <c r="J91" s="38">
        <v>1137.4666666666665</v>
      </c>
      <c r="K91" s="31">
        <v>1122.7</v>
      </c>
      <c r="L91" s="31">
        <v>1108.95</v>
      </c>
      <c r="M91" s="31">
        <v>17.698149999999998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2446.65</v>
      </c>
      <c r="D92" s="38">
        <v>2447.9166666666665</v>
      </c>
      <c r="E92" s="38">
        <v>2394.4333333333329</v>
      </c>
      <c r="F92" s="38">
        <v>2342.2166666666662</v>
      </c>
      <c r="G92" s="38">
        <v>2288.7333333333327</v>
      </c>
      <c r="H92" s="38">
        <v>2500.1333333333332</v>
      </c>
      <c r="I92" s="38">
        <v>2553.6166666666668</v>
      </c>
      <c r="J92" s="38">
        <v>2605.8333333333335</v>
      </c>
      <c r="K92" s="31">
        <v>2501.4</v>
      </c>
      <c r="L92" s="31">
        <v>2395.6999999999998</v>
      </c>
      <c r="M92" s="31">
        <v>15.082549999999999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1673.15</v>
      </c>
      <c r="D93" s="38">
        <v>1681.2</v>
      </c>
      <c r="E93" s="38">
        <v>1659.4</v>
      </c>
      <c r="F93" s="38">
        <v>1645.65</v>
      </c>
      <c r="G93" s="38">
        <v>1623.8500000000001</v>
      </c>
      <c r="H93" s="38">
        <v>1694.95</v>
      </c>
      <c r="I93" s="38">
        <v>1716.7499999999998</v>
      </c>
      <c r="J93" s="38">
        <v>1730.5</v>
      </c>
      <c r="K93" s="31">
        <v>1703</v>
      </c>
      <c r="L93" s="31">
        <v>1667.45</v>
      </c>
      <c r="M93" s="31">
        <v>298.70650999999998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662.45</v>
      </c>
      <c r="D94" s="38">
        <v>662.63333333333333</v>
      </c>
      <c r="E94" s="38">
        <v>657.01666666666665</v>
      </c>
      <c r="F94" s="38">
        <v>651.58333333333337</v>
      </c>
      <c r="G94" s="38">
        <v>645.9666666666667</v>
      </c>
      <c r="H94" s="38">
        <v>668.06666666666661</v>
      </c>
      <c r="I94" s="38">
        <v>673.68333333333317</v>
      </c>
      <c r="J94" s="38">
        <v>679.11666666666656</v>
      </c>
      <c r="K94" s="31">
        <v>668.25</v>
      </c>
      <c r="L94" s="31">
        <v>657.2</v>
      </c>
      <c r="M94" s="31">
        <v>33.646590000000003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3136.95</v>
      </c>
      <c r="D95" s="38">
        <v>3131.2333333333336</v>
      </c>
      <c r="E95" s="38">
        <v>3103.5166666666673</v>
      </c>
      <c r="F95" s="38">
        <v>3070.0833333333339</v>
      </c>
      <c r="G95" s="38">
        <v>3042.3666666666677</v>
      </c>
      <c r="H95" s="38">
        <v>3164.666666666667</v>
      </c>
      <c r="I95" s="38">
        <v>3192.3833333333332</v>
      </c>
      <c r="J95" s="38">
        <v>3225.8166666666666</v>
      </c>
      <c r="K95" s="31">
        <v>3158.95</v>
      </c>
      <c r="L95" s="31">
        <v>3097.8</v>
      </c>
      <c r="M95" s="31">
        <v>5.2443600000000004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451.4</v>
      </c>
      <c r="D96" s="38">
        <v>453.0333333333333</v>
      </c>
      <c r="E96" s="38">
        <v>446.46666666666658</v>
      </c>
      <c r="F96" s="38">
        <v>441.5333333333333</v>
      </c>
      <c r="G96" s="38">
        <v>434.96666666666658</v>
      </c>
      <c r="H96" s="38">
        <v>457.96666666666658</v>
      </c>
      <c r="I96" s="38">
        <v>464.5333333333333</v>
      </c>
      <c r="J96" s="38">
        <v>469.46666666666658</v>
      </c>
      <c r="K96" s="31">
        <v>459.6</v>
      </c>
      <c r="L96" s="31">
        <v>448.1</v>
      </c>
      <c r="M96" s="31">
        <v>56.151000000000003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290.7</v>
      </c>
      <c r="D97" s="38">
        <v>295.24999999999994</v>
      </c>
      <c r="E97" s="38">
        <v>284.84999999999991</v>
      </c>
      <c r="F97" s="38">
        <v>278.99999999999994</v>
      </c>
      <c r="G97" s="38">
        <v>268.59999999999991</v>
      </c>
      <c r="H97" s="38">
        <v>301.09999999999991</v>
      </c>
      <c r="I97" s="38">
        <v>311.49999999999989</v>
      </c>
      <c r="J97" s="38">
        <v>317.34999999999991</v>
      </c>
      <c r="K97" s="31">
        <v>305.64999999999998</v>
      </c>
      <c r="L97" s="31">
        <v>289.39999999999998</v>
      </c>
      <c r="M97" s="31">
        <v>49.412619999999997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2569.85</v>
      </c>
      <c r="D98" s="38">
        <v>2568.6166666666668</v>
      </c>
      <c r="E98" s="38">
        <v>2554.2333333333336</v>
      </c>
      <c r="F98" s="38">
        <v>2538.6166666666668</v>
      </c>
      <c r="G98" s="38">
        <v>2524.2333333333336</v>
      </c>
      <c r="H98" s="38">
        <v>2584.2333333333336</v>
      </c>
      <c r="I98" s="38">
        <v>2598.6166666666668</v>
      </c>
      <c r="J98" s="38">
        <v>2614.2333333333336</v>
      </c>
      <c r="K98" s="31">
        <v>2583</v>
      </c>
      <c r="L98" s="31">
        <v>2553</v>
      </c>
      <c r="M98" s="31">
        <v>22.76136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320.39999999999998</v>
      </c>
      <c r="D99" s="38">
        <v>319.06666666666666</v>
      </c>
      <c r="E99" s="38">
        <v>316.18333333333334</v>
      </c>
      <c r="F99" s="38">
        <v>311.9666666666667</v>
      </c>
      <c r="G99" s="38">
        <v>309.08333333333337</v>
      </c>
      <c r="H99" s="38">
        <v>323.2833333333333</v>
      </c>
      <c r="I99" s="38">
        <v>326.16666666666663</v>
      </c>
      <c r="J99" s="38">
        <v>330.38333333333327</v>
      </c>
      <c r="K99" s="31">
        <v>321.95</v>
      </c>
      <c r="L99" s="31">
        <v>314.85000000000002</v>
      </c>
      <c r="M99" s="31">
        <v>8.16751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42035.45</v>
      </c>
      <c r="D100" s="38">
        <v>42228.48333333333</v>
      </c>
      <c r="E100" s="38">
        <v>41656.96666666666</v>
      </c>
      <c r="F100" s="38">
        <v>41278.48333333333</v>
      </c>
      <c r="G100" s="38">
        <v>40706.96666666666</v>
      </c>
      <c r="H100" s="38">
        <v>42606.96666666666</v>
      </c>
      <c r="I100" s="38">
        <v>43178.483333333337</v>
      </c>
      <c r="J100" s="38">
        <v>43556.96666666666</v>
      </c>
      <c r="K100" s="31">
        <v>42800</v>
      </c>
      <c r="L100" s="31">
        <v>41850</v>
      </c>
      <c r="M100" s="31">
        <v>1.6670000000000001E-2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990.25</v>
      </c>
      <c r="D101" s="38">
        <v>994.65</v>
      </c>
      <c r="E101" s="38">
        <v>982.8</v>
      </c>
      <c r="F101" s="38">
        <v>975.35</v>
      </c>
      <c r="G101" s="38">
        <v>963.5</v>
      </c>
      <c r="H101" s="38">
        <v>1002.0999999999999</v>
      </c>
      <c r="I101" s="38">
        <v>1013.95</v>
      </c>
      <c r="J101" s="38">
        <v>1021.3999999999999</v>
      </c>
      <c r="K101" s="31">
        <v>1006.5</v>
      </c>
      <c r="L101" s="31">
        <v>987.2</v>
      </c>
      <c r="M101" s="31">
        <v>259.32395000000002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1357.7</v>
      </c>
      <c r="D102" s="38">
        <v>1363.9833333333333</v>
      </c>
      <c r="E102" s="38">
        <v>1344.3166666666666</v>
      </c>
      <c r="F102" s="38">
        <v>1330.9333333333332</v>
      </c>
      <c r="G102" s="38">
        <v>1311.2666666666664</v>
      </c>
      <c r="H102" s="38">
        <v>1377.3666666666668</v>
      </c>
      <c r="I102" s="38">
        <v>1397.0333333333333</v>
      </c>
      <c r="J102" s="38">
        <v>1410.416666666667</v>
      </c>
      <c r="K102" s="31">
        <v>1383.65</v>
      </c>
      <c r="L102" s="31">
        <v>1350.6</v>
      </c>
      <c r="M102" s="31">
        <v>4.6892100000000001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572.29999999999995</v>
      </c>
      <c r="D103" s="38">
        <v>576.65</v>
      </c>
      <c r="E103" s="38">
        <v>567.09999999999991</v>
      </c>
      <c r="F103" s="38">
        <v>561.9</v>
      </c>
      <c r="G103" s="38">
        <v>552.34999999999991</v>
      </c>
      <c r="H103" s="38">
        <v>581.84999999999991</v>
      </c>
      <c r="I103" s="38">
        <v>591.39999999999986</v>
      </c>
      <c r="J103" s="38">
        <v>596.59999999999991</v>
      </c>
      <c r="K103" s="31">
        <v>586.20000000000005</v>
      </c>
      <c r="L103" s="31">
        <v>571.45000000000005</v>
      </c>
      <c r="M103" s="31">
        <v>24.900469999999999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8.5</v>
      </c>
      <c r="D104" s="38">
        <v>8.6833333333333318</v>
      </c>
      <c r="E104" s="38">
        <v>8.2166666666666632</v>
      </c>
      <c r="F104" s="38">
        <v>7.9333333333333318</v>
      </c>
      <c r="G104" s="38">
        <v>7.4666666666666632</v>
      </c>
      <c r="H104" s="38">
        <v>8.9666666666666632</v>
      </c>
      <c r="I104" s="38">
        <v>9.4333333333333318</v>
      </c>
      <c r="J104" s="38">
        <v>9.7166666666666632</v>
      </c>
      <c r="K104" s="31">
        <v>9.15</v>
      </c>
      <c r="L104" s="31">
        <v>8.4</v>
      </c>
      <c r="M104" s="31">
        <v>3493.0365200000001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82.55</v>
      </c>
      <c r="D105" s="38">
        <v>83.566666666666663</v>
      </c>
      <c r="E105" s="38">
        <v>81.033333333333331</v>
      </c>
      <c r="F105" s="38">
        <v>79.516666666666666</v>
      </c>
      <c r="G105" s="38">
        <v>76.983333333333334</v>
      </c>
      <c r="H105" s="38">
        <v>85.083333333333329</v>
      </c>
      <c r="I105" s="38">
        <v>87.61666666666666</v>
      </c>
      <c r="J105" s="38">
        <v>89.133333333333326</v>
      </c>
      <c r="K105" s="31">
        <v>86.1</v>
      </c>
      <c r="L105" s="31">
        <v>82.05</v>
      </c>
      <c r="M105" s="31">
        <v>570.37266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460.05</v>
      </c>
      <c r="D106" s="38">
        <v>464.95</v>
      </c>
      <c r="E106" s="38">
        <v>453.5</v>
      </c>
      <c r="F106" s="38">
        <v>446.95</v>
      </c>
      <c r="G106" s="38">
        <v>435.5</v>
      </c>
      <c r="H106" s="38">
        <v>471.5</v>
      </c>
      <c r="I106" s="38">
        <v>482.94999999999993</v>
      </c>
      <c r="J106" s="38">
        <v>489.5</v>
      </c>
      <c r="K106" s="31">
        <v>476.4</v>
      </c>
      <c r="L106" s="31">
        <v>458.4</v>
      </c>
      <c r="M106" s="31">
        <v>19.800229999999999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384.95</v>
      </c>
      <c r="D107" s="38">
        <v>387.13333333333327</v>
      </c>
      <c r="E107" s="38">
        <v>381.61666666666656</v>
      </c>
      <c r="F107" s="38">
        <v>378.2833333333333</v>
      </c>
      <c r="G107" s="38">
        <v>372.76666666666659</v>
      </c>
      <c r="H107" s="38">
        <v>390.46666666666653</v>
      </c>
      <c r="I107" s="38">
        <v>395.98333333333329</v>
      </c>
      <c r="J107" s="38">
        <v>399.31666666666649</v>
      </c>
      <c r="K107" s="31">
        <v>392.65</v>
      </c>
      <c r="L107" s="31">
        <v>383.8</v>
      </c>
      <c r="M107" s="31">
        <v>36.89432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328.5</v>
      </c>
      <c r="D108" s="38">
        <v>329.4666666666667</v>
      </c>
      <c r="E108" s="38">
        <v>325.08333333333337</v>
      </c>
      <c r="F108" s="38">
        <v>321.66666666666669</v>
      </c>
      <c r="G108" s="38">
        <v>317.28333333333336</v>
      </c>
      <c r="H108" s="38">
        <v>332.88333333333338</v>
      </c>
      <c r="I108" s="38">
        <v>337.26666666666671</v>
      </c>
      <c r="J108" s="38">
        <v>340.68333333333339</v>
      </c>
      <c r="K108" s="31">
        <v>333.85</v>
      </c>
      <c r="L108" s="31">
        <v>326.05</v>
      </c>
      <c r="M108" s="31">
        <v>19.390799999999999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2549.85</v>
      </c>
      <c r="D109" s="38">
        <v>2541.4333333333334</v>
      </c>
      <c r="E109" s="38">
        <v>2514.8666666666668</v>
      </c>
      <c r="F109" s="38">
        <v>2479.8833333333332</v>
      </c>
      <c r="G109" s="38">
        <v>2453.3166666666666</v>
      </c>
      <c r="H109" s="38">
        <v>2576.416666666667</v>
      </c>
      <c r="I109" s="38">
        <v>2602.9833333333336</v>
      </c>
      <c r="J109" s="38">
        <v>2637.9666666666672</v>
      </c>
      <c r="K109" s="31">
        <v>2568</v>
      </c>
      <c r="L109" s="31">
        <v>2506.4499999999998</v>
      </c>
      <c r="M109" s="31">
        <v>12.244579999999999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1415.6</v>
      </c>
      <c r="D110" s="38">
        <v>1417.9833333333336</v>
      </c>
      <c r="E110" s="38">
        <v>1402.7666666666671</v>
      </c>
      <c r="F110" s="38">
        <v>1389.9333333333336</v>
      </c>
      <c r="G110" s="38">
        <v>1374.7166666666672</v>
      </c>
      <c r="H110" s="38">
        <v>1430.8166666666671</v>
      </c>
      <c r="I110" s="38">
        <v>1446.0333333333333</v>
      </c>
      <c r="J110" s="38">
        <v>1458.866666666667</v>
      </c>
      <c r="K110" s="31">
        <v>1433.2</v>
      </c>
      <c r="L110" s="31">
        <v>1405.15</v>
      </c>
      <c r="M110" s="31">
        <v>33.625979999999998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176</v>
      </c>
      <c r="D111" s="38">
        <v>177.88333333333333</v>
      </c>
      <c r="E111" s="38">
        <v>173.26666666666665</v>
      </c>
      <c r="F111" s="38">
        <v>170.53333333333333</v>
      </c>
      <c r="G111" s="38">
        <v>165.91666666666666</v>
      </c>
      <c r="H111" s="38">
        <v>180.61666666666665</v>
      </c>
      <c r="I111" s="38">
        <v>185.23333333333332</v>
      </c>
      <c r="J111" s="38">
        <v>187.96666666666664</v>
      </c>
      <c r="K111" s="31">
        <v>182.5</v>
      </c>
      <c r="L111" s="31">
        <v>175.15</v>
      </c>
      <c r="M111" s="31">
        <v>83.954089999999994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1353.15</v>
      </c>
      <c r="D112" s="38">
        <v>1354.6666666666667</v>
      </c>
      <c r="E112" s="38">
        <v>1345.5333333333335</v>
      </c>
      <c r="F112" s="38">
        <v>1337.9166666666667</v>
      </c>
      <c r="G112" s="38">
        <v>1328.7833333333335</v>
      </c>
      <c r="H112" s="38">
        <v>1362.2833333333335</v>
      </c>
      <c r="I112" s="38">
        <v>1371.4166666666667</v>
      </c>
      <c r="J112" s="38">
        <v>1379.0333333333335</v>
      </c>
      <c r="K112" s="31">
        <v>1363.8</v>
      </c>
      <c r="L112" s="31">
        <v>1347.05</v>
      </c>
      <c r="M112" s="31">
        <v>91.918610000000001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98.6</v>
      </c>
      <c r="D113" s="38">
        <v>99.05</v>
      </c>
      <c r="E113" s="38">
        <v>97.649999999999991</v>
      </c>
      <c r="F113" s="38">
        <v>96.699999999999989</v>
      </c>
      <c r="G113" s="38">
        <v>95.299999999999983</v>
      </c>
      <c r="H113" s="38">
        <v>100</v>
      </c>
      <c r="I113" s="38">
        <v>101.4</v>
      </c>
      <c r="J113" s="38">
        <v>102.35000000000001</v>
      </c>
      <c r="K113" s="31">
        <v>100.45</v>
      </c>
      <c r="L113" s="31">
        <v>98.1</v>
      </c>
      <c r="M113" s="31">
        <v>163.49608000000001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826.75</v>
      </c>
      <c r="D114" s="38">
        <v>819.56666666666661</v>
      </c>
      <c r="E114" s="38">
        <v>804.13333333333321</v>
      </c>
      <c r="F114" s="38">
        <v>781.51666666666665</v>
      </c>
      <c r="G114" s="38">
        <v>766.08333333333326</v>
      </c>
      <c r="H114" s="38">
        <v>842.18333333333317</v>
      </c>
      <c r="I114" s="38">
        <v>857.61666666666656</v>
      </c>
      <c r="J114" s="38">
        <v>880.23333333333312</v>
      </c>
      <c r="K114" s="31">
        <v>835</v>
      </c>
      <c r="L114" s="31">
        <v>796.95</v>
      </c>
      <c r="M114" s="31">
        <v>11.03966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619.5</v>
      </c>
      <c r="D115" s="38">
        <v>620.48333333333335</v>
      </c>
      <c r="E115" s="38">
        <v>616.06666666666672</v>
      </c>
      <c r="F115" s="38">
        <v>612.63333333333333</v>
      </c>
      <c r="G115" s="38">
        <v>608.2166666666667</v>
      </c>
      <c r="H115" s="38">
        <v>623.91666666666674</v>
      </c>
      <c r="I115" s="38">
        <v>628.33333333333326</v>
      </c>
      <c r="J115" s="38">
        <v>631.76666666666677</v>
      </c>
      <c r="K115" s="31">
        <v>624.9</v>
      </c>
      <c r="L115" s="31">
        <v>617.04999999999995</v>
      </c>
      <c r="M115" s="31">
        <v>9.0412099999999995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34.85</v>
      </c>
      <c r="D116" s="38">
        <v>34.916666666666664</v>
      </c>
      <c r="E116" s="38">
        <v>34.483333333333327</v>
      </c>
      <c r="F116" s="38">
        <v>34.11666666666666</v>
      </c>
      <c r="G116" s="38">
        <v>33.683333333333323</v>
      </c>
      <c r="H116" s="38">
        <v>35.283333333333331</v>
      </c>
      <c r="I116" s="38">
        <v>35.716666666666669</v>
      </c>
      <c r="J116" s="38">
        <v>36.083333333333336</v>
      </c>
      <c r="K116" s="31">
        <v>35.35</v>
      </c>
      <c r="L116" s="31">
        <v>34.549999999999997</v>
      </c>
      <c r="M116" s="31">
        <v>376.79849000000002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465.05</v>
      </c>
      <c r="D117" s="38">
        <v>467.10000000000008</v>
      </c>
      <c r="E117" s="38">
        <v>459.05000000000018</v>
      </c>
      <c r="F117" s="38">
        <v>453.05000000000013</v>
      </c>
      <c r="G117" s="38">
        <v>445.00000000000023</v>
      </c>
      <c r="H117" s="38">
        <v>473.10000000000014</v>
      </c>
      <c r="I117" s="38">
        <v>481.15</v>
      </c>
      <c r="J117" s="38">
        <v>487.15000000000009</v>
      </c>
      <c r="K117" s="31">
        <v>475.15</v>
      </c>
      <c r="L117" s="31">
        <v>461.1</v>
      </c>
      <c r="M117" s="31">
        <v>139.89456999999999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659.8</v>
      </c>
      <c r="D118" s="38">
        <v>660.75</v>
      </c>
      <c r="E118" s="38">
        <v>655.7</v>
      </c>
      <c r="F118" s="38">
        <v>651.6</v>
      </c>
      <c r="G118" s="38">
        <v>646.55000000000007</v>
      </c>
      <c r="H118" s="38">
        <v>664.85</v>
      </c>
      <c r="I118" s="38">
        <v>669.9</v>
      </c>
      <c r="J118" s="38">
        <v>674</v>
      </c>
      <c r="K118" s="31">
        <v>665.8</v>
      </c>
      <c r="L118" s="31">
        <v>656.65</v>
      </c>
      <c r="M118" s="31">
        <v>16.133610000000001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289.39999999999998</v>
      </c>
      <c r="D119" s="38">
        <v>290.48333333333329</v>
      </c>
      <c r="E119" s="38">
        <v>286.01666666666659</v>
      </c>
      <c r="F119" s="38">
        <v>282.63333333333333</v>
      </c>
      <c r="G119" s="38">
        <v>278.16666666666663</v>
      </c>
      <c r="H119" s="38">
        <v>293.86666666666656</v>
      </c>
      <c r="I119" s="38">
        <v>298.33333333333326</v>
      </c>
      <c r="J119" s="38">
        <v>301.71666666666653</v>
      </c>
      <c r="K119" s="31">
        <v>294.95</v>
      </c>
      <c r="L119" s="31">
        <v>287.10000000000002</v>
      </c>
      <c r="M119" s="31">
        <v>24.87865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793.75</v>
      </c>
      <c r="D120" s="38">
        <v>799.75</v>
      </c>
      <c r="E120" s="38">
        <v>785</v>
      </c>
      <c r="F120" s="38">
        <v>776.25</v>
      </c>
      <c r="G120" s="38">
        <v>761.5</v>
      </c>
      <c r="H120" s="38">
        <v>808.5</v>
      </c>
      <c r="I120" s="38">
        <v>823.25</v>
      </c>
      <c r="J120" s="38">
        <v>832</v>
      </c>
      <c r="K120" s="31">
        <v>814.5</v>
      </c>
      <c r="L120" s="31">
        <v>791</v>
      </c>
      <c r="M120" s="31">
        <v>28.65447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470.8</v>
      </c>
      <c r="D121" s="38">
        <v>470.90000000000003</v>
      </c>
      <c r="E121" s="38">
        <v>465.90000000000009</v>
      </c>
      <c r="F121" s="38">
        <v>461.00000000000006</v>
      </c>
      <c r="G121" s="38">
        <v>456.00000000000011</v>
      </c>
      <c r="H121" s="38">
        <v>475.80000000000007</v>
      </c>
      <c r="I121" s="38">
        <v>480.79999999999995</v>
      </c>
      <c r="J121" s="38">
        <v>485.70000000000005</v>
      </c>
      <c r="K121" s="31">
        <v>475.9</v>
      </c>
      <c r="L121" s="31">
        <v>466</v>
      </c>
      <c r="M121" s="31">
        <v>29.057970000000001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1873.75</v>
      </c>
      <c r="D122" s="38">
        <v>1879.6333333333332</v>
      </c>
      <c r="E122" s="38">
        <v>1856.6666666666665</v>
      </c>
      <c r="F122" s="38">
        <v>1839.5833333333333</v>
      </c>
      <c r="G122" s="38">
        <v>1816.6166666666666</v>
      </c>
      <c r="H122" s="38">
        <v>1896.7166666666665</v>
      </c>
      <c r="I122" s="38">
        <v>1919.6833333333332</v>
      </c>
      <c r="J122" s="38">
        <v>1936.7666666666664</v>
      </c>
      <c r="K122" s="31">
        <v>1902.6</v>
      </c>
      <c r="L122" s="31">
        <v>1862.55</v>
      </c>
      <c r="M122" s="31">
        <v>62.900010000000002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130.9</v>
      </c>
      <c r="D123" s="38">
        <v>130.9</v>
      </c>
      <c r="E123" s="38">
        <v>129.80000000000001</v>
      </c>
      <c r="F123" s="38">
        <v>128.70000000000002</v>
      </c>
      <c r="G123" s="38">
        <v>127.60000000000002</v>
      </c>
      <c r="H123" s="38">
        <v>132</v>
      </c>
      <c r="I123" s="38">
        <v>133.09999999999997</v>
      </c>
      <c r="J123" s="38">
        <v>134.19999999999999</v>
      </c>
      <c r="K123" s="31">
        <v>132</v>
      </c>
      <c r="L123" s="31">
        <v>129.80000000000001</v>
      </c>
      <c r="M123" s="31">
        <v>75.911869999999993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2481.9499999999998</v>
      </c>
      <c r="D124" s="38">
        <v>2465.3166666666666</v>
      </c>
      <c r="E124" s="38">
        <v>2431.6333333333332</v>
      </c>
      <c r="F124" s="38">
        <v>2381.3166666666666</v>
      </c>
      <c r="G124" s="38">
        <v>2347.6333333333332</v>
      </c>
      <c r="H124" s="38">
        <v>2515.6333333333332</v>
      </c>
      <c r="I124" s="38">
        <v>2549.3166666666666</v>
      </c>
      <c r="J124" s="38">
        <v>2599.6333333333332</v>
      </c>
      <c r="K124" s="31">
        <v>2499</v>
      </c>
      <c r="L124" s="31">
        <v>2415</v>
      </c>
      <c r="M124" s="31">
        <v>5.9555100000000003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343.9</v>
      </c>
      <c r="D125" s="38">
        <v>340.68333333333334</v>
      </c>
      <c r="E125" s="38">
        <v>331.36666666666667</v>
      </c>
      <c r="F125" s="38">
        <v>318.83333333333331</v>
      </c>
      <c r="G125" s="38">
        <v>309.51666666666665</v>
      </c>
      <c r="H125" s="38">
        <v>353.2166666666667</v>
      </c>
      <c r="I125" s="38">
        <v>362.53333333333342</v>
      </c>
      <c r="J125" s="38">
        <v>375.06666666666672</v>
      </c>
      <c r="K125" s="31">
        <v>350</v>
      </c>
      <c r="L125" s="31">
        <v>328.15</v>
      </c>
      <c r="M125" s="31">
        <v>107.93375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397.2</v>
      </c>
      <c r="D126" s="38">
        <v>397.3</v>
      </c>
      <c r="E126" s="38">
        <v>394.6</v>
      </c>
      <c r="F126" s="38">
        <v>392</v>
      </c>
      <c r="G126" s="38">
        <v>389.3</v>
      </c>
      <c r="H126" s="38">
        <v>399.90000000000003</v>
      </c>
      <c r="I126" s="38">
        <v>402.59999999999997</v>
      </c>
      <c r="J126" s="38">
        <v>405.20000000000005</v>
      </c>
      <c r="K126" s="31">
        <v>400</v>
      </c>
      <c r="L126" s="31">
        <v>394.7</v>
      </c>
      <c r="M126" s="31">
        <v>21.184460000000001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630.25</v>
      </c>
      <c r="D127" s="38">
        <v>631.15</v>
      </c>
      <c r="E127" s="38">
        <v>627</v>
      </c>
      <c r="F127" s="38">
        <v>623.75</v>
      </c>
      <c r="G127" s="38">
        <v>619.6</v>
      </c>
      <c r="H127" s="38">
        <v>634.4</v>
      </c>
      <c r="I127" s="38">
        <v>638.54999999999984</v>
      </c>
      <c r="J127" s="38">
        <v>641.79999999999995</v>
      </c>
      <c r="K127" s="31">
        <v>635.29999999999995</v>
      </c>
      <c r="L127" s="31">
        <v>627.9</v>
      </c>
      <c r="M127" s="31">
        <v>7.0514900000000003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2660.2</v>
      </c>
      <c r="D128" s="38">
        <v>2660.9999999999995</v>
      </c>
      <c r="E128" s="38">
        <v>2645.6499999999992</v>
      </c>
      <c r="F128" s="38">
        <v>2631.0999999999995</v>
      </c>
      <c r="G128" s="38">
        <v>2615.7499999999991</v>
      </c>
      <c r="H128" s="38">
        <v>2675.5499999999993</v>
      </c>
      <c r="I128" s="38">
        <v>2690.8999999999996</v>
      </c>
      <c r="J128" s="38">
        <v>2705.4499999999994</v>
      </c>
      <c r="K128" s="31">
        <v>2676.35</v>
      </c>
      <c r="L128" s="31">
        <v>2646.45</v>
      </c>
      <c r="M128" s="31">
        <v>21.17794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4862.45</v>
      </c>
      <c r="D129" s="38">
        <v>4866.3</v>
      </c>
      <c r="E129" s="38">
        <v>4833.75</v>
      </c>
      <c r="F129" s="38">
        <v>4805.05</v>
      </c>
      <c r="G129" s="38">
        <v>4772.5</v>
      </c>
      <c r="H129" s="38">
        <v>4895</v>
      </c>
      <c r="I129" s="38">
        <v>4927.5500000000011</v>
      </c>
      <c r="J129" s="38">
        <v>4956.25</v>
      </c>
      <c r="K129" s="31">
        <v>4898.8500000000004</v>
      </c>
      <c r="L129" s="31">
        <v>4837.6000000000004</v>
      </c>
      <c r="M129" s="31">
        <v>4.06914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3938.95</v>
      </c>
      <c r="D130" s="38">
        <v>3946.4833333333336</v>
      </c>
      <c r="E130" s="38">
        <v>3914.0666666666671</v>
      </c>
      <c r="F130" s="38">
        <v>3889.1833333333334</v>
      </c>
      <c r="G130" s="38">
        <v>3856.7666666666669</v>
      </c>
      <c r="H130" s="38">
        <v>3971.3666666666672</v>
      </c>
      <c r="I130" s="38">
        <v>4003.7833333333333</v>
      </c>
      <c r="J130" s="38">
        <v>4028.6666666666674</v>
      </c>
      <c r="K130" s="31">
        <v>3978.9</v>
      </c>
      <c r="L130" s="31">
        <v>3921.6</v>
      </c>
      <c r="M130" s="31">
        <v>1.3619300000000001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979.7</v>
      </c>
      <c r="D131" s="38">
        <v>970.29999999999984</v>
      </c>
      <c r="E131" s="38">
        <v>950.4499999999997</v>
      </c>
      <c r="F131" s="38">
        <v>921.19999999999982</v>
      </c>
      <c r="G131" s="38">
        <v>901.34999999999968</v>
      </c>
      <c r="H131" s="38">
        <v>999.54999999999973</v>
      </c>
      <c r="I131" s="38">
        <v>1019.3999999999999</v>
      </c>
      <c r="J131" s="38">
        <v>1048.6499999999996</v>
      </c>
      <c r="K131" s="31">
        <v>990.15</v>
      </c>
      <c r="L131" s="31">
        <v>941.05</v>
      </c>
      <c r="M131" s="31">
        <v>33.137590000000003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1447.4</v>
      </c>
      <c r="D132" s="38">
        <v>1461.9166666666667</v>
      </c>
      <c r="E132" s="38">
        <v>1423.8333333333335</v>
      </c>
      <c r="F132" s="38">
        <v>1400.2666666666667</v>
      </c>
      <c r="G132" s="38">
        <v>1362.1833333333334</v>
      </c>
      <c r="H132" s="38">
        <v>1485.4833333333336</v>
      </c>
      <c r="I132" s="38">
        <v>1523.5666666666671</v>
      </c>
      <c r="J132" s="38">
        <v>1547.1333333333337</v>
      </c>
      <c r="K132" s="31">
        <v>1500</v>
      </c>
      <c r="L132" s="31">
        <v>1438.35</v>
      </c>
      <c r="M132" s="31">
        <v>118.79512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311.95</v>
      </c>
      <c r="D133" s="38">
        <v>314.76666666666665</v>
      </c>
      <c r="E133" s="38">
        <v>305.58333333333331</v>
      </c>
      <c r="F133" s="38">
        <v>299.21666666666664</v>
      </c>
      <c r="G133" s="38">
        <v>290.0333333333333</v>
      </c>
      <c r="H133" s="38">
        <v>321.13333333333333</v>
      </c>
      <c r="I133" s="38">
        <v>330.31666666666672</v>
      </c>
      <c r="J133" s="38">
        <v>336.68333333333334</v>
      </c>
      <c r="K133" s="31">
        <v>323.95</v>
      </c>
      <c r="L133" s="31">
        <v>308.39999999999998</v>
      </c>
      <c r="M133" s="31">
        <v>51.027180000000001</v>
      </c>
      <c r="N133" s="1"/>
      <c r="O133" s="1"/>
    </row>
    <row r="134" spans="1:15" ht="12.75" customHeight="1">
      <c r="A134" s="56">
        <v>125</v>
      </c>
      <c r="B134" s="58" t="s">
        <v>1078</v>
      </c>
      <c r="C134" s="31">
        <v>1851.3</v>
      </c>
      <c r="D134" s="38">
        <v>1845.7666666666667</v>
      </c>
      <c r="E134" s="38">
        <v>1805.5333333333333</v>
      </c>
      <c r="F134" s="38">
        <v>1759.7666666666667</v>
      </c>
      <c r="G134" s="38">
        <v>1719.5333333333333</v>
      </c>
      <c r="H134" s="38">
        <v>1891.5333333333333</v>
      </c>
      <c r="I134" s="38">
        <v>1931.7666666666664</v>
      </c>
      <c r="J134" s="38">
        <v>1977.5333333333333</v>
      </c>
      <c r="K134" s="31">
        <v>1886</v>
      </c>
      <c r="L134" s="31">
        <v>1800</v>
      </c>
      <c r="M134" s="31">
        <v>4.2143800000000002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554.04999999999995</v>
      </c>
      <c r="D135" s="38">
        <v>547.25</v>
      </c>
      <c r="E135" s="38">
        <v>538.5</v>
      </c>
      <c r="F135" s="38">
        <v>522.95000000000005</v>
      </c>
      <c r="G135" s="38">
        <v>514.20000000000005</v>
      </c>
      <c r="H135" s="38">
        <v>562.79999999999995</v>
      </c>
      <c r="I135" s="38">
        <v>571.54999999999995</v>
      </c>
      <c r="J135" s="38">
        <v>587.09999999999991</v>
      </c>
      <c r="K135" s="31">
        <v>556</v>
      </c>
      <c r="L135" s="31">
        <v>531.70000000000005</v>
      </c>
      <c r="M135" s="31">
        <v>37.330120000000001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9753.6</v>
      </c>
      <c r="D136" s="38">
        <v>9757.4666666666672</v>
      </c>
      <c r="E136" s="38">
        <v>9687.7833333333347</v>
      </c>
      <c r="F136" s="38">
        <v>9621.9666666666672</v>
      </c>
      <c r="G136" s="38">
        <v>9552.2833333333347</v>
      </c>
      <c r="H136" s="38">
        <v>9823.2833333333347</v>
      </c>
      <c r="I136" s="38">
        <v>9892.966666666669</v>
      </c>
      <c r="J136" s="38">
        <v>9958.7833333333347</v>
      </c>
      <c r="K136" s="31">
        <v>9827.15</v>
      </c>
      <c r="L136" s="31">
        <v>9691.65</v>
      </c>
      <c r="M136" s="31">
        <v>2.5667200000000001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602.95000000000005</v>
      </c>
      <c r="D137" s="38">
        <v>604.51666666666677</v>
      </c>
      <c r="E137" s="38">
        <v>599.08333333333348</v>
      </c>
      <c r="F137" s="38">
        <v>595.2166666666667</v>
      </c>
      <c r="G137" s="38">
        <v>589.78333333333342</v>
      </c>
      <c r="H137" s="38">
        <v>608.38333333333355</v>
      </c>
      <c r="I137" s="38">
        <v>613.81666666666672</v>
      </c>
      <c r="J137" s="38">
        <v>617.68333333333362</v>
      </c>
      <c r="K137" s="31">
        <v>609.95000000000005</v>
      </c>
      <c r="L137" s="31">
        <v>600.65</v>
      </c>
      <c r="M137" s="31">
        <v>6.5902000000000003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996.95</v>
      </c>
      <c r="D138" s="38">
        <v>993.25</v>
      </c>
      <c r="E138" s="38">
        <v>987</v>
      </c>
      <c r="F138" s="38">
        <v>977.05</v>
      </c>
      <c r="G138" s="38">
        <v>970.8</v>
      </c>
      <c r="H138" s="38">
        <v>1003.2</v>
      </c>
      <c r="I138" s="38">
        <v>1009.45</v>
      </c>
      <c r="J138" s="38">
        <v>1019.4000000000001</v>
      </c>
      <c r="K138" s="31">
        <v>999.5</v>
      </c>
      <c r="L138" s="31">
        <v>983.3</v>
      </c>
      <c r="M138" s="31">
        <v>11.927020000000001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811.9</v>
      </c>
      <c r="D139" s="38">
        <v>815.04999999999984</v>
      </c>
      <c r="E139" s="38">
        <v>804.39999999999964</v>
      </c>
      <c r="F139" s="38">
        <v>796.89999999999975</v>
      </c>
      <c r="G139" s="38">
        <v>786.24999999999955</v>
      </c>
      <c r="H139" s="38">
        <v>822.54999999999973</v>
      </c>
      <c r="I139" s="38">
        <v>833.2</v>
      </c>
      <c r="J139" s="38">
        <v>840.69999999999982</v>
      </c>
      <c r="K139" s="31">
        <v>825.7</v>
      </c>
      <c r="L139" s="31">
        <v>807.55</v>
      </c>
      <c r="M139" s="31">
        <v>2.1998500000000001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100.35</v>
      </c>
      <c r="D140" s="38">
        <v>99.966666666666654</v>
      </c>
      <c r="E140" s="38">
        <v>99.233333333333306</v>
      </c>
      <c r="F140" s="38">
        <v>98.116666666666646</v>
      </c>
      <c r="G140" s="38">
        <v>97.383333333333297</v>
      </c>
      <c r="H140" s="38">
        <v>101.08333333333331</v>
      </c>
      <c r="I140" s="38">
        <v>101.81666666666666</v>
      </c>
      <c r="J140" s="38">
        <v>102.93333333333332</v>
      </c>
      <c r="K140" s="31">
        <v>100.7</v>
      </c>
      <c r="L140" s="31">
        <v>98.85</v>
      </c>
      <c r="M140" s="31">
        <v>88.447490000000002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2280.9499999999998</v>
      </c>
      <c r="D141" s="38">
        <v>2285.7999999999997</v>
      </c>
      <c r="E141" s="38">
        <v>2249.5999999999995</v>
      </c>
      <c r="F141" s="38">
        <v>2218.2499999999995</v>
      </c>
      <c r="G141" s="38">
        <v>2182.0499999999993</v>
      </c>
      <c r="H141" s="38">
        <v>2317.1499999999996</v>
      </c>
      <c r="I141" s="38">
        <v>2353.3499999999995</v>
      </c>
      <c r="J141" s="38">
        <v>2384.6999999999998</v>
      </c>
      <c r="K141" s="31">
        <v>2322</v>
      </c>
      <c r="L141" s="31">
        <v>2254.4499999999998</v>
      </c>
      <c r="M141" s="31">
        <v>3.17414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102403.15</v>
      </c>
      <c r="D142" s="38">
        <v>102390.83333333333</v>
      </c>
      <c r="E142" s="38">
        <v>101882.66666666666</v>
      </c>
      <c r="F142" s="38">
        <v>101362.18333333333</v>
      </c>
      <c r="G142" s="38">
        <v>100854.01666666666</v>
      </c>
      <c r="H142" s="38">
        <v>102911.31666666665</v>
      </c>
      <c r="I142" s="38">
        <v>103419.48333333331</v>
      </c>
      <c r="J142" s="38">
        <v>103939.96666666665</v>
      </c>
      <c r="K142" s="31">
        <v>102899</v>
      </c>
      <c r="L142" s="31">
        <v>101870.35</v>
      </c>
      <c r="M142" s="31">
        <v>2.5420000000000002E-2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60.15</v>
      </c>
      <c r="D143" s="38">
        <v>61.016666666666673</v>
      </c>
      <c r="E143" s="38">
        <v>59.183333333333344</v>
      </c>
      <c r="F143" s="38">
        <v>58.216666666666669</v>
      </c>
      <c r="G143" s="38">
        <v>56.38333333333334</v>
      </c>
      <c r="H143" s="38">
        <v>61.983333333333348</v>
      </c>
      <c r="I143" s="38">
        <v>63.816666666666677</v>
      </c>
      <c r="J143" s="38">
        <v>64.78333333333336</v>
      </c>
      <c r="K143" s="31">
        <v>62.85</v>
      </c>
      <c r="L143" s="31">
        <v>60.05</v>
      </c>
      <c r="M143" s="31">
        <v>57.385010000000001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1331.9</v>
      </c>
      <c r="D144" s="38">
        <v>1326.8500000000001</v>
      </c>
      <c r="E144" s="38">
        <v>1310.3000000000002</v>
      </c>
      <c r="F144" s="38">
        <v>1288.7</v>
      </c>
      <c r="G144" s="38">
        <v>1272.1500000000001</v>
      </c>
      <c r="H144" s="38">
        <v>1348.4500000000003</v>
      </c>
      <c r="I144" s="38">
        <v>1365</v>
      </c>
      <c r="J144" s="38">
        <v>1386.6000000000004</v>
      </c>
      <c r="K144" s="31">
        <v>1343.4</v>
      </c>
      <c r="L144" s="31">
        <v>1305.25</v>
      </c>
      <c r="M144" s="31">
        <v>8.7052300000000002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4570.75</v>
      </c>
      <c r="D145" s="38">
        <v>4568.8833333333332</v>
      </c>
      <c r="E145" s="38">
        <v>4537.7666666666664</v>
      </c>
      <c r="F145" s="38">
        <v>4504.7833333333328</v>
      </c>
      <c r="G145" s="38">
        <v>4473.6666666666661</v>
      </c>
      <c r="H145" s="38">
        <v>4601.8666666666668</v>
      </c>
      <c r="I145" s="38">
        <v>4632.9833333333336</v>
      </c>
      <c r="J145" s="38">
        <v>4665.9666666666672</v>
      </c>
      <c r="K145" s="31">
        <v>4600</v>
      </c>
      <c r="L145" s="31">
        <v>4535.8999999999996</v>
      </c>
      <c r="M145" s="31">
        <v>0.91327999999999998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4265.55</v>
      </c>
      <c r="D146" s="38">
        <v>4277.8499999999995</v>
      </c>
      <c r="E146" s="38">
        <v>4237.6999999999989</v>
      </c>
      <c r="F146" s="38">
        <v>4209.8499999999995</v>
      </c>
      <c r="G146" s="38">
        <v>4169.6999999999989</v>
      </c>
      <c r="H146" s="38">
        <v>4305.6999999999989</v>
      </c>
      <c r="I146" s="38">
        <v>4345.8499999999985</v>
      </c>
      <c r="J146" s="38">
        <v>4373.6999999999989</v>
      </c>
      <c r="K146" s="31">
        <v>4318</v>
      </c>
      <c r="L146" s="31">
        <v>4250</v>
      </c>
      <c r="M146" s="31">
        <v>1.2242900000000001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22325.3</v>
      </c>
      <c r="D147" s="38">
        <v>22433.783333333336</v>
      </c>
      <c r="E147" s="38">
        <v>21967.566666666673</v>
      </c>
      <c r="F147" s="38">
        <v>21609.833333333336</v>
      </c>
      <c r="G147" s="38">
        <v>21143.616666666672</v>
      </c>
      <c r="H147" s="38">
        <v>22791.516666666674</v>
      </c>
      <c r="I147" s="38">
        <v>23257.733333333341</v>
      </c>
      <c r="J147" s="38">
        <v>23615.466666666674</v>
      </c>
      <c r="K147" s="31">
        <v>22900</v>
      </c>
      <c r="L147" s="31">
        <v>22076.05</v>
      </c>
      <c r="M147" s="31">
        <v>1.7937399999999999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49.2</v>
      </c>
      <c r="D148" s="38">
        <v>49.266666666666673</v>
      </c>
      <c r="E148" s="38">
        <v>48.933333333333344</v>
      </c>
      <c r="F148" s="38">
        <v>48.666666666666671</v>
      </c>
      <c r="G148" s="38">
        <v>48.333333333333343</v>
      </c>
      <c r="H148" s="38">
        <v>49.533333333333346</v>
      </c>
      <c r="I148" s="38">
        <v>49.866666666666674</v>
      </c>
      <c r="J148" s="38">
        <v>50.133333333333347</v>
      </c>
      <c r="K148" s="31">
        <v>49.6</v>
      </c>
      <c r="L148" s="31">
        <v>49</v>
      </c>
      <c r="M148" s="31">
        <v>65.347660000000005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112.2</v>
      </c>
      <c r="D149" s="38">
        <v>112.58333333333333</v>
      </c>
      <c r="E149" s="38">
        <v>111.61666666666666</v>
      </c>
      <c r="F149" s="38">
        <v>111.03333333333333</v>
      </c>
      <c r="G149" s="38">
        <v>110.06666666666666</v>
      </c>
      <c r="H149" s="38">
        <v>113.16666666666666</v>
      </c>
      <c r="I149" s="38">
        <v>114.13333333333333</v>
      </c>
      <c r="J149" s="38">
        <v>114.71666666666665</v>
      </c>
      <c r="K149" s="31">
        <v>113.55</v>
      </c>
      <c r="L149" s="31">
        <v>112</v>
      </c>
      <c r="M149" s="31">
        <v>51.222720000000002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201.95</v>
      </c>
      <c r="D150" s="38">
        <v>201.85</v>
      </c>
      <c r="E150" s="38">
        <v>200.7</v>
      </c>
      <c r="F150" s="38">
        <v>199.45</v>
      </c>
      <c r="G150" s="38">
        <v>198.29999999999998</v>
      </c>
      <c r="H150" s="38">
        <v>203.1</v>
      </c>
      <c r="I150" s="38">
        <v>204.25000000000003</v>
      </c>
      <c r="J150" s="38">
        <v>205.5</v>
      </c>
      <c r="K150" s="31">
        <v>203</v>
      </c>
      <c r="L150" s="31">
        <v>200.6</v>
      </c>
      <c r="M150" s="31">
        <v>160.13422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145.35</v>
      </c>
      <c r="D151" s="38">
        <v>145.85</v>
      </c>
      <c r="E151" s="38">
        <v>144.1</v>
      </c>
      <c r="F151" s="38">
        <v>142.85</v>
      </c>
      <c r="G151" s="38">
        <v>141.1</v>
      </c>
      <c r="H151" s="38">
        <v>147.1</v>
      </c>
      <c r="I151" s="38">
        <v>148.85</v>
      </c>
      <c r="J151" s="38">
        <v>150.1</v>
      </c>
      <c r="K151" s="31">
        <v>147.6</v>
      </c>
      <c r="L151" s="31">
        <v>144.6</v>
      </c>
      <c r="M151" s="31">
        <v>23.288150000000002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1114</v>
      </c>
      <c r="D152" s="38">
        <v>1105.2666666666667</v>
      </c>
      <c r="E152" s="38">
        <v>1090.5833333333333</v>
      </c>
      <c r="F152" s="38">
        <v>1067.1666666666665</v>
      </c>
      <c r="G152" s="38">
        <v>1052.4833333333331</v>
      </c>
      <c r="H152" s="38">
        <v>1128.6833333333334</v>
      </c>
      <c r="I152" s="38">
        <v>1143.3666666666668</v>
      </c>
      <c r="J152" s="38">
        <v>1166.7833333333335</v>
      </c>
      <c r="K152" s="31">
        <v>1119.95</v>
      </c>
      <c r="L152" s="31">
        <v>1081.8499999999999</v>
      </c>
      <c r="M152" s="31">
        <v>7.32836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3789.5</v>
      </c>
      <c r="D153" s="38">
        <v>3800.6833333333329</v>
      </c>
      <c r="E153" s="38">
        <v>3768.0666666666657</v>
      </c>
      <c r="F153" s="38">
        <v>3746.6333333333328</v>
      </c>
      <c r="G153" s="38">
        <v>3714.0166666666655</v>
      </c>
      <c r="H153" s="38">
        <v>3822.1166666666659</v>
      </c>
      <c r="I153" s="38">
        <v>3854.7333333333336</v>
      </c>
      <c r="J153" s="38">
        <v>3876.1666666666661</v>
      </c>
      <c r="K153" s="31">
        <v>3833.3</v>
      </c>
      <c r="L153" s="31">
        <v>3779.25</v>
      </c>
      <c r="M153" s="31">
        <v>0.55923999999999996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273.39999999999998</v>
      </c>
      <c r="D154" s="38">
        <v>273.58333333333331</v>
      </c>
      <c r="E154" s="38">
        <v>270.26666666666665</v>
      </c>
      <c r="F154" s="38">
        <v>267.13333333333333</v>
      </c>
      <c r="G154" s="38">
        <v>263.81666666666666</v>
      </c>
      <c r="H154" s="38">
        <v>276.71666666666664</v>
      </c>
      <c r="I154" s="38">
        <v>280.03333333333336</v>
      </c>
      <c r="J154" s="38">
        <v>283.16666666666663</v>
      </c>
      <c r="K154" s="31">
        <v>276.89999999999998</v>
      </c>
      <c r="L154" s="31">
        <v>270.45</v>
      </c>
      <c r="M154" s="31">
        <v>17.53998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171</v>
      </c>
      <c r="D155" s="38">
        <v>171.7833333333333</v>
      </c>
      <c r="E155" s="38">
        <v>169.9166666666666</v>
      </c>
      <c r="F155" s="38">
        <v>168.83333333333329</v>
      </c>
      <c r="G155" s="38">
        <v>166.96666666666658</v>
      </c>
      <c r="H155" s="38">
        <v>172.86666666666662</v>
      </c>
      <c r="I155" s="38">
        <v>174.73333333333329</v>
      </c>
      <c r="J155" s="38">
        <v>175.81666666666663</v>
      </c>
      <c r="K155" s="31">
        <v>173.65</v>
      </c>
      <c r="L155" s="31">
        <v>170.7</v>
      </c>
      <c r="M155" s="31">
        <v>77.311459999999997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37245.949999999997</v>
      </c>
      <c r="D156" s="38">
        <v>37415.316666666666</v>
      </c>
      <c r="E156" s="38">
        <v>36930.633333333331</v>
      </c>
      <c r="F156" s="38">
        <v>36615.316666666666</v>
      </c>
      <c r="G156" s="38">
        <v>36130.633333333331</v>
      </c>
      <c r="H156" s="38">
        <v>37730.633333333331</v>
      </c>
      <c r="I156" s="38">
        <v>38215.316666666666</v>
      </c>
      <c r="J156" s="38">
        <v>38530.633333333331</v>
      </c>
      <c r="K156" s="31">
        <v>37900</v>
      </c>
      <c r="L156" s="31">
        <v>37100</v>
      </c>
      <c r="M156" s="31">
        <v>0.18859999999999999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1317.15</v>
      </c>
      <c r="D157" s="38">
        <v>1313.5833333333335</v>
      </c>
      <c r="E157" s="38">
        <v>1304.7166666666669</v>
      </c>
      <c r="F157" s="38">
        <v>1292.2833333333335</v>
      </c>
      <c r="G157" s="38">
        <v>1283.416666666667</v>
      </c>
      <c r="H157" s="38">
        <v>1326.0166666666669</v>
      </c>
      <c r="I157" s="38">
        <v>1334.8833333333337</v>
      </c>
      <c r="J157" s="38">
        <v>1347.3166666666668</v>
      </c>
      <c r="K157" s="31">
        <v>1322.45</v>
      </c>
      <c r="L157" s="31">
        <v>1301.1500000000001</v>
      </c>
      <c r="M157" s="31">
        <v>2.2714300000000001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779.55</v>
      </c>
      <c r="D158" s="38">
        <v>782.75</v>
      </c>
      <c r="E158" s="38">
        <v>773.8</v>
      </c>
      <c r="F158" s="38">
        <v>768.05</v>
      </c>
      <c r="G158" s="38">
        <v>759.09999999999991</v>
      </c>
      <c r="H158" s="38">
        <v>788.5</v>
      </c>
      <c r="I158" s="38">
        <v>797.45</v>
      </c>
      <c r="J158" s="38">
        <v>803.2</v>
      </c>
      <c r="K158" s="31">
        <v>791.7</v>
      </c>
      <c r="L158" s="31">
        <v>777</v>
      </c>
      <c r="M158" s="31">
        <v>19.908840000000001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1095.75</v>
      </c>
      <c r="D159" s="38">
        <v>1090.8999999999999</v>
      </c>
      <c r="E159" s="38">
        <v>1066.3999999999996</v>
      </c>
      <c r="F159" s="38">
        <v>1037.0499999999997</v>
      </c>
      <c r="G159" s="38">
        <v>1012.5499999999995</v>
      </c>
      <c r="H159" s="38">
        <v>1120.2499999999998</v>
      </c>
      <c r="I159" s="38">
        <v>1144.7500000000002</v>
      </c>
      <c r="J159" s="38">
        <v>1174.0999999999999</v>
      </c>
      <c r="K159" s="31">
        <v>1115.4000000000001</v>
      </c>
      <c r="L159" s="31">
        <v>1061.55</v>
      </c>
      <c r="M159" s="31">
        <v>41.501620000000003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4720.3500000000004</v>
      </c>
      <c r="D160" s="38">
        <v>4703.9000000000005</v>
      </c>
      <c r="E160" s="38">
        <v>4663.8000000000011</v>
      </c>
      <c r="F160" s="38">
        <v>4607.2500000000009</v>
      </c>
      <c r="G160" s="38">
        <v>4567.1500000000015</v>
      </c>
      <c r="H160" s="38">
        <v>4760.4500000000007</v>
      </c>
      <c r="I160" s="38">
        <v>4800.5500000000011</v>
      </c>
      <c r="J160" s="38">
        <v>4857.1000000000004</v>
      </c>
      <c r="K160" s="31">
        <v>4744</v>
      </c>
      <c r="L160" s="31">
        <v>4647.3500000000004</v>
      </c>
      <c r="M160" s="31">
        <v>4.6536600000000004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</v>
      </c>
      <c r="D161" s="38">
        <v>225.01666666666665</v>
      </c>
      <c r="E161" s="38">
        <v>224.1333333333333</v>
      </c>
      <c r="F161" s="38">
        <v>223.26666666666665</v>
      </c>
      <c r="G161" s="38">
        <v>222.3833333333333</v>
      </c>
      <c r="H161" s="38">
        <v>225.8833333333333</v>
      </c>
      <c r="I161" s="38">
        <v>226.76666666666662</v>
      </c>
      <c r="J161" s="38">
        <v>227.6333333333333</v>
      </c>
      <c r="K161" s="31">
        <v>225.9</v>
      </c>
      <c r="L161" s="31">
        <v>224.15</v>
      </c>
      <c r="M161" s="31">
        <v>30.17672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253.35</v>
      </c>
      <c r="D162" s="38">
        <v>250.53333333333333</v>
      </c>
      <c r="E162" s="38">
        <v>245.91666666666666</v>
      </c>
      <c r="F162" s="38">
        <v>238.48333333333332</v>
      </c>
      <c r="G162" s="38">
        <v>233.86666666666665</v>
      </c>
      <c r="H162" s="38">
        <v>257.9666666666667</v>
      </c>
      <c r="I162" s="38">
        <v>262.58333333333337</v>
      </c>
      <c r="J162" s="38">
        <v>270.01666666666665</v>
      </c>
      <c r="K162" s="31">
        <v>255.15</v>
      </c>
      <c r="L162" s="31">
        <v>243.1</v>
      </c>
      <c r="M162" s="31">
        <v>210.43456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15780.55</v>
      </c>
      <c r="D163" s="38">
        <v>15683.1</v>
      </c>
      <c r="E163" s="38">
        <v>15433.5</v>
      </c>
      <c r="F163" s="38">
        <v>15086.449999999999</v>
      </c>
      <c r="G163" s="38">
        <v>14836.849999999999</v>
      </c>
      <c r="H163" s="38">
        <v>16030.150000000001</v>
      </c>
      <c r="I163" s="38">
        <v>16279.750000000004</v>
      </c>
      <c r="J163" s="38">
        <v>16626.800000000003</v>
      </c>
      <c r="K163" s="31">
        <v>15932.7</v>
      </c>
      <c r="L163" s="31">
        <v>15336.05</v>
      </c>
      <c r="M163" s="31">
        <v>7.6050000000000006E-2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2602.75</v>
      </c>
      <c r="D164" s="38">
        <v>2609.0500000000002</v>
      </c>
      <c r="E164" s="38">
        <v>2589.7500000000005</v>
      </c>
      <c r="F164" s="38">
        <v>2576.7500000000005</v>
      </c>
      <c r="G164" s="38">
        <v>2557.4500000000007</v>
      </c>
      <c r="H164" s="38">
        <v>2622.05</v>
      </c>
      <c r="I164" s="38">
        <v>2641.3499999999995</v>
      </c>
      <c r="J164" s="38">
        <v>2654.35</v>
      </c>
      <c r="K164" s="31">
        <v>2628.35</v>
      </c>
      <c r="L164" s="31">
        <v>2596.0500000000002</v>
      </c>
      <c r="M164" s="31">
        <v>1.4178299999999999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3557.5</v>
      </c>
      <c r="D165" s="38">
        <v>3576</v>
      </c>
      <c r="E165" s="38">
        <v>3517.75</v>
      </c>
      <c r="F165" s="38">
        <v>3478</v>
      </c>
      <c r="G165" s="38">
        <v>3419.75</v>
      </c>
      <c r="H165" s="38">
        <v>3615.75</v>
      </c>
      <c r="I165" s="38">
        <v>3674</v>
      </c>
      <c r="J165" s="38">
        <v>3713.75</v>
      </c>
      <c r="K165" s="31">
        <v>3634.25</v>
      </c>
      <c r="L165" s="31">
        <v>3536.25</v>
      </c>
      <c r="M165" s="31">
        <v>2.71062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62.4</v>
      </c>
      <c r="D166" s="38">
        <v>62.783333333333331</v>
      </c>
      <c r="E166" s="38">
        <v>61.666666666666664</v>
      </c>
      <c r="F166" s="38">
        <v>60.93333333333333</v>
      </c>
      <c r="G166" s="38">
        <v>59.816666666666663</v>
      </c>
      <c r="H166" s="38">
        <v>63.516666666666666</v>
      </c>
      <c r="I166" s="38">
        <v>64.63333333333334</v>
      </c>
      <c r="J166" s="38">
        <v>65.366666666666674</v>
      </c>
      <c r="K166" s="31">
        <v>63.9</v>
      </c>
      <c r="L166" s="31">
        <v>62.05</v>
      </c>
      <c r="M166" s="31">
        <v>956.04139999999995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706.9</v>
      </c>
      <c r="D167" s="38">
        <v>708.23333333333323</v>
      </c>
      <c r="E167" s="38">
        <v>699.86666666666645</v>
      </c>
      <c r="F167" s="38">
        <v>692.83333333333326</v>
      </c>
      <c r="G167" s="38">
        <v>684.46666666666647</v>
      </c>
      <c r="H167" s="38">
        <v>715.26666666666642</v>
      </c>
      <c r="I167" s="38">
        <v>723.63333333333321</v>
      </c>
      <c r="J167" s="38">
        <v>730.6666666666664</v>
      </c>
      <c r="K167" s="31">
        <v>716.6</v>
      </c>
      <c r="L167" s="31">
        <v>701.2</v>
      </c>
      <c r="M167" s="31">
        <v>4.6135999999999999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4701</v>
      </c>
      <c r="D168" s="38">
        <v>4698.0666666666666</v>
      </c>
      <c r="E168" s="38">
        <v>4651.1333333333332</v>
      </c>
      <c r="F168" s="38">
        <v>4601.2666666666664</v>
      </c>
      <c r="G168" s="38">
        <v>4554.333333333333</v>
      </c>
      <c r="H168" s="38">
        <v>4747.9333333333334</v>
      </c>
      <c r="I168" s="38">
        <v>4794.8666666666659</v>
      </c>
      <c r="J168" s="38">
        <v>4844.7333333333336</v>
      </c>
      <c r="K168" s="31">
        <v>4745</v>
      </c>
      <c r="L168" s="31">
        <v>4648.2</v>
      </c>
      <c r="M168" s="31">
        <v>6.9334899999999999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374.55</v>
      </c>
      <c r="D169" s="38">
        <v>375.0333333333333</v>
      </c>
      <c r="E169" s="38">
        <v>369.76666666666659</v>
      </c>
      <c r="F169" s="38">
        <v>364.98333333333329</v>
      </c>
      <c r="G169" s="38">
        <v>359.71666666666658</v>
      </c>
      <c r="H169" s="38">
        <v>379.81666666666661</v>
      </c>
      <c r="I169" s="38">
        <v>385.08333333333326</v>
      </c>
      <c r="J169" s="38">
        <v>389.86666666666662</v>
      </c>
      <c r="K169" s="31">
        <v>380.3</v>
      </c>
      <c r="L169" s="31">
        <v>370.25</v>
      </c>
      <c r="M169" s="31">
        <v>15.852169999999999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250.7</v>
      </c>
      <c r="D170" s="38">
        <v>251.26666666666665</v>
      </c>
      <c r="E170" s="38">
        <v>249.1333333333333</v>
      </c>
      <c r="F170" s="38">
        <v>247.56666666666663</v>
      </c>
      <c r="G170" s="38">
        <v>245.43333333333328</v>
      </c>
      <c r="H170" s="38">
        <v>252.83333333333331</v>
      </c>
      <c r="I170" s="38">
        <v>254.96666666666664</v>
      </c>
      <c r="J170" s="38">
        <v>256.5333333333333</v>
      </c>
      <c r="K170" s="31">
        <v>253.4</v>
      </c>
      <c r="L170" s="31">
        <v>249.7</v>
      </c>
      <c r="M170" s="31">
        <v>81.275800000000004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545.85</v>
      </c>
      <c r="D171" s="38">
        <v>549.18333333333339</v>
      </c>
      <c r="E171" s="38">
        <v>537.91666666666674</v>
      </c>
      <c r="F171" s="38">
        <v>529.98333333333335</v>
      </c>
      <c r="G171" s="38">
        <v>518.7166666666667</v>
      </c>
      <c r="H171" s="38">
        <v>557.11666666666679</v>
      </c>
      <c r="I171" s="38">
        <v>568.38333333333344</v>
      </c>
      <c r="J171" s="38">
        <v>576.31666666666683</v>
      </c>
      <c r="K171" s="31">
        <v>560.45000000000005</v>
      </c>
      <c r="L171" s="31">
        <v>541.25</v>
      </c>
      <c r="M171" s="31">
        <v>2.32273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879.75</v>
      </c>
      <c r="D172" s="38">
        <v>883.7833333333333</v>
      </c>
      <c r="E172" s="38">
        <v>870.06666666666661</v>
      </c>
      <c r="F172" s="38">
        <v>860.38333333333333</v>
      </c>
      <c r="G172" s="38">
        <v>846.66666666666663</v>
      </c>
      <c r="H172" s="38">
        <v>893.46666666666658</v>
      </c>
      <c r="I172" s="38">
        <v>907.18333333333328</v>
      </c>
      <c r="J172" s="38">
        <v>916.86666666666656</v>
      </c>
      <c r="K172" s="31">
        <v>897.5</v>
      </c>
      <c r="L172" s="31">
        <v>874.1</v>
      </c>
      <c r="M172" s="31">
        <v>2.17944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188.2</v>
      </c>
      <c r="D173" s="38">
        <v>183.48333333333335</v>
      </c>
      <c r="E173" s="38">
        <v>178.01666666666671</v>
      </c>
      <c r="F173" s="38">
        <v>167.83333333333337</v>
      </c>
      <c r="G173" s="38">
        <v>162.36666666666673</v>
      </c>
      <c r="H173" s="38">
        <v>193.66666666666669</v>
      </c>
      <c r="I173" s="38">
        <v>199.13333333333333</v>
      </c>
      <c r="J173" s="38">
        <v>209.31666666666666</v>
      </c>
      <c r="K173" s="31">
        <v>188.95</v>
      </c>
      <c r="L173" s="31">
        <v>173.3</v>
      </c>
      <c r="M173" s="31">
        <v>598.87084000000004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2502.6999999999998</v>
      </c>
      <c r="D174" s="38">
        <v>2510.2333333333336</v>
      </c>
      <c r="E174" s="38">
        <v>2482.8166666666671</v>
      </c>
      <c r="F174" s="38">
        <v>2462.9333333333334</v>
      </c>
      <c r="G174" s="38">
        <v>2435.5166666666669</v>
      </c>
      <c r="H174" s="38">
        <v>2530.1166666666672</v>
      </c>
      <c r="I174" s="38">
        <v>2557.5333333333333</v>
      </c>
      <c r="J174" s="38">
        <v>2577.4166666666674</v>
      </c>
      <c r="K174" s="31">
        <v>2537.65</v>
      </c>
      <c r="L174" s="31">
        <v>2490.35</v>
      </c>
      <c r="M174" s="31">
        <v>86.13449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92.5</v>
      </c>
      <c r="D175" s="38">
        <v>92.666666666666671</v>
      </c>
      <c r="E175" s="38">
        <v>91.933333333333337</v>
      </c>
      <c r="F175" s="38">
        <v>91.36666666666666</v>
      </c>
      <c r="G175" s="38">
        <v>90.633333333333326</v>
      </c>
      <c r="H175" s="38">
        <v>93.233333333333348</v>
      </c>
      <c r="I175" s="38">
        <v>93.966666666666669</v>
      </c>
      <c r="J175" s="38">
        <v>94.53333333333336</v>
      </c>
      <c r="K175" s="31">
        <v>93.4</v>
      </c>
      <c r="L175" s="31">
        <v>92.1</v>
      </c>
      <c r="M175" s="31">
        <v>84.584829999999997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857.8</v>
      </c>
      <c r="D176" s="38">
        <v>863.25</v>
      </c>
      <c r="E176" s="38">
        <v>847.6</v>
      </c>
      <c r="F176" s="38">
        <v>837.4</v>
      </c>
      <c r="G176" s="38">
        <v>821.75</v>
      </c>
      <c r="H176" s="38">
        <v>873.45</v>
      </c>
      <c r="I176" s="38">
        <v>889.10000000000014</v>
      </c>
      <c r="J176" s="38">
        <v>899.30000000000007</v>
      </c>
      <c r="K176" s="31">
        <v>878.9</v>
      </c>
      <c r="L176" s="31">
        <v>853.05</v>
      </c>
      <c r="M176" s="31">
        <v>16.761109999999999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1296.5</v>
      </c>
      <c r="D177" s="38">
        <v>1300.4166666666667</v>
      </c>
      <c r="E177" s="38">
        <v>1288.8333333333335</v>
      </c>
      <c r="F177" s="38">
        <v>1281.1666666666667</v>
      </c>
      <c r="G177" s="38">
        <v>1269.5833333333335</v>
      </c>
      <c r="H177" s="38">
        <v>1308.0833333333335</v>
      </c>
      <c r="I177" s="38">
        <v>1319.666666666667</v>
      </c>
      <c r="J177" s="38">
        <v>1327.3333333333335</v>
      </c>
      <c r="K177" s="31">
        <v>1312</v>
      </c>
      <c r="L177" s="31">
        <v>1292.75</v>
      </c>
      <c r="M177" s="31">
        <v>19.460450000000002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616.54999999999995</v>
      </c>
      <c r="D178" s="38">
        <v>616.9666666666667</v>
      </c>
      <c r="E178" s="38">
        <v>612.68333333333339</v>
      </c>
      <c r="F178" s="38">
        <v>608.81666666666672</v>
      </c>
      <c r="G178" s="38">
        <v>604.53333333333342</v>
      </c>
      <c r="H178" s="38">
        <v>620.83333333333337</v>
      </c>
      <c r="I178" s="38">
        <v>625.11666666666667</v>
      </c>
      <c r="J178" s="38">
        <v>628.98333333333335</v>
      </c>
      <c r="K178" s="31">
        <v>621.25</v>
      </c>
      <c r="L178" s="31">
        <v>613.1</v>
      </c>
      <c r="M178" s="31">
        <v>174.44741999999999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23869.55</v>
      </c>
      <c r="D179" s="38">
        <v>23982.849999999995</v>
      </c>
      <c r="E179" s="38">
        <v>23651.349999999991</v>
      </c>
      <c r="F179" s="38">
        <v>23433.149999999998</v>
      </c>
      <c r="G179" s="38">
        <v>23101.649999999994</v>
      </c>
      <c r="H179" s="38">
        <v>24201.049999999988</v>
      </c>
      <c r="I179" s="38">
        <v>24532.549999999996</v>
      </c>
      <c r="J179" s="38">
        <v>24750.749999999985</v>
      </c>
      <c r="K179" s="31">
        <v>24314.35</v>
      </c>
      <c r="L179" s="31">
        <v>23764.65</v>
      </c>
      <c r="M179" s="31">
        <v>0.36632999999999999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1811.65</v>
      </c>
      <c r="D180" s="38">
        <v>1815.7666666666667</v>
      </c>
      <c r="E180" s="38">
        <v>1782.4333333333334</v>
      </c>
      <c r="F180" s="38">
        <v>1753.2166666666667</v>
      </c>
      <c r="G180" s="38">
        <v>1719.8833333333334</v>
      </c>
      <c r="H180" s="38">
        <v>1844.9833333333333</v>
      </c>
      <c r="I180" s="38">
        <v>1878.3166666666668</v>
      </c>
      <c r="J180" s="38">
        <v>1907.5333333333333</v>
      </c>
      <c r="K180" s="31">
        <v>1849.1</v>
      </c>
      <c r="L180" s="31">
        <v>1786.55</v>
      </c>
      <c r="M180" s="31">
        <v>23.253119999999999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3752</v>
      </c>
      <c r="D181" s="38">
        <v>3761.25</v>
      </c>
      <c r="E181" s="38">
        <v>3729.55</v>
      </c>
      <c r="F181" s="38">
        <v>3707.1000000000004</v>
      </c>
      <c r="G181" s="38">
        <v>3675.4000000000005</v>
      </c>
      <c r="H181" s="38">
        <v>3783.7</v>
      </c>
      <c r="I181" s="38">
        <v>3815.3999999999996</v>
      </c>
      <c r="J181" s="38">
        <v>3837.8499999999995</v>
      </c>
      <c r="K181" s="31">
        <v>3792.95</v>
      </c>
      <c r="L181" s="31">
        <v>3738.8</v>
      </c>
      <c r="M181" s="31">
        <v>1.7579400000000001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591.54999999999995</v>
      </c>
      <c r="D182" s="38">
        <v>594.2833333333333</v>
      </c>
      <c r="E182" s="38">
        <v>583.56666666666661</v>
      </c>
      <c r="F182" s="38">
        <v>575.58333333333326</v>
      </c>
      <c r="G182" s="38">
        <v>564.86666666666656</v>
      </c>
      <c r="H182" s="38">
        <v>602.26666666666665</v>
      </c>
      <c r="I182" s="38">
        <v>612.98333333333335</v>
      </c>
      <c r="J182" s="38">
        <v>620.9666666666667</v>
      </c>
      <c r="K182" s="31">
        <v>605</v>
      </c>
      <c r="L182" s="31">
        <v>586.29999999999995</v>
      </c>
      <c r="M182" s="31">
        <v>13.114240000000001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2162.15</v>
      </c>
      <c r="D183" s="38">
        <v>2156.9</v>
      </c>
      <c r="E183" s="38">
        <v>2145.3000000000002</v>
      </c>
      <c r="F183" s="38">
        <v>2128.4500000000003</v>
      </c>
      <c r="G183" s="38">
        <v>2116.8500000000004</v>
      </c>
      <c r="H183" s="38">
        <v>2173.75</v>
      </c>
      <c r="I183" s="38">
        <v>2185.3499999999995</v>
      </c>
      <c r="J183" s="38">
        <v>2202.1999999999998</v>
      </c>
      <c r="K183" s="31">
        <v>2168.5</v>
      </c>
      <c r="L183" s="31">
        <v>2140.0500000000002</v>
      </c>
      <c r="M183" s="31">
        <v>11.947050000000001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1134.95</v>
      </c>
      <c r="D184" s="38">
        <v>1135.5333333333335</v>
      </c>
      <c r="E184" s="38">
        <v>1115.7166666666672</v>
      </c>
      <c r="F184" s="38">
        <v>1096.4833333333336</v>
      </c>
      <c r="G184" s="38">
        <v>1076.6666666666672</v>
      </c>
      <c r="H184" s="38">
        <v>1154.7666666666671</v>
      </c>
      <c r="I184" s="38">
        <v>1174.5833333333333</v>
      </c>
      <c r="J184" s="38">
        <v>1193.8166666666671</v>
      </c>
      <c r="K184" s="31">
        <v>1155.3499999999999</v>
      </c>
      <c r="L184" s="31">
        <v>1116.3</v>
      </c>
      <c r="M184" s="31">
        <v>63.666119999999999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529.95000000000005</v>
      </c>
      <c r="D185" s="38">
        <v>532.15000000000009</v>
      </c>
      <c r="E185" s="38">
        <v>522.95000000000016</v>
      </c>
      <c r="F185" s="38">
        <v>515.95000000000005</v>
      </c>
      <c r="G185" s="38">
        <v>506.75000000000011</v>
      </c>
      <c r="H185" s="38">
        <v>539.1500000000002</v>
      </c>
      <c r="I185" s="38">
        <v>548.35</v>
      </c>
      <c r="J185" s="38">
        <v>555.35000000000025</v>
      </c>
      <c r="K185" s="31">
        <v>541.35</v>
      </c>
      <c r="L185" s="31">
        <v>525.15</v>
      </c>
      <c r="M185" s="31">
        <v>23.129460000000002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807.05</v>
      </c>
      <c r="D186" s="38">
        <v>795.63333333333333</v>
      </c>
      <c r="E186" s="38">
        <v>778.26666666666665</v>
      </c>
      <c r="F186" s="38">
        <v>749.48333333333335</v>
      </c>
      <c r="G186" s="38">
        <v>732.11666666666667</v>
      </c>
      <c r="H186" s="38">
        <v>824.41666666666663</v>
      </c>
      <c r="I186" s="38">
        <v>841.78333333333319</v>
      </c>
      <c r="J186" s="38">
        <v>870.56666666666661</v>
      </c>
      <c r="K186" s="31">
        <v>813</v>
      </c>
      <c r="L186" s="31">
        <v>766.85</v>
      </c>
      <c r="M186" s="31">
        <v>46.56626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993.65</v>
      </c>
      <c r="D187" s="38">
        <v>995.26666666666677</v>
      </c>
      <c r="E187" s="38">
        <v>984.53333333333353</v>
      </c>
      <c r="F187" s="38">
        <v>975.41666666666674</v>
      </c>
      <c r="G187" s="38">
        <v>964.68333333333351</v>
      </c>
      <c r="H187" s="38">
        <v>1004.3833333333336</v>
      </c>
      <c r="I187" s="38">
        <v>1015.1166666666669</v>
      </c>
      <c r="J187" s="38">
        <v>1024.2333333333336</v>
      </c>
      <c r="K187" s="31">
        <v>1006</v>
      </c>
      <c r="L187" s="31">
        <v>986.15</v>
      </c>
      <c r="M187" s="31">
        <v>10.196009999999999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1727.5</v>
      </c>
      <c r="D188" s="38">
        <v>1704.8333333333333</v>
      </c>
      <c r="E188" s="38">
        <v>1673.6666666666665</v>
      </c>
      <c r="F188" s="38">
        <v>1619.8333333333333</v>
      </c>
      <c r="G188" s="38">
        <v>1588.6666666666665</v>
      </c>
      <c r="H188" s="38">
        <v>1758.6666666666665</v>
      </c>
      <c r="I188" s="38">
        <v>1789.833333333333</v>
      </c>
      <c r="J188" s="38">
        <v>1843.6666666666665</v>
      </c>
      <c r="K188" s="31">
        <v>1736</v>
      </c>
      <c r="L188" s="31">
        <v>1651</v>
      </c>
      <c r="M188" s="31">
        <v>18.380559999999999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850.05</v>
      </c>
      <c r="D189" s="38">
        <v>859.25</v>
      </c>
      <c r="E189" s="38">
        <v>838.5</v>
      </c>
      <c r="F189" s="38">
        <v>826.95</v>
      </c>
      <c r="G189" s="38">
        <v>806.2</v>
      </c>
      <c r="H189" s="38">
        <v>870.8</v>
      </c>
      <c r="I189" s="38">
        <v>891.55</v>
      </c>
      <c r="J189" s="38">
        <v>903.09999999999991</v>
      </c>
      <c r="K189" s="31">
        <v>880</v>
      </c>
      <c r="L189" s="31">
        <v>847.7</v>
      </c>
      <c r="M189" s="31">
        <v>32.030720000000002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7231.05</v>
      </c>
      <c r="D190" s="38">
        <v>7238.3499999999995</v>
      </c>
      <c r="E190" s="38">
        <v>7206.7499999999991</v>
      </c>
      <c r="F190" s="38">
        <v>7182.45</v>
      </c>
      <c r="G190" s="38">
        <v>7150.8499999999995</v>
      </c>
      <c r="H190" s="38">
        <v>7262.6499999999987</v>
      </c>
      <c r="I190" s="38">
        <v>7294.2499999999991</v>
      </c>
      <c r="J190" s="38">
        <v>7318.5499999999984</v>
      </c>
      <c r="K190" s="31">
        <v>7269.95</v>
      </c>
      <c r="L190" s="31">
        <v>7214.05</v>
      </c>
      <c r="M190" s="31">
        <v>0.74651999999999996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643.70000000000005</v>
      </c>
      <c r="D191" s="38">
        <v>642.9666666666667</v>
      </c>
      <c r="E191" s="38">
        <v>637.48333333333335</v>
      </c>
      <c r="F191" s="38">
        <v>631.26666666666665</v>
      </c>
      <c r="G191" s="38">
        <v>625.7833333333333</v>
      </c>
      <c r="H191" s="38">
        <v>649.18333333333339</v>
      </c>
      <c r="I191" s="38">
        <v>654.66666666666674</v>
      </c>
      <c r="J191" s="38">
        <v>660.88333333333344</v>
      </c>
      <c r="K191" s="31">
        <v>648.45000000000005</v>
      </c>
      <c r="L191" s="31">
        <v>636.75</v>
      </c>
      <c r="M191" s="31">
        <v>116.96850999999999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220.9</v>
      </c>
      <c r="D192" s="38">
        <v>221.31666666666669</v>
      </c>
      <c r="E192" s="38">
        <v>220.08333333333337</v>
      </c>
      <c r="F192" s="38">
        <v>219.26666666666668</v>
      </c>
      <c r="G192" s="38">
        <v>218.03333333333336</v>
      </c>
      <c r="H192" s="38">
        <v>222.13333333333338</v>
      </c>
      <c r="I192" s="38">
        <v>223.36666666666667</v>
      </c>
      <c r="J192" s="38">
        <v>224.18333333333339</v>
      </c>
      <c r="K192" s="31">
        <v>222.55</v>
      </c>
      <c r="L192" s="31">
        <v>220.5</v>
      </c>
      <c r="M192" s="31">
        <v>78.456720000000004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119.8</v>
      </c>
      <c r="D193" s="38">
        <v>120.13333333333333</v>
      </c>
      <c r="E193" s="38">
        <v>118.81666666666665</v>
      </c>
      <c r="F193" s="38">
        <v>117.83333333333333</v>
      </c>
      <c r="G193" s="38">
        <v>116.51666666666665</v>
      </c>
      <c r="H193" s="38">
        <v>121.11666666666665</v>
      </c>
      <c r="I193" s="38">
        <v>122.43333333333331</v>
      </c>
      <c r="J193" s="38">
        <v>123.41666666666664</v>
      </c>
      <c r="K193" s="31">
        <v>121.45</v>
      </c>
      <c r="L193" s="31">
        <v>119.15</v>
      </c>
      <c r="M193" s="31">
        <v>396.64251000000002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3396.9</v>
      </c>
      <c r="D194" s="38">
        <v>3397.8666666666668</v>
      </c>
      <c r="E194" s="38">
        <v>3384.0833333333335</v>
      </c>
      <c r="F194" s="38">
        <v>3371.2666666666669</v>
      </c>
      <c r="G194" s="38">
        <v>3357.4833333333336</v>
      </c>
      <c r="H194" s="38">
        <v>3410.6833333333334</v>
      </c>
      <c r="I194" s="38">
        <v>3424.4666666666662</v>
      </c>
      <c r="J194" s="38">
        <v>3437.2833333333333</v>
      </c>
      <c r="K194" s="31">
        <v>3411.65</v>
      </c>
      <c r="L194" s="31">
        <v>3385.05</v>
      </c>
      <c r="M194" s="31">
        <v>17.017690000000002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1099.9000000000001</v>
      </c>
      <c r="D195" s="38">
        <v>1102.3999999999999</v>
      </c>
      <c r="E195" s="38">
        <v>1079.7999999999997</v>
      </c>
      <c r="F195" s="38">
        <v>1059.6999999999998</v>
      </c>
      <c r="G195" s="38">
        <v>1037.0999999999997</v>
      </c>
      <c r="H195" s="38">
        <v>1122.4999999999998</v>
      </c>
      <c r="I195" s="38">
        <v>1145.0999999999997</v>
      </c>
      <c r="J195" s="38">
        <v>1165.1999999999998</v>
      </c>
      <c r="K195" s="31">
        <v>1125</v>
      </c>
      <c r="L195" s="31">
        <v>1082.3</v>
      </c>
      <c r="M195" s="31">
        <v>175.94818000000001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3122.8</v>
      </c>
      <c r="D196" s="38">
        <v>3124.2666666666664</v>
      </c>
      <c r="E196" s="38">
        <v>3088.5333333333328</v>
      </c>
      <c r="F196" s="38">
        <v>3054.2666666666664</v>
      </c>
      <c r="G196" s="38">
        <v>3018.5333333333328</v>
      </c>
      <c r="H196" s="38">
        <v>3158.5333333333328</v>
      </c>
      <c r="I196" s="38">
        <v>3194.2666666666664</v>
      </c>
      <c r="J196" s="38">
        <v>3228.5333333333328</v>
      </c>
      <c r="K196" s="31">
        <v>3160</v>
      </c>
      <c r="L196" s="31">
        <v>3090</v>
      </c>
      <c r="M196" s="31">
        <v>0.93777999999999995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3002.1</v>
      </c>
      <c r="D197" s="38">
        <v>3003.2833333333333</v>
      </c>
      <c r="E197" s="38">
        <v>2982.4666666666667</v>
      </c>
      <c r="F197" s="38">
        <v>2962.8333333333335</v>
      </c>
      <c r="G197" s="38">
        <v>2942.0166666666669</v>
      </c>
      <c r="H197" s="38">
        <v>3022.9166666666665</v>
      </c>
      <c r="I197" s="38">
        <v>3043.7333333333331</v>
      </c>
      <c r="J197" s="38">
        <v>3063.3666666666663</v>
      </c>
      <c r="K197" s="31">
        <v>3024.1</v>
      </c>
      <c r="L197" s="31">
        <v>2983.65</v>
      </c>
      <c r="M197" s="31">
        <v>5.9554400000000003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1992</v>
      </c>
      <c r="D198" s="38">
        <v>1987.6833333333334</v>
      </c>
      <c r="E198" s="38">
        <v>1967.3666666666668</v>
      </c>
      <c r="F198" s="38">
        <v>1942.7333333333333</v>
      </c>
      <c r="G198" s="38">
        <v>1922.4166666666667</v>
      </c>
      <c r="H198" s="38">
        <v>2012.3166666666668</v>
      </c>
      <c r="I198" s="38">
        <v>2032.6333333333334</v>
      </c>
      <c r="J198" s="38">
        <v>2057.2666666666669</v>
      </c>
      <c r="K198" s="31">
        <v>2008</v>
      </c>
      <c r="L198" s="31">
        <v>1963.05</v>
      </c>
      <c r="M198" s="31">
        <v>3.8970099999999999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632.04999999999995</v>
      </c>
      <c r="D199" s="38">
        <v>636</v>
      </c>
      <c r="E199" s="38">
        <v>625.04999999999995</v>
      </c>
      <c r="F199" s="38">
        <v>618.04999999999995</v>
      </c>
      <c r="G199" s="38">
        <v>607.09999999999991</v>
      </c>
      <c r="H199" s="38">
        <v>643</v>
      </c>
      <c r="I199" s="38">
        <v>653.95000000000005</v>
      </c>
      <c r="J199" s="38">
        <v>660.95</v>
      </c>
      <c r="K199" s="31">
        <v>646.95000000000005</v>
      </c>
      <c r="L199" s="31">
        <v>629</v>
      </c>
      <c r="M199" s="31">
        <v>4.9411500000000004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1709.05</v>
      </c>
      <c r="D200" s="38">
        <v>1709.8166666666666</v>
      </c>
      <c r="E200" s="38">
        <v>1696.9333333333332</v>
      </c>
      <c r="F200" s="38">
        <v>1684.8166666666666</v>
      </c>
      <c r="G200" s="38">
        <v>1671.9333333333332</v>
      </c>
      <c r="H200" s="38">
        <v>1721.9333333333332</v>
      </c>
      <c r="I200" s="38">
        <v>1734.8166666666664</v>
      </c>
      <c r="J200" s="38">
        <v>1746.9333333333332</v>
      </c>
      <c r="K200" s="31">
        <v>1722.7</v>
      </c>
      <c r="L200" s="31">
        <v>1697.7</v>
      </c>
      <c r="M200" s="31">
        <v>2.1536200000000001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33.1</v>
      </c>
      <c r="D201" s="38">
        <v>33.216666666666669</v>
      </c>
      <c r="E201" s="38">
        <v>32.783333333333339</v>
      </c>
      <c r="F201" s="38">
        <v>32.466666666666669</v>
      </c>
      <c r="G201" s="38">
        <v>32.033333333333339</v>
      </c>
      <c r="H201" s="38">
        <v>33.533333333333339</v>
      </c>
      <c r="I201" s="38">
        <v>33.966666666666676</v>
      </c>
      <c r="J201" s="38">
        <v>34.283333333333339</v>
      </c>
      <c r="K201" s="31">
        <v>33.65</v>
      </c>
      <c r="L201" s="31">
        <v>32.9</v>
      </c>
      <c r="M201" s="31">
        <v>57.13899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79.95</v>
      </c>
      <c r="D202" s="38">
        <v>81.266666666666666</v>
      </c>
      <c r="E202" s="38">
        <v>78.183333333333337</v>
      </c>
      <c r="F202" s="38">
        <v>76.416666666666671</v>
      </c>
      <c r="G202" s="38">
        <v>73.333333333333343</v>
      </c>
      <c r="H202" s="38">
        <v>83.033333333333331</v>
      </c>
      <c r="I202" s="38">
        <v>86.116666666666674</v>
      </c>
      <c r="J202" s="38">
        <v>87.883333333333326</v>
      </c>
      <c r="K202" s="31">
        <v>84.35</v>
      </c>
      <c r="L202" s="31">
        <v>79.5</v>
      </c>
      <c r="M202" s="31">
        <v>85.666899999999998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1355.8</v>
      </c>
      <c r="D203" s="38">
        <v>1359.9833333333333</v>
      </c>
      <c r="E203" s="38">
        <v>1342.0166666666667</v>
      </c>
      <c r="F203" s="38">
        <v>1328.2333333333333</v>
      </c>
      <c r="G203" s="38">
        <v>1310.2666666666667</v>
      </c>
      <c r="H203" s="38">
        <v>1373.7666666666667</v>
      </c>
      <c r="I203" s="38">
        <v>1391.7333333333333</v>
      </c>
      <c r="J203" s="38">
        <v>1405.5166666666667</v>
      </c>
      <c r="K203" s="31">
        <v>1377.95</v>
      </c>
      <c r="L203" s="31">
        <v>1346.2</v>
      </c>
      <c r="M203" s="31">
        <v>9.9146099999999997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1551.3</v>
      </c>
      <c r="D204" s="38">
        <v>1537.6666666666667</v>
      </c>
      <c r="E204" s="38">
        <v>1512.1833333333334</v>
      </c>
      <c r="F204" s="38">
        <v>1473.0666666666666</v>
      </c>
      <c r="G204" s="38">
        <v>1447.5833333333333</v>
      </c>
      <c r="H204" s="38">
        <v>1576.7833333333335</v>
      </c>
      <c r="I204" s="38">
        <v>1602.2666666666667</v>
      </c>
      <c r="J204" s="38">
        <v>1641.3833333333337</v>
      </c>
      <c r="K204" s="31">
        <v>1563.15</v>
      </c>
      <c r="L204" s="31">
        <v>1498.55</v>
      </c>
      <c r="M204" s="31">
        <v>7.77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8288.25</v>
      </c>
      <c r="D205" s="38">
        <v>8311.35</v>
      </c>
      <c r="E205" s="38">
        <v>8231.9000000000015</v>
      </c>
      <c r="F205" s="38">
        <v>8175.5500000000011</v>
      </c>
      <c r="G205" s="38">
        <v>8096.1000000000022</v>
      </c>
      <c r="H205" s="38">
        <v>8367.7000000000007</v>
      </c>
      <c r="I205" s="38">
        <v>8447.1500000000015</v>
      </c>
      <c r="J205" s="38">
        <v>8503.5</v>
      </c>
      <c r="K205" s="31">
        <v>8390.7999999999993</v>
      </c>
      <c r="L205" s="31">
        <v>8255</v>
      </c>
      <c r="M205" s="31">
        <v>2.1681599999999999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92.1</v>
      </c>
      <c r="D206" s="38">
        <v>92.149999999999991</v>
      </c>
      <c r="E206" s="38">
        <v>91.299999999999983</v>
      </c>
      <c r="F206" s="38">
        <v>90.499999999999986</v>
      </c>
      <c r="G206" s="38">
        <v>89.649999999999977</v>
      </c>
      <c r="H206" s="38">
        <v>92.949999999999989</v>
      </c>
      <c r="I206" s="38">
        <v>93.799999999999983</v>
      </c>
      <c r="J206" s="38">
        <v>94.6</v>
      </c>
      <c r="K206" s="31">
        <v>93</v>
      </c>
      <c r="L206" s="31">
        <v>91.35</v>
      </c>
      <c r="M206" s="31">
        <v>145.58448999999999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626.75</v>
      </c>
      <c r="D207" s="38">
        <v>629.7833333333333</v>
      </c>
      <c r="E207" s="38">
        <v>622.26666666666665</v>
      </c>
      <c r="F207" s="38">
        <v>617.7833333333333</v>
      </c>
      <c r="G207" s="38">
        <v>610.26666666666665</v>
      </c>
      <c r="H207" s="38">
        <v>634.26666666666665</v>
      </c>
      <c r="I207" s="38">
        <v>641.7833333333333</v>
      </c>
      <c r="J207" s="38">
        <v>646.26666666666665</v>
      </c>
      <c r="K207" s="31">
        <v>637.29999999999995</v>
      </c>
      <c r="L207" s="31">
        <v>625.29999999999995</v>
      </c>
      <c r="M207" s="31">
        <v>18.228200000000001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800.55</v>
      </c>
      <c r="D208" s="38">
        <v>804.66666666666663</v>
      </c>
      <c r="E208" s="38">
        <v>795.88333333333321</v>
      </c>
      <c r="F208" s="38">
        <v>791.21666666666658</v>
      </c>
      <c r="G208" s="38">
        <v>782.43333333333317</v>
      </c>
      <c r="H208" s="38">
        <v>809.33333333333326</v>
      </c>
      <c r="I208" s="38">
        <v>818.11666666666679</v>
      </c>
      <c r="J208" s="38">
        <v>822.7833333333333</v>
      </c>
      <c r="K208" s="31">
        <v>813.45</v>
      </c>
      <c r="L208" s="31">
        <v>800</v>
      </c>
      <c r="M208" s="31">
        <v>10.643610000000001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277.14999999999998</v>
      </c>
      <c r="D209" s="38">
        <v>278.18333333333334</v>
      </c>
      <c r="E209" s="38">
        <v>275.7166666666667</v>
      </c>
      <c r="F209" s="38">
        <v>274.28333333333336</v>
      </c>
      <c r="G209" s="38">
        <v>271.81666666666672</v>
      </c>
      <c r="H209" s="38">
        <v>279.61666666666667</v>
      </c>
      <c r="I209" s="38">
        <v>282.08333333333326</v>
      </c>
      <c r="J209" s="38">
        <v>283.51666666666665</v>
      </c>
      <c r="K209" s="31">
        <v>280.64999999999998</v>
      </c>
      <c r="L209" s="31">
        <v>276.75</v>
      </c>
      <c r="M209" s="31">
        <v>40.486840000000001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758.55</v>
      </c>
      <c r="D210" s="38">
        <v>761.83333333333337</v>
      </c>
      <c r="E210" s="38">
        <v>753.66666666666674</v>
      </c>
      <c r="F210" s="38">
        <v>748.78333333333342</v>
      </c>
      <c r="G210" s="38">
        <v>740.61666666666679</v>
      </c>
      <c r="H210" s="38">
        <v>766.7166666666667</v>
      </c>
      <c r="I210" s="38">
        <v>774.88333333333344</v>
      </c>
      <c r="J210" s="38">
        <v>779.76666666666665</v>
      </c>
      <c r="K210" s="31">
        <v>770</v>
      </c>
      <c r="L210" s="31">
        <v>756.95</v>
      </c>
      <c r="M210" s="31">
        <v>11.002470000000001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1416.55</v>
      </c>
      <c r="D211" s="38">
        <v>1412.5833333333333</v>
      </c>
      <c r="E211" s="38">
        <v>1398.3166666666666</v>
      </c>
      <c r="F211" s="38">
        <v>1380.0833333333333</v>
      </c>
      <c r="G211" s="38">
        <v>1365.8166666666666</v>
      </c>
      <c r="H211" s="38">
        <v>1430.8166666666666</v>
      </c>
      <c r="I211" s="38">
        <v>1445.0833333333335</v>
      </c>
      <c r="J211" s="38">
        <v>1463.3166666666666</v>
      </c>
      <c r="K211" s="31">
        <v>1426.85</v>
      </c>
      <c r="L211" s="31">
        <v>1394.35</v>
      </c>
      <c r="M211" s="31">
        <v>0.61480000000000001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399.95</v>
      </c>
      <c r="D212" s="38">
        <v>401.84999999999997</v>
      </c>
      <c r="E212" s="38">
        <v>397.09999999999991</v>
      </c>
      <c r="F212" s="38">
        <v>394.24999999999994</v>
      </c>
      <c r="G212" s="38">
        <v>389.49999999999989</v>
      </c>
      <c r="H212" s="38">
        <v>404.69999999999993</v>
      </c>
      <c r="I212" s="38">
        <v>409.45000000000005</v>
      </c>
      <c r="J212" s="38">
        <v>412.29999999999995</v>
      </c>
      <c r="K212" s="31">
        <v>406.6</v>
      </c>
      <c r="L212" s="31">
        <v>399</v>
      </c>
      <c r="M212" s="31">
        <v>44.741790000000002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17.066666666666666</v>
      </c>
      <c r="E213" s="38">
        <v>16.783333333333331</v>
      </c>
      <c r="F213" s="38">
        <v>16.616666666666664</v>
      </c>
      <c r="G213" s="38">
        <v>16.333333333333329</v>
      </c>
      <c r="H213" s="38">
        <v>17.233333333333334</v>
      </c>
      <c r="I213" s="38">
        <v>17.516666666666673</v>
      </c>
      <c r="J213" s="38">
        <v>17.683333333333337</v>
      </c>
      <c r="K213" s="31">
        <v>17.350000000000001</v>
      </c>
      <c r="L213" s="31">
        <v>16.899999999999999</v>
      </c>
      <c r="M213" s="31">
        <v>890.67183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236.6</v>
      </c>
      <c r="D214" s="38">
        <v>238.08333333333334</v>
      </c>
      <c r="E214" s="38">
        <v>233.66666666666669</v>
      </c>
      <c r="F214" s="38">
        <v>230.73333333333335</v>
      </c>
      <c r="G214" s="38">
        <v>226.31666666666669</v>
      </c>
      <c r="H214" s="38">
        <v>241.01666666666668</v>
      </c>
      <c r="I214" s="38">
        <v>245.43333333333337</v>
      </c>
      <c r="J214" s="38">
        <v>248.36666666666667</v>
      </c>
      <c r="K214" s="31">
        <v>242.5</v>
      </c>
      <c r="L214" s="31">
        <v>235.15</v>
      </c>
      <c r="M214" s="31">
        <v>128.05957000000001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84.95</v>
      </c>
      <c r="D215" s="38">
        <v>84.616666666666674</v>
      </c>
      <c r="E215" s="38">
        <v>83.133333333333354</v>
      </c>
      <c r="F215" s="38">
        <v>81.316666666666677</v>
      </c>
      <c r="G215" s="38">
        <v>79.833333333333357</v>
      </c>
      <c r="H215" s="38">
        <v>86.433333333333351</v>
      </c>
      <c r="I215" s="38">
        <v>87.916666666666671</v>
      </c>
      <c r="J215" s="38">
        <v>89.733333333333348</v>
      </c>
      <c r="K215" s="31">
        <v>86.1</v>
      </c>
      <c r="L215" s="31">
        <v>82.8</v>
      </c>
      <c r="M215" s="31">
        <v>772.49383999999998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649.5</v>
      </c>
      <c r="D216" s="38">
        <v>643.23333333333335</v>
      </c>
      <c r="E216" s="38">
        <v>629.76666666666665</v>
      </c>
      <c r="F216" s="38">
        <v>610.0333333333333</v>
      </c>
      <c r="G216" s="38">
        <v>596.56666666666661</v>
      </c>
      <c r="H216" s="38">
        <v>662.9666666666667</v>
      </c>
      <c r="I216" s="38">
        <v>676.43333333333339</v>
      </c>
      <c r="J216" s="38">
        <v>696.16666666666674</v>
      </c>
      <c r="K216" s="31">
        <v>656.7</v>
      </c>
      <c r="L216" s="31">
        <v>623.5</v>
      </c>
      <c r="M216" s="31">
        <v>26.86026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2"/>
      <c r="B1" s="42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45135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5" t="s">
        <v>16</v>
      </c>
      <c r="B9" s="417" t="s">
        <v>18</v>
      </c>
      <c r="C9" s="421" t="s">
        <v>20</v>
      </c>
      <c r="D9" s="421" t="s">
        <v>21</v>
      </c>
      <c r="E9" s="412" t="s">
        <v>22</v>
      </c>
      <c r="F9" s="413"/>
      <c r="G9" s="414"/>
      <c r="H9" s="412" t="s">
        <v>23</v>
      </c>
      <c r="I9" s="413"/>
      <c r="J9" s="414"/>
      <c r="K9" s="26"/>
      <c r="L9" s="27"/>
      <c r="M9" s="53"/>
      <c r="N9" s="1"/>
      <c r="O9" s="1"/>
    </row>
    <row r="10" spans="1:15" ht="42.75" customHeight="1">
      <c r="A10" s="419"/>
      <c r="B10" s="420"/>
      <c r="C10" s="420"/>
      <c r="D10" s="4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512.45000000000005</v>
      </c>
      <c r="D11" s="38">
        <v>512.65</v>
      </c>
      <c r="E11" s="38">
        <v>506.65</v>
      </c>
      <c r="F11" s="38">
        <v>500.85</v>
      </c>
      <c r="G11" s="38">
        <v>494.85</v>
      </c>
      <c r="H11" s="38">
        <v>518.44999999999993</v>
      </c>
      <c r="I11" s="38">
        <v>524.44999999999993</v>
      </c>
      <c r="J11" s="38">
        <v>530.24999999999989</v>
      </c>
      <c r="K11" s="31">
        <v>518.65</v>
      </c>
      <c r="L11" s="31">
        <v>506.85</v>
      </c>
      <c r="M11" s="31">
        <v>0.85462000000000005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27730.75</v>
      </c>
      <c r="D12" s="38">
        <v>27799.399999999998</v>
      </c>
      <c r="E12" s="38">
        <v>27461.349999999995</v>
      </c>
      <c r="F12" s="38">
        <v>27191.949999999997</v>
      </c>
      <c r="G12" s="38">
        <v>26853.899999999994</v>
      </c>
      <c r="H12" s="38">
        <v>28068.799999999996</v>
      </c>
      <c r="I12" s="38">
        <v>28406.85</v>
      </c>
      <c r="J12" s="38">
        <v>28676.249999999996</v>
      </c>
      <c r="K12" s="31">
        <v>28137.45</v>
      </c>
      <c r="L12" s="31">
        <v>27530</v>
      </c>
      <c r="M12" s="31">
        <v>1.205E-2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589.95000000000005</v>
      </c>
      <c r="D13" s="38">
        <v>585.81666666666661</v>
      </c>
      <c r="E13" s="38">
        <v>575.23333333333323</v>
      </c>
      <c r="F13" s="38">
        <v>560.51666666666665</v>
      </c>
      <c r="G13" s="38">
        <v>549.93333333333328</v>
      </c>
      <c r="H13" s="38">
        <v>600.53333333333319</v>
      </c>
      <c r="I13" s="38">
        <v>611.11666666666667</v>
      </c>
      <c r="J13" s="38">
        <v>625.83333333333314</v>
      </c>
      <c r="K13" s="31">
        <v>596.4</v>
      </c>
      <c r="L13" s="31">
        <v>571.1</v>
      </c>
      <c r="M13" s="31">
        <v>16.200430000000001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460.25</v>
      </c>
      <c r="D14" s="38">
        <v>462.33333333333331</v>
      </c>
      <c r="E14" s="38">
        <v>456.71666666666664</v>
      </c>
      <c r="F14" s="38">
        <v>453.18333333333334</v>
      </c>
      <c r="G14" s="38">
        <v>447.56666666666666</v>
      </c>
      <c r="H14" s="38">
        <v>465.86666666666662</v>
      </c>
      <c r="I14" s="38">
        <v>471.48333333333329</v>
      </c>
      <c r="J14" s="38">
        <v>475.01666666666659</v>
      </c>
      <c r="K14" s="31">
        <v>467.95</v>
      </c>
      <c r="L14" s="31">
        <v>458.8</v>
      </c>
      <c r="M14" s="31">
        <v>7.00936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1587.9</v>
      </c>
      <c r="D15" s="38">
        <v>1599.7166666666669</v>
      </c>
      <c r="E15" s="38">
        <v>1570.4833333333338</v>
      </c>
      <c r="F15" s="38">
        <v>1553.0666666666668</v>
      </c>
      <c r="G15" s="38">
        <v>1523.8333333333337</v>
      </c>
      <c r="H15" s="38">
        <v>1617.1333333333339</v>
      </c>
      <c r="I15" s="38">
        <v>1646.366666666667</v>
      </c>
      <c r="J15" s="38">
        <v>1663.783333333334</v>
      </c>
      <c r="K15" s="31">
        <v>1628.95</v>
      </c>
      <c r="L15" s="31">
        <v>1582.3</v>
      </c>
      <c r="M15" s="31">
        <v>1.16425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4400.1000000000004</v>
      </c>
      <c r="D16" s="38">
        <v>4419.8833333333341</v>
      </c>
      <c r="E16" s="38">
        <v>4348.2166666666681</v>
      </c>
      <c r="F16" s="38">
        <v>4296.3333333333339</v>
      </c>
      <c r="G16" s="38">
        <v>4224.6666666666679</v>
      </c>
      <c r="H16" s="38">
        <v>4471.7666666666682</v>
      </c>
      <c r="I16" s="38">
        <v>4543.4333333333343</v>
      </c>
      <c r="J16" s="38">
        <v>4595.3166666666684</v>
      </c>
      <c r="K16" s="31">
        <v>4491.55</v>
      </c>
      <c r="L16" s="31">
        <v>4368</v>
      </c>
      <c r="M16" s="31">
        <v>3.3473299999999999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23705.85</v>
      </c>
      <c r="D17" s="38">
        <v>23476.55</v>
      </c>
      <c r="E17" s="38">
        <v>23139.25</v>
      </c>
      <c r="F17" s="38">
        <v>22572.65</v>
      </c>
      <c r="G17" s="38">
        <v>22235.350000000002</v>
      </c>
      <c r="H17" s="38">
        <v>24043.149999999998</v>
      </c>
      <c r="I17" s="38">
        <v>24380.449999999993</v>
      </c>
      <c r="J17" s="38">
        <v>24947.049999999996</v>
      </c>
      <c r="K17" s="31">
        <v>23813.85</v>
      </c>
      <c r="L17" s="31">
        <v>22909.95</v>
      </c>
      <c r="M17" s="31">
        <v>0.24754999999999999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1940.5</v>
      </c>
      <c r="D18" s="38">
        <v>1931.8333333333333</v>
      </c>
      <c r="E18" s="38">
        <v>1908.6666666666665</v>
      </c>
      <c r="F18" s="38">
        <v>1876.8333333333333</v>
      </c>
      <c r="G18" s="38">
        <v>1853.6666666666665</v>
      </c>
      <c r="H18" s="38">
        <v>1963.6666666666665</v>
      </c>
      <c r="I18" s="38">
        <v>1986.833333333333</v>
      </c>
      <c r="J18" s="38">
        <v>2018.6666666666665</v>
      </c>
      <c r="K18" s="31">
        <v>1955</v>
      </c>
      <c r="L18" s="31">
        <v>1900</v>
      </c>
      <c r="M18" s="31">
        <v>14.264089999999999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2428.4</v>
      </c>
      <c r="D19" s="38">
        <v>2442.7999999999997</v>
      </c>
      <c r="E19" s="38">
        <v>2400.5999999999995</v>
      </c>
      <c r="F19" s="38">
        <v>2372.7999999999997</v>
      </c>
      <c r="G19" s="38">
        <v>2330.5999999999995</v>
      </c>
      <c r="H19" s="38">
        <v>2470.5999999999995</v>
      </c>
      <c r="I19" s="38">
        <v>2512.7999999999993</v>
      </c>
      <c r="J19" s="38">
        <v>2540.5999999999995</v>
      </c>
      <c r="K19" s="31">
        <v>2485</v>
      </c>
      <c r="L19" s="31">
        <v>2415</v>
      </c>
      <c r="M19" s="31">
        <v>22.439440000000001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1119.2</v>
      </c>
      <c r="D20" s="38">
        <v>1134.3</v>
      </c>
      <c r="E20" s="38">
        <v>1096.0999999999999</v>
      </c>
      <c r="F20" s="38">
        <v>1073</v>
      </c>
      <c r="G20" s="38">
        <v>1034.8</v>
      </c>
      <c r="H20" s="38">
        <v>1157.3999999999999</v>
      </c>
      <c r="I20" s="38">
        <v>1195.6000000000001</v>
      </c>
      <c r="J20" s="38">
        <v>1218.6999999999998</v>
      </c>
      <c r="K20" s="31">
        <v>1172.5</v>
      </c>
      <c r="L20" s="31">
        <v>1111.2</v>
      </c>
      <c r="M20" s="31">
        <v>20.250250000000001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748.75</v>
      </c>
      <c r="D21" s="38">
        <v>749.83333333333337</v>
      </c>
      <c r="E21" s="38">
        <v>740.81666666666672</v>
      </c>
      <c r="F21" s="38">
        <v>732.88333333333333</v>
      </c>
      <c r="G21" s="38">
        <v>723.86666666666667</v>
      </c>
      <c r="H21" s="38">
        <v>757.76666666666677</v>
      </c>
      <c r="I21" s="38">
        <v>766.78333333333342</v>
      </c>
      <c r="J21" s="38">
        <v>774.71666666666681</v>
      </c>
      <c r="K21" s="31">
        <v>758.85</v>
      </c>
      <c r="L21" s="31">
        <v>741.9</v>
      </c>
      <c r="M21" s="31">
        <v>22.430789999999998</v>
      </c>
      <c r="N21" s="1"/>
      <c r="O21" s="1"/>
    </row>
    <row r="22" spans="1:15" ht="12" customHeight="1">
      <c r="A22" s="33">
        <v>12</v>
      </c>
      <c r="B22" s="58" t="s">
        <v>873</v>
      </c>
      <c r="C22" s="31">
        <v>253</v>
      </c>
      <c r="D22" s="38">
        <v>253.6</v>
      </c>
      <c r="E22" s="38">
        <v>249.5</v>
      </c>
      <c r="F22" s="38">
        <v>246</v>
      </c>
      <c r="G22" s="38">
        <v>241.9</v>
      </c>
      <c r="H22" s="38">
        <v>257.10000000000002</v>
      </c>
      <c r="I22" s="38">
        <v>261.19999999999993</v>
      </c>
      <c r="J22" s="38">
        <v>264.7</v>
      </c>
      <c r="K22" s="31">
        <v>257.7</v>
      </c>
      <c r="L22" s="31">
        <v>250.1</v>
      </c>
      <c r="M22" s="31">
        <v>32.516770000000001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654.45000000000005</v>
      </c>
      <c r="D23" s="38">
        <v>657.65</v>
      </c>
      <c r="E23" s="38">
        <v>649.29999999999995</v>
      </c>
      <c r="F23" s="38">
        <v>644.15</v>
      </c>
      <c r="G23" s="38">
        <v>635.79999999999995</v>
      </c>
      <c r="H23" s="38">
        <v>662.8</v>
      </c>
      <c r="I23" s="38">
        <v>671.15000000000009</v>
      </c>
      <c r="J23" s="38">
        <v>676.3</v>
      </c>
      <c r="K23" s="31">
        <v>666</v>
      </c>
      <c r="L23" s="31">
        <v>652.5</v>
      </c>
      <c r="M23" s="31">
        <v>6.17875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805</v>
      </c>
      <c r="D24" s="38">
        <v>808.18333333333339</v>
      </c>
      <c r="E24" s="38">
        <v>792.46666666666681</v>
      </c>
      <c r="F24" s="38">
        <v>779.93333333333339</v>
      </c>
      <c r="G24" s="38">
        <v>764.21666666666681</v>
      </c>
      <c r="H24" s="38">
        <v>820.71666666666681</v>
      </c>
      <c r="I24" s="38">
        <v>836.43333333333351</v>
      </c>
      <c r="J24" s="38">
        <v>848.96666666666681</v>
      </c>
      <c r="K24" s="31">
        <v>823.9</v>
      </c>
      <c r="L24" s="31">
        <v>795.65</v>
      </c>
      <c r="M24" s="31">
        <v>10.359489999999999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407.5</v>
      </c>
      <c r="D25" s="38">
        <v>409.91666666666669</v>
      </c>
      <c r="E25" s="38">
        <v>403.03333333333336</v>
      </c>
      <c r="F25" s="38">
        <v>398.56666666666666</v>
      </c>
      <c r="G25" s="38">
        <v>391.68333333333334</v>
      </c>
      <c r="H25" s="38">
        <v>414.38333333333338</v>
      </c>
      <c r="I25" s="38">
        <v>421.26666666666671</v>
      </c>
      <c r="J25" s="38">
        <v>425.73333333333341</v>
      </c>
      <c r="K25" s="31">
        <v>416.8</v>
      </c>
      <c r="L25" s="31">
        <v>405.45</v>
      </c>
      <c r="M25" s="31">
        <v>10.08306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191.6</v>
      </c>
      <c r="D26" s="38">
        <v>191.70000000000002</v>
      </c>
      <c r="E26" s="38">
        <v>190.15000000000003</v>
      </c>
      <c r="F26" s="38">
        <v>188.70000000000002</v>
      </c>
      <c r="G26" s="38">
        <v>187.15000000000003</v>
      </c>
      <c r="H26" s="38">
        <v>193.15000000000003</v>
      </c>
      <c r="I26" s="38">
        <v>194.70000000000005</v>
      </c>
      <c r="J26" s="38">
        <v>196.15000000000003</v>
      </c>
      <c r="K26" s="31">
        <v>193.25</v>
      </c>
      <c r="L26" s="31">
        <v>190.25</v>
      </c>
      <c r="M26" s="31">
        <v>28.35436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217.4</v>
      </c>
      <c r="D27" s="38">
        <v>217.76666666666668</v>
      </c>
      <c r="E27" s="38">
        <v>214.98333333333335</v>
      </c>
      <c r="F27" s="38">
        <v>212.56666666666666</v>
      </c>
      <c r="G27" s="38">
        <v>209.78333333333333</v>
      </c>
      <c r="H27" s="38">
        <v>220.18333333333337</v>
      </c>
      <c r="I27" s="38">
        <v>222.96666666666673</v>
      </c>
      <c r="J27" s="38">
        <v>225.38333333333338</v>
      </c>
      <c r="K27" s="31">
        <v>220.55</v>
      </c>
      <c r="L27" s="31">
        <v>215.35</v>
      </c>
      <c r="M27" s="31">
        <v>39.973709999999997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368.4</v>
      </c>
      <c r="D28" s="38">
        <v>370.04999999999995</v>
      </c>
      <c r="E28" s="38">
        <v>363.89999999999992</v>
      </c>
      <c r="F28" s="38">
        <v>359.4</v>
      </c>
      <c r="G28" s="38">
        <v>353.24999999999994</v>
      </c>
      <c r="H28" s="38">
        <v>374.5499999999999</v>
      </c>
      <c r="I28" s="38">
        <v>380.7</v>
      </c>
      <c r="J28" s="38">
        <v>385.19999999999987</v>
      </c>
      <c r="K28" s="31">
        <v>376.2</v>
      </c>
      <c r="L28" s="31">
        <v>365.55</v>
      </c>
      <c r="M28" s="31">
        <v>4.1587300000000003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1031.5999999999999</v>
      </c>
      <c r="D29" s="38">
        <v>1038.2</v>
      </c>
      <c r="E29" s="38">
        <v>1006.4000000000001</v>
      </c>
      <c r="F29" s="38">
        <v>981.2</v>
      </c>
      <c r="G29" s="38">
        <v>949.40000000000009</v>
      </c>
      <c r="H29" s="38">
        <v>1063.4000000000001</v>
      </c>
      <c r="I29" s="38">
        <v>1095.1999999999998</v>
      </c>
      <c r="J29" s="38">
        <v>1120.4000000000001</v>
      </c>
      <c r="K29" s="31">
        <v>1070</v>
      </c>
      <c r="L29" s="31">
        <v>1013</v>
      </c>
      <c r="M29" s="31">
        <v>1.8116699999999999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1066.2</v>
      </c>
      <c r="D30" s="38">
        <v>1072.0666666666666</v>
      </c>
      <c r="E30" s="38">
        <v>1055.1833333333332</v>
      </c>
      <c r="F30" s="38">
        <v>1044.1666666666665</v>
      </c>
      <c r="G30" s="38">
        <v>1027.2833333333331</v>
      </c>
      <c r="H30" s="38">
        <v>1083.0833333333333</v>
      </c>
      <c r="I30" s="38">
        <v>1099.9666666666665</v>
      </c>
      <c r="J30" s="38">
        <v>1110.9833333333333</v>
      </c>
      <c r="K30" s="31">
        <v>1088.95</v>
      </c>
      <c r="L30" s="31">
        <v>1061.05</v>
      </c>
      <c r="M30" s="31">
        <v>1.58483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3497.65</v>
      </c>
      <c r="D31" s="38">
        <v>3500.1333333333332</v>
      </c>
      <c r="E31" s="38">
        <v>3474.5166666666664</v>
      </c>
      <c r="F31" s="38">
        <v>3451.3833333333332</v>
      </c>
      <c r="G31" s="38">
        <v>3425.7666666666664</v>
      </c>
      <c r="H31" s="38">
        <v>3523.2666666666664</v>
      </c>
      <c r="I31" s="38">
        <v>3548.8833333333332</v>
      </c>
      <c r="J31" s="38">
        <v>3572.0166666666664</v>
      </c>
      <c r="K31" s="31">
        <v>3525.75</v>
      </c>
      <c r="L31" s="31">
        <v>3477</v>
      </c>
      <c r="M31" s="31">
        <v>0.35807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1552.55</v>
      </c>
      <c r="D32" s="38">
        <v>1544.3</v>
      </c>
      <c r="E32" s="38">
        <v>1514.1</v>
      </c>
      <c r="F32" s="38">
        <v>1475.6499999999999</v>
      </c>
      <c r="G32" s="38">
        <v>1445.4499999999998</v>
      </c>
      <c r="H32" s="38">
        <v>1582.75</v>
      </c>
      <c r="I32" s="38">
        <v>1612.9500000000003</v>
      </c>
      <c r="J32" s="38">
        <v>1651.4</v>
      </c>
      <c r="K32" s="31">
        <v>1574.5</v>
      </c>
      <c r="L32" s="31">
        <v>1505.85</v>
      </c>
      <c r="M32" s="31">
        <v>4.4636800000000001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732.5</v>
      </c>
      <c r="D33" s="38">
        <v>725.81666666666661</v>
      </c>
      <c r="E33" s="38">
        <v>716.33333333333326</v>
      </c>
      <c r="F33" s="38">
        <v>700.16666666666663</v>
      </c>
      <c r="G33" s="38">
        <v>690.68333333333328</v>
      </c>
      <c r="H33" s="38">
        <v>741.98333333333323</v>
      </c>
      <c r="I33" s="38">
        <v>751.46666666666658</v>
      </c>
      <c r="J33" s="38">
        <v>767.63333333333321</v>
      </c>
      <c r="K33" s="31">
        <v>735.3</v>
      </c>
      <c r="L33" s="31">
        <v>709.65</v>
      </c>
      <c r="M33" s="31">
        <v>3.2674799999999999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4028.35</v>
      </c>
      <c r="D34" s="38">
        <v>4024.7833333333333</v>
      </c>
      <c r="E34" s="38">
        <v>3999.5666666666666</v>
      </c>
      <c r="F34" s="38">
        <v>3970.7833333333333</v>
      </c>
      <c r="G34" s="38">
        <v>3945.5666666666666</v>
      </c>
      <c r="H34" s="38">
        <v>4053.5666666666666</v>
      </c>
      <c r="I34" s="38">
        <v>4078.7833333333328</v>
      </c>
      <c r="J34" s="38">
        <v>4107.5666666666666</v>
      </c>
      <c r="K34" s="31">
        <v>4050</v>
      </c>
      <c r="L34" s="31">
        <v>3996</v>
      </c>
      <c r="M34" s="31">
        <v>3.6538200000000001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2423.1</v>
      </c>
      <c r="D35" s="38">
        <v>2425.3666666666668</v>
      </c>
      <c r="E35" s="38">
        <v>2402.7333333333336</v>
      </c>
      <c r="F35" s="38">
        <v>2382.3666666666668</v>
      </c>
      <c r="G35" s="38">
        <v>2359.7333333333336</v>
      </c>
      <c r="H35" s="38">
        <v>2445.7333333333336</v>
      </c>
      <c r="I35" s="38">
        <v>2468.3666666666668</v>
      </c>
      <c r="J35" s="38">
        <v>2488.7333333333336</v>
      </c>
      <c r="K35" s="31">
        <v>2448</v>
      </c>
      <c r="L35" s="31">
        <v>2405</v>
      </c>
      <c r="M35" s="31">
        <v>0.23809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631.9</v>
      </c>
      <c r="D36" s="38">
        <v>633.44999999999993</v>
      </c>
      <c r="E36" s="38">
        <v>629.44999999999982</v>
      </c>
      <c r="F36" s="38">
        <v>626.99999999999989</v>
      </c>
      <c r="G36" s="38">
        <v>622.99999999999977</v>
      </c>
      <c r="H36" s="38">
        <v>635.89999999999986</v>
      </c>
      <c r="I36" s="38">
        <v>639.90000000000009</v>
      </c>
      <c r="J36" s="38">
        <v>642.34999999999991</v>
      </c>
      <c r="K36" s="31">
        <v>637.45000000000005</v>
      </c>
      <c r="L36" s="31">
        <v>631</v>
      </c>
      <c r="M36" s="31">
        <v>4.7861700000000003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2451.85</v>
      </c>
      <c r="D37" s="38">
        <v>2444.6499999999996</v>
      </c>
      <c r="E37" s="38">
        <v>2363.3499999999995</v>
      </c>
      <c r="F37" s="38">
        <v>2274.85</v>
      </c>
      <c r="G37" s="38">
        <v>2193.5499999999997</v>
      </c>
      <c r="H37" s="38">
        <v>2533.1499999999992</v>
      </c>
      <c r="I37" s="38">
        <v>2614.4499999999994</v>
      </c>
      <c r="J37" s="38">
        <v>2702.9499999999989</v>
      </c>
      <c r="K37" s="31">
        <v>2525.9499999999998</v>
      </c>
      <c r="L37" s="31">
        <v>2356.15</v>
      </c>
      <c r="M37" s="31">
        <v>5.4494300000000004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449.75</v>
      </c>
      <c r="D38" s="38">
        <v>447.8</v>
      </c>
      <c r="E38" s="38">
        <v>440.6</v>
      </c>
      <c r="F38" s="38">
        <v>431.45</v>
      </c>
      <c r="G38" s="38">
        <v>424.25</v>
      </c>
      <c r="H38" s="38">
        <v>456.95000000000005</v>
      </c>
      <c r="I38" s="38">
        <v>464.15</v>
      </c>
      <c r="J38" s="38">
        <v>473.30000000000007</v>
      </c>
      <c r="K38" s="31">
        <v>455</v>
      </c>
      <c r="L38" s="31">
        <v>438.65</v>
      </c>
      <c r="M38" s="31">
        <v>44.791510000000002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1590.85</v>
      </c>
      <c r="D39" s="38">
        <v>1593.5333333333331</v>
      </c>
      <c r="E39" s="38">
        <v>1570.0166666666662</v>
      </c>
      <c r="F39" s="38">
        <v>1549.1833333333332</v>
      </c>
      <c r="G39" s="38">
        <v>1525.6666666666663</v>
      </c>
      <c r="H39" s="38">
        <v>1614.3666666666661</v>
      </c>
      <c r="I39" s="38">
        <v>1637.883333333333</v>
      </c>
      <c r="J39" s="38">
        <v>1658.716666666666</v>
      </c>
      <c r="K39" s="31">
        <v>1617.05</v>
      </c>
      <c r="L39" s="31">
        <v>1572.7</v>
      </c>
      <c r="M39" s="31">
        <v>2.1148099999999999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973.1</v>
      </c>
      <c r="D40" s="38">
        <v>974.69999999999993</v>
      </c>
      <c r="E40" s="38">
        <v>968.39999999999986</v>
      </c>
      <c r="F40" s="38">
        <v>963.69999999999993</v>
      </c>
      <c r="G40" s="38">
        <v>957.39999999999986</v>
      </c>
      <c r="H40" s="38">
        <v>979.39999999999986</v>
      </c>
      <c r="I40" s="38">
        <v>985.69999999999982</v>
      </c>
      <c r="J40" s="38">
        <v>990.39999999999986</v>
      </c>
      <c r="K40" s="31">
        <v>981</v>
      </c>
      <c r="L40" s="31">
        <v>970</v>
      </c>
      <c r="M40" s="31">
        <v>0.30584</v>
      </c>
      <c r="N40" s="1"/>
      <c r="O40" s="1"/>
    </row>
    <row r="41" spans="1:15" ht="12.75" customHeight="1">
      <c r="A41" s="33">
        <v>31</v>
      </c>
      <c r="B41" s="58" t="s">
        <v>875</v>
      </c>
      <c r="C41" s="31">
        <v>3726.7</v>
      </c>
      <c r="D41" s="38">
        <v>3721.2666666666664</v>
      </c>
      <c r="E41" s="38">
        <v>3682.5333333333328</v>
      </c>
      <c r="F41" s="38">
        <v>3638.3666666666663</v>
      </c>
      <c r="G41" s="38">
        <v>3599.6333333333328</v>
      </c>
      <c r="H41" s="38">
        <v>3765.4333333333329</v>
      </c>
      <c r="I41" s="38">
        <v>3804.1666666666665</v>
      </c>
      <c r="J41" s="38">
        <v>3848.333333333333</v>
      </c>
      <c r="K41" s="31">
        <v>3760</v>
      </c>
      <c r="L41" s="31">
        <v>3677.1</v>
      </c>
      <c r="M41" s="31">
        <v>0.38011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1505.55</v>
      </c>
      <c r="D42" s="38">
        <v>1507.8666666666668</v>
      </c>
      <c r="E42" s="38">
        <v>1495.7333333333336</v>
      </c>
      <c r="F42" s="38">
        <v>1485.9166666666667</v>
      </c>
      <c r="G42" s="38">
        <v>1473.7833333333335</v>
      </c>
      <c r="H42" s="38">
        <v>1517.6833333333336</v>
      </c>
      <c r="I42" s="38">
        <v>1529.8166666666668</v>
      </c>
      <c r="J42" s="38">
        <v>1539.6333333333337</v>
      </c>
      <c r="K42" s="31">
        <v>1520</v>
      </c>
      <c r="L42" s="31">
        <v>1498.05</v>
      </c>
      <c r="M42" s="31">
        <v>7.2466600000000003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5215.5</v>
      </c>
      <c r="D43" s="38">
        <v>5208.2333333333336</v>
      </c>
      <c r="E43" s="38">
        <v>5151.4666666666672</v>
      </c>
      <c r="F43" s="38">
        <v>5087.4333333333334</v>
      </c>
      <c r="G43" s="38">
        <v>5030.666666666667</v>
      </c>
      <c r="H43" s="38">
        <v>5272.2666666666673</v>
      </c>
      <c r="I43" s="38">
        <v>5329.0333333333338</v>
      </c>
      <c r="J43" s="38">
        <v>5393.0666666666675</v>
      </c>
      <c r="K43" s="31">
        <v>5265</v>
      </c>
      <c r="L43" s="31">
        <v>5144.2</v>
      </c>
      <c r="M43" s="31">
        <v>3.6305000000000001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419.75</v>
      </c>
      <c r="D44" s="38">
        <v>421.51666666666665</v>
      </c>
      <c r="E44" s="38">
        <v>416.5333333333333</v>
      </c>
      <c r="F44" s="38">
        <v>413.31666666666666</v>
      </c>
      <c r="G44" s="38">
        <v>408.33333333333331</v>
      </c>
      <c r="H44" s="38">
        <v>424.73333333333329</v>
      </c>
      <c r="I44" s="38">
        <v>429.71666666666664</v>
      </c>
      <c r="J44" s="38">
        <v>432.93333333333328</v>
      </c>
      <c r="K44" s="31">
        <v>426.5</v>
      </c>
      <c r="L44" s="31">
        <v>418.3</v>
      </c>
      <c r="M44" s="31">
        <v>16.275749999999999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272.5</v>
      </c>
      <c r="D45" s="38">
        <v>273.09999999999997</v>
      </c>
      <c r="E45" s="38">
        <v>270.39999999999992</v>
      </c>
      <c r="F45" s="38">
        <v>268.29999999999995</v>
      </c>
      <c r="G45" s="38">
        <v>265.59999999999991</v>
      </c>
      <c r="H45" s="38">
        <v>275.19999999999993</v>
      </c>
      <c r="I45" s="38">
        <v>277.89999999999998</v>
      </c>
      <c r="J45" s="38">
        <v>279.99999999999994</v>
      </c>
      <c r="K45" s="31">
        <v>275.8</v>
      </c>
      <c r="L45" s="31">
        <v>271</v>
      </c>
      <c r="M45" s="31">
        <v>2.1389</v>
      </c>
      <c r="N45" s="1"/>
      <c r="O45" s="1"/>
    </row>
    <row r="46" spans="1:15" ht="12.75" customHeight="1">
      <c r="A46" s="33">
        <v>36</v>
      </c>
      <c r="B46" s="58" t="s">
        <v>874</v>
      </c>
      <c r="C46" s="31">
        <v>522.20000000000005</v>
      </c>
      <c r="D46" s="38">
        <v>523.4</v>
      </c>
      <c r="E46" s="38">
        <v>517.79999999999995</v>
      </c>
      <c r="F46" s="38">
        <v>513.4</v>
      </c>
      <c r="G46" s="38">
        <v>507.79999999999995</v>
      </c>
      <c r="H46" s="38">
        <v>527.79999999999995</v>
      </c>
      <c r="I46" s="38">
        <v>533.40000000000009</v>
      </c>
      <c r="J46" s="38">
        <v>537.79999999999995</v>
      </c>
      <c r="K46" s="31">
        <v>529</v>
      </c>
      <c r="L46" s="31">
        <v>519</v>
      </c>
      <c r="M46" s="31">
        <v>1.0958000000000001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554.5</v>
      </c>
      <c r="D47" s="38">
        <v>556.7833333333333</v>
      </c>
      <c r="E47" s="38">
        <v>548.71666666666658</v>
      </c>
      <c r="F47" s="38">
        <v>542.93333333333328</v>
      </c>
      <c r="G47" s="38">
        <v>534.86666666666656</v>
      </c>
      <c r="H47" s="38">
        <v>562.56666666666661</v>
      </c>
      <c r="I47" s="38">
        <v>570.63333333333321</v>
      </c>
      <c r="J47" s="38">
        <v>576.41666666666663</v>
      </c>
      <c r="K47" s="31">
        <v>564.85</v>
      </c>
      <c r="L47" s="31">
        <v>551</v>
      </c>
      <c r="M47" s="31">
        <v>0.81149000000000004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181.9</v>
      </c>
      <c r="D48" s="38">
        <v>181.68333333333331</v>
      </c>
      <c r="E48" s="38">
        <v>180.46666666666661</v>
      </c>
      <c r="F48" s="38">
        <v>179.0333333333333</v>
      </c>
      <c r="G48" s="38">
        <v>177.81666666666661</v>
      </c>
      <c r="H48" s="38">
        <v>183.11666666666662</v>
      </c>
      <c r="I48" s="38">
        <v>184.33333333333331</v>
      </c>
      <c r="J48" s="38">
        <v>185.76666666666662</v>
      </c>
      <c r="K48" s="31">
        <v>182.9</v>
      </c>
      <c r="L48" s="31">
        <v>180.25</v>
      </c>
      <c r="M48" s="31">
        <v>93.570729999999998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3369.4</v>
      </c>
      <c r="D49" s="38">
        <v>3378.1333333333332</v>
      </c>
      <c r="E49" s="38">
        <v>3342.2666666666664</v>
      </c>
      <c r="F49" s="38">
        <v>3315.1333333333332</v>
      </c>
      <c r="G49" s="38">
        <v>3279.2666666666664</v>
      </c>
      <c r="H49" s="38">
        <v>3405.2666666666664</v>
      </c>
      <c r="I49" s="38">
        <v>3441.1333333333332</v>
      </c>
      <c r="J49" s="38">
        <v>3468.2666666666664</v>
      </c>
      <c r="K49" s="31">
        <v>3414</v>
      </c>
      <c r="L49" s="31">
        <v>3351</v>
      </c>
      <c r="M49" s="31">
        <v>8.7407800000000009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307.10000000000002</v>
      </c>
      <c r="D50" s="38">
        <v>308.39999999999998</v>
      </c>
      <c r="E50" s="38">
        <v>304.84999999999997</v>
      </c>
      <c r="F50" s="38">
        <v>302.59999999999997</v>
      </c>
      <c r="G50" s="38">
        <v>299.04999999999995</v>
      </c>
      <c r="H50" s="38">
        <v>310.64999999999998</v>
      </c>
      <c r="I50" s="38">
        <v>314.19999999999993</v>
      </c>
      <c r="J50" s="38">
        <v>316.45</v>
      </c>
      <c r="K50" s="31">
        <v>311.95</v>
      </c>
      <c r="L50" s="31">
        <v>306.14999999999998</v>
      </c>
      <c r="M50" s="31">
        <v>1.4922599999999999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1900.75</v>
      </c>
      <c r="D51" s="38">
        <v>1908.1833333333334</v>
      </c>
      <c r="E51" s="38">
        <v>1882.8666666666668</v>
      </c>
      <c r="F51" s="38">
        <v>1864.9833333333333</v>
      </c>
      <c r="G51" s="38">
        <v>1839.6666666666667</v>
      </c>
      <c r="H51" s="38">
        <v>1926.0666666666668</v>
      </c>
      <c r="I51" s="38">
        <v>1951.3833333333334</v>
      </c>
      <c r="J51" s="38">
        <v>1969.2666666666669</v>
      </c>
      <c r="K51" s="31">
        <v>1933.5</v>
      </c>
      <c r="L51" s="31">
        <v>1890.3</v>
      </c>
      <c r="M51" s="31">
        <v>7.6550799999999999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6510.35</v>
      </c>
      <c r="D52" s="38">
        <v>6555.3166666666666</v>
      </c>
      <c r="E52" s="38">
        <v>6455.0333333333328</v>
      </c>
      <c r="F52" s="38">
        <v>6399.7166666666662</v>
      </c>
      <c r="G52" s="38">
        <v>6299.4333333333325</v>
      </c>
      <c r="H52" s="38">
        <v>6610.6333333333332</v>
      </c>
      <c r="I52" s="38">
        <v>6710.9166666666679</v>
      </c>
      <c r="J52" s="38">
        <v>6766.2333333333336</v>
      </c>
      <c r="K52" s="31">
        <v>6655.6</v>
      </c>
      <c r="L52" s="31">
        <v>6500</v>
      </c>
      <c r="M52" s="31">
        <v>0.51905999999999997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729.2</v>
      </c>
      <c r="D53" s="38">
        <v>730.66666666666663</v>
      </c>
      <c r="E53" s="38">
        <v>722.93333333333328</v>
      </c>
      <c r="F53" s="38">
        <v>716.66666666666663</v>
      </c>
      <c r="G53" s="38">
        <v>708.93333333333328</v>
      </c>
      <c r="H53" s="38">
        <v>736.93333333333328</v>
      </c>
      <c r="I53" s="38">
        <v>744.66666666666663</v>
      </c>
      <c r="J53" s="38">
        <v>750.93333333333328</v>
      </c>
      <c r="K53" s="31">
        <v>738.4</v>
      </c>
      <c r="L53" s="31">
        <v>724.4</v>
      </c>
      <c r="M53" s="31">
        <v>20.55123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835.55</v>
      </c>
      <c r="D54" s="38">
        <v>824.36666666666667</v>
      </c>
      <c r="E54" s="38">
        <v>802.23333333333335</v>
      </c>
      <c r="F54" s="38">
        <v>768.91666666666663</v>
      </c>
      <c r="G54" s="38">
        <v>746.7833333333333</v>
      </c>
      <c r="H54" s="38">
        <v>857.68333333333339</v>
      </c>
      <c r="I54" s="38">
        <v>879.81666666666683</v>
      </c>
      <c r="J54" s="38">
        <v>913.13333333333344</v>
      </c>
      <c r="K54" s="31">
        <v>846.5</v>
      </c>
      <c r="L54" s="31">
        <v>791.05</v>
      </c>
      <c r="M54" s="31">
        <v>63.378010000000003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399.8</v>
      </c>
      <c r="D55" s="38">
        <v>398.36666666666662</v>
      </c>
      <c r="E55" s="38">
        <v>396.73333333333323</v>
      </c>
      <c r="F55" s="38">
        <v>393.66666666666663</v>
      </c>
      <c r="G55" s="38">
        <v>392.03333333333325</v>
      </c>
      <c r="H55" s="38">
        <v>401.43333333333322</v>
      </c>
      <c r="I55" s="38">
        <v>403.06666666666655</v>
      </c>
      <c r="J55" s="38">
        <v>406.13333333333321</v>
      </c>
      <c r="K55" s="31">
        <v>400</v>
      </c>
      <c r="L55" s="31">
        <v>395.3</v>
      </c>
      <c r="M55" s="31">
        <v>1.68929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3693.35</v>
      </c>
      <c r="D56" s="38">
        <v>3695.5166666666664</v>
      </c>
      <c r="E56" s="38">
        <v>3658.8833333333328</v>
      </c>
      <c r="F56" s="38">
        <v>3624.4166666666665</v>
      </c>
      <c r="G56" s="38">
        <v>3587.7833333333328</v>
      </c>
      <c r="H56" s="38">
        <v>3729.9833333333327</v>
      </c>
      <c r="I56" s="38">
        <v>3766.6166666666659</v>
      </c>
      <c r="J56" s="38">
        <v>3801.0833333333326</v>
      </c>
      <c r="K56" s="31">
        <v>3732.15</v>
      </c>
      <c r="L56" s="31">
        <v>3661.05</v>
      </c>
      <c r="M56" s="31">
        <v>2.8645999999999998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959.9</v>
      </c>
      <c r="D57" s="38">
        <v>968.55000000000007</v>
      </c>
      <c r="E57" s="38">
        <v>947.10000000000014</v>
      </c>
      <c r="F57" s="38">
        <v>934.30000000000007</v>
      </c>
      <c r="G57" s="38">
        <v>912.85000000000014</v>
      </c>
      <c r="H57" s="38">
        <v>981.35000000000014</v>
      </c>
      <c r="I57" s="38">
        <v>1002.8000000000002</v>
      </c>
      <c r="J57" s="38">
        <v>1015.6000000000001</v>
      </c>
      <c r="K57" s="31">
        <v>990</v>
      </c>
      <c r="L57" s="31">
        <v>955.75</v>
      </c>
      <c r="M57" s="31">
        <v>178.58061000000001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4851</v>
      </c>
      <c r="D58" s="38">
        <v>4861.0999999999995</v>
      </c>
      <c r="E58" s="38">
        <v>4814.1999999999989</v>
      </c>
      <c r="F58" s="38">
        <v>4777.3999999999996</v>
      </c>
      <c r="G58" s="38">
        <v>4730.4999999999991</v>
      </c>
      <c r="H58" s="38">
        <v>4897.8999999999987</v>
      </c>
      <c r="I58" s="38">
        <v>4944.7999999999984</v>
      </c>
      <c r="J58" s="38">
        <v>4981.5999999999985</v>
      </c>
      <c r="K58" s="31">
        <v>4908</v>
      </c>
      <c r="L58" s="31">
        <v>4824.3</v>
      </c>
      <c r="M58" s="31">
        <v>3.21326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7284.1</v>
      </c>
      <c r="D59" s="38">
        <v>7376.5666666666666</v>
      </c>
      <c r="E59" s="38">
        <v>7175.2333333333336</v>
      </c>
      <c r="F59" s="38">
        <v>7066.3666666666668</v>
      </c>
      <c r="G59" s="38">
        <v>6865.0333333333338</v>
      </c>
      <c r="H59" s="38">
        <v>7485.4333333333334</v>
      </c>
      <c r="I59" s="38">
        <v>7686.7666666666673</v>
      </c>
      <c r="J59" s="38">
        <v>7795.6333333333332</v>
      </c>
      <c r="K59" s="31">
        <v>7577.9</v>
      </c>
      <c r="L59" s="31">
        <v>7267.7</v>
      </c>
      <c r="M59" s="31">
        <v>21.471720000000001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1614.55</v>
      </c>
      <c r="D60" s="38">
        <v>1626.4166666666667</v>
      </c>
      <c r="E60" s="38">
        <v>1590.1333333333334</v>
      </c>
      <c r="F60" s="38">
        <v>1565.7166666666667</v>
      </c>
      <c r="G60" s="38">
        <v>1529.4333333333334</v>
      </c>
      <c r="H60" s="38">
        <v>1650.8333333333335</v>
      </c>
      <c r="I60" s="38">
        <v>1687.1166666666668</v>
      </c>
      <c r="J60" s="38">
        <v>1711.5333333333335</v>
      </c>
      <c r="K60" s="31">
        <v>1662.7</v>
      </c>
      <c r="L60" s="31">
        <v>1602</v>
      </c>
      <c r="M60" s="31">
        <v>34.020690000000002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7550.5</v>
      </c>
      <c r="D61" s="38">
        <v>7533.3</v>
      </c>
      <c r="E61" s="38">
        <v>7467.6</v>
      </c>
      <c r="F61" s="38">
        <v>7384.7</v>
      </c>
      <c r="G61" s="38">
        <v>7319</v>
      </c>
      <c r="H61" s="38">
        <v>7616.2000000000007</v>
      </c>
      <c r="I61" s="38">
        <v>7681.9</v>
      </c>
      <c r="J61" s="38">
        <v>7764.8000000000011</v>
      </c>
      <c r="K61" s="31">
        <v>7599</v>
      </c>
      <c r="L61" s="31">
        <v>7450.4</v>
      </c>
      <c r="M61" s="31">
        <v>0.22799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2172</v>
      </c>
      <c r="D62" s="38">
        <v>2178.9833333333331</v>
      </c>
      <c r="E62" s="38">
        <v>2158.0166666666664</v>
      </c>
      <c r="F62" s="38">
        <v>2144.0333333333333</v>
      </c>
      <c r="G62" s="38">
        <v>2123.0666666666666</v>
      </c>
      <c r="H62" s="38">
        <v>2192.9666666666662</v>
      </c>
      <c r="I62" s="38">
        <v>2213.9333333333325</v>
      </c>
      <c r="J62" s="38">
        <v>2227.9166666666661</v>
      </c>
      <c r="K62" s="31">
        <v>2199.9499999999998</v>
      </c>
      <c r="L62" s="31">
        <v>2165</v>
      </c>
      <c r="M62" s="31">
        <v>0.27495999999999998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2473.0500000000002</v>
      </c>
      <c r="D63" s="38">
        <v>2477.4333333333338</v>
      </c>
      <c r="E63" s="38">
        <v>2444.9666666666676</v>
      </c>
      <c r="F63" s="38">
        <v>2416.8833333333337</v>
      </c>
      <c r="G63" s="38">
        <v>2384.4166666666674</v>
      </c>
      <c r="H63" s="38">
        <v>2505.5166666666678</v>
      </c>
      <c r="I63" s="38">
        <v>2537.983333333334</v>
      </c>
      <c r="J63" s="38">
        <v>2566.066666666668</v>
      </c>
      <c r="K63" s="31">
        <v>2509.9</v>
      </c>
      <c r="L63" s="31">
        <v>2449.35</v>
      </c>
      <c r="M63" s="31">
        <v>3.8714499999999998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395.55</v>
      </c>
      <c r="D64" s="38">
        <v>398.7833333333333</v>
      </c>
      <c r="E64" s="38">
        <v>391.76666666666659</v>
      </c>
      <c r="F64" s="38">
        <v>387.98333333333329</v>
      </c>
      <c r="G64" s="38">
        <v>380.96666666666658</v>
      </c>
      <c r="H64" s="38">
        <v>402.56666666666661</v>
      </c>
      <c r="I64" s="38">
        <v>409.58333333333326</v>
      </c>
      <c r="J64" s="38">
        <v>413.36666666666662</v>
      </c>
      <c r="K64" s="31">
        <v>405.8</v>
      </c>
      <c r="L64" s="31">
        <v>395</v>
      </c>
      <c r="M64" s="31">
        <v>8.8148999999999997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216.55</v>
      </c>
      <c r="D65" s="38">
        <v>218.4</v>
      </c>
      <c r="E65" s="38">
        <v>214</v>
      </c>
      <c r="F65" s="38">
        <v>211.45</v>
      </c>
      <c r="G65" s="38">
        <v>207.04999999999998</v>
      </c>
      <c r="H65" s="38">
        <v>220.95000000000002</v>
      </c>
      <c r="I65" s="38">
        <v>225.35000000000005</v>
      </c>
      <c r="J65" s="38">
        <v>227.90000000000003</v>
      </c>
      <c r="K65" s="31">
        <v>222.8</v>
      </c>
      <c r="L65" s="31">
        <v>215.85</v>
      </c>
      <c r="M65" s="31">
        <v>205.08751000000001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199.25</v>
      </c>
      <c r="D66" s="38">
        <v>199.70000000000002</v>
      </c>
      <c r="E66" s="38">
        <v>196.55000000000004</v>
      </c>
      <c r="F66" s="38">
        <v>193.85000000000002</v>
      </c>
      <c r="G66" s="38">
        <v>190.70000000000005</v>
      </c>
      <c r="H66" s="38">
        <v>202.40000000000003</v>
      </c>
      <c r="I66" s="38">
        <v>205.55</v>
      </c>
      <c r="J66" s="38">
        <v>208.25000000000003</v>
      </c>
      <c r="K66" s="31">
        <v>202.85</v>
      </c>
      <c r="L66" s="31">
        <v>197</v>
      </c>
      <c r="M66" s="31">
        <v>237.60784000000001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84.75</v>
      </c>
      <c r="D67" s="38">
        <v>84.683333333333337</v>
      </c>
      <c r="E67" s="38">
        <v>83.76666666666668</v>
      </c>
      <c r="F67" s="38">
        <v>82.783333333333346</v>
      </c>
      <c r="G67" s="38">
        <v>81.866666666666688</v>
      </c>
      <c r="H67" s="38">
        <v>85.666666666666671</v>
      </c>
      <c r="I67" s="38">
        <v>86.583333333333329</v>
      </c>
      <c r="J67" s="38">
        <v>87.566666666666663</v>
      </c>
      <c r="K67" s="31">
        <v>85.6</v>
      </c>
      <c r="L67" s="31">
        <v>83.7</v>
      </c>
      <c r="M67" s="31">
        <v>93.443569999999994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34.1</v>
      </c>
      <c r="D68" s="38">
        <v>34.1</v>
      </c>
      <c r="E68" s="38">
        <v>33.75</v>
      </c>
      <c r="F68" s="38">
        <v>33.4</v>
      </c>
      <c r="G68" s="38">
        <v>33.049999999999997</v>
      </c>
      <c r="H68" s="38">
        <v>34.450000000000003</v>
      </c>
      <c r="I68" s="38">
        <v>34.800000000000011</v>
      </c>
      <c r="J68" s="38">
        <v>35.150000000000006</v>
      </c>
      <c r="K68" s="31">
        <v>34.450000000000003</v>
      </c>
      <c r="L68" s="31">
        <v>33.75</v>
      </c>
      <c r="M68" s="31">
        <v>183.03863999999999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2677.25</v>
      </c>
      <c r="D69" s="38">
        <v>2679.4333333333334</v>
      </c>
      <c r="E69" s="38">
        <v>2647.8666666666668</v>
      </c>
      <c r="F69" s="38">
        <v>2618.4833333333336</v>
      </c>
      <c r="G69" s="38">
        <v>2586.916666666667</v>
      </c>
      <c r="H69" s="38">
        <v>2708.8166666666666</v>
      </c>
      <c r="I69" s="38">
        <v>2740.3833333333332</v>
      </c>
      <c r="J69" s="38">
        <v>2769.7666666666664</v>
      </c>
      <c r="K69" s="31">
        <v>2711</v>
      </c>
      <c r="L69" s="31">
        <v>2650.05</v>
      </c>
      <c r="M69" s="31">
        <v>0.34026000000000001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1703.15</v>
      </c>
      <c r="D70" s="38">
        <v>1704.05</v>
      </c>
      <c r="E70" s="38">
        <v>1691.3</v>
      </c>
      <c r="F70" s="38">
        <v>1679.45</v>
      </c>
      <c r="G70" s="38">
        <v>1666.7</v>
      </c>
      <c r="H70" s="38">
        <v>1715.8999999999999</v>
      </c>
      <c r="I70" s="38">
        <v>1728.6499999999999</v>
      </c>
      <c r="J70" s="38">
        <v>1740.4999999999998</v>
      </c>
      <c r="K70" s="31">
        <v>1716.8</v>
      </c>
      <c r="L70" s="31">
        <v>1692.2</v>
      </c>
      <c r="M70" s="31">
        <v>2.01213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4401.2</v>
      </c>
      <c r="D71" s="38">
        <v>4413.7333333333336</v>
      </c>
      <c r="E71" s="38">
        <v>4377.4666666666672</v>
      </c>
      <c r="F71" s="38">
        <v>4353.7333333333336</v>
      </c>
      <c r="G71" s="38">
        <v>4317.4666666666672</v>
      </c>
      <c r="H71" s="38">
        <v>4437.4666666666672</v>
      </c>
      <c r="I71" s="38">
        <v>4473.7333333333336</v>
      </c>
      <c r="J71" s="38">
        <v>4497.4666666666672</v>
      </c>
      <c r="K71" s="31">
        <v>4450</v>
      </c>
      <c r="L71" s="31">
        <v>4390</v>
      </c>
      <c r="M71" s="31">
        <v>0.16125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1803.85</v>
      </c>
      <c r="D72" s="38">
        <v>1806.8999999999999</v>
      </c>
      <c r="E72" s="38">
        <v>1789.9999999999998</v>
      </c>
      <c r="F72" s="38">
        <v>1776.1499999999999</v>
      </c>
      <c r="G72" s="38">
        <v>1759.2499999999998</v>
      </c>
      <c r="H72" s="38">
        <v>1820.7499999999998</v>
      </c>
      <c r="I72" s="38">
        <v>1837.6499999999999</v>
      </c>
      <c r="J72" s="38">
        <v>1851.4999999999998</v>
      </c>
      <c r="K72" s="31">
        <v>1823.8</v>
      </c>
      <c r="L72" s="31">
        <v>1793.05</v>
      </c>
      <c r="M72" s="31">
        <v>1.2721100000000001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674.05</v>
      </c>
      <c r="D73" s="38">
        <v>674.16666666666663</v>
      </c>
      <c r="E73" s="38">
        <v>669.2833333333333</v>
      </c>
      <c r="F73" s="38">
        <v>664.51666666666665</v>
      </c>
      <c r="G73" s="38">
        <v>659.63333333333333</v>
      </c>
      <c r="H73" s="38">
        <v>678.93333333333328</v>
      </c>
      <c r="I73" s="38">
        <v>683.81666666666672</v>
      </c>
      <c r="J73" s="38">
        <v>688.58333333333326</v>
      </c>
      <c r="K73" s="31">
        <v>679.05</v>
      </c>
      <c r="L73" s="31">
        <v>669.4</v>
      </c>
      <c r="M73" s="31">
        <v>3.31176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1202.0999999999999</v>
      </c>
      <c r="D74" s="38">
        <v>1200.25</v>
      </c>
      <c r="E74" s="38">
        <v>1193.5</v>
      </c>
      <c r="F74" s="38">
        <v>1184.9000000000001</v>
      </c>
      <c r="G74" s="38">
        <v>1178.1500000000001</v>
      </c>
      <c r="H74" s="38">
        <v>1208.8499999999999</v>
      </c>
      <c r="I74" s="38">
        <v>1215.5999999999999</v>
      </c>
      <c r="J74" s="38">
        <v>1224.1999999999998</v>
      </c>
      <c r="K74" s="31">
        <v>1207</v>
      </c>
      <c r="L74" s="31">
        <v>1191.6500000000001</v>
      </c>
      <c r="M74" s="31">
        <v>2.1283799999999999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127.25</v>
      </c>
      <c r="D75" s="38">
        <v>127.35000000000001</v>
      </c>
      <c r="E75" s="38">
        <v>125.9</v>
      </c>
      <c r="F75" s="38">
        <v>124.55</v>
      </c>
      <c r="G75" s="38">
        <v>123.1</v>
      </c>
      <c r="H75" s="38">
        <v>128.70000000000002</v>
      </c>
      <c r="I75" s="38">
        <v>130.15000000000003</v>
      </c>
      <c r="J75" s="38">
        <v>131.50000000000003</v>
      </c>
      <c r="K75" s="31">
        <v>128.80000000000001</v>
      </c>
      <c r="L75" s="31">
        <v>126</v>
      </c>
      <c r="M75" s="31">
        <v>115.97763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897.7</v>
      </c>
      <c r="D76" s="38">
        <v>894.31666666666661</v>
      </c>
      <c r="E76" s="38">
        <v>874.38333333333321</v>
      </c>
      <c r="F76" s="38">
        <v>851.06666666666661</v>
      </c>
      <c r="G76" s="38">
        <v>831.13333333333321</v>
      </c>
      <c r="H76" s="38">
        <v>917.63333333333321</v>
      </c>
      <c r="I76" s="38">
        <v>937.56666666666661</v>
      </c>
      <c r="J76" s="38">
        <v>960.88333333333321</v>
      </c>
      <c r="K76" s="31">
        <v>914.25</v>
      </c>
      <c r="L76" s="31">
        <v>871</v>
      </c>
      <c r="M76" s="31">
        <v>14.825379999999999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103.5</v>
      </c>
      <c r="D77" s="38">
        <v>102.96666666666665</v>
      </c>
      <c r="E77" s="38">
        <v>102.08333333333331</v>
      </c>
      <c r="F77" s="38">
        <v>100.66666666666666</v>
      </c>
      <c r="G77" s="38">
        <v>99.783333333333317</v>
      </c>
      <c r="H77" s="38">
        <v>104.38333333333331</v>
      </c>
      <c r="I77" s="38">
        <v>105.26666666666667</v>
      </c>
      <c r="J77" s="38">
        <v>106.68333333333331</v>
      </c>
      <c r="K77" s="31">
        <v>103.85</v>
      </c>
      <c r="L77" s="31">
        <v>101.55</v>
      </c>
      <c r="M77" s="31">
        <v>312.17241000000001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379.25</v>
      </c>
      <c r="D78" s="38">
        <v>378.01666666666665</v>
      </c>
      <c r="E78" s="38">
        <v>364.38333333333333</v>
      </c>
      <c r="F78" s="38">
        <v>349.51666666666665</v>
      </c>
      <c r="G78" s="38">
        <v>335.88333333333333</v>
      </c>
      <c r="H78" s="38">
        <v>392.88333333333333</v>
      </c>
      <c r="I78" s="38">
        <v>406.51666666666665</v>
      </c>
      <c r="J78" s="38">
        <v>421.38333333333333</v>
      </c>
      <c r="K78" s="31">
        <v>391.65</v>
      </c>
      <c r="L78" s="31">
        <v>363.15</v>
      </c>
      <c r="M78" s="31">
        <v>82.29692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895.15</v>
      </c>
      <c r="D79" s="38">
        <v>894.9</v>
      </c>
      <c r="E79" s="38">
        <v>888.4</v>
      </c>
      <c r="F79" s="38">
        <v>881.65</v>
      </c>
      <c r="G79" s="38">
        <v>875.15</v>
      </c>
      <c r="H79" s="38">
        <v>901.65</v>
      </c>
      <c r="I79" s="38">
        <v>908.15</v>
      </c>
      <c r="J79" s="38">
        <v>914.9</v>
      </c>
      <c r="K79" s="31">
        <v>901.4</v>
      </c>
      <c r="L79" s="31">
        <v>888.15</v>
      </c>
      <c r="M79" s="31">
        <v>34.454459999999997</v>
      </c>
      <c r="N79" s="1"/>
      <c r="O79" s="1"/>
    </row>
    <row r="80" spans="1:15" ht="12.75" customHeight="1">
      <c r="A80" s="33">
        <v>70</v>
      </c>
      <c r="B80" s="58" t="s">
        <v>876</v>
      </c>
      <c r="C80" s="31">
        <v>472.3</v>
      </c>
      <c r="D80" s="38">
        <v>474.26666666666665</v>
      </c>
      <c r="E80" s="38">
        <v>466.5333333333333</v>
      </c>
      <c r="F80" s="38">
        <v>460.76666666666665</v>
      </c>
      <c r="G80" s="38">
        <v>453.0333333333333</v>
      </c>
      <c r="H80" s="38">
        <v>480.0333333333333</v>
      </c>
      <c r="I80" s="38">
        <v>487.76666666666665</v>
      </c>
      <c r="J80" s="38">
        <v>493.5333333333333</v>
      </c>
      <c r="K80" s="31">
        <v>482</v>
      </c>
      <c r="L80" s="31">
        <v>468.5</v>
      </c>
      <c r="M80" s="31">
        <v>2.7800500000000001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256.10000000000002</v>
      </c>
      <c r="D81" s="38">
        <v>254.9</v>
      </c>
      <c r="E81" s="38">
        <v>251.8</v>
      </c>
      <c r="F81" s="38">
        <v>247.5</v>
      </c>
      <c r="G81" s="38">
        <v>244.4</v>
      </c>
      <c r="H81" s="38">
        <v>259.20000000000005</v>
      </c>
      <c r="I81" s="38">
        <v>262.29999999999995</v>
      </c>
      <c r="J81" s="38">
        <v>266.60000000000002</v>
      </c>
      <c r="K81" s="31">
        <v>258</v>
      </c>
      <c r="L81" s="31">
        <v>250.6</v>
      </c>
      <c r="M81" s="31">
        <v>45.307789999999997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1194.95</v>
      </c>
      <c r="D82" s="38">
        <v>1205.55</v>
      </c>
      <c r="E82" s="38">
        <v>1181.1499999999999</v>
      </c>
      <c r="F82" s="38">
        <v>1167.3499999999999</v>
      </c>
      <c r="G82" s="38">
        <v>1142.9499999999998</v>
      </c>
      <c r="H82" s="38">
        <v>1219.3499999999999</v>
      </c>
      <c r="I82" s="38">
        <v>1243.75</v>
      </c>
      <c r="J82" s="38">
        <v>1257.55</v>
      </c>
      <c r="K82" s="31">
        <v>1229.95</v>
      </c>
      <c r="L82" s="31">
        <v>1191.75</v>
      </c>
      <c r="M82" s="31">
        <v>0.43802999999999997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402.2</v>
      </c>
      <c r="D83" s="38">
        <v>398.39999999999992</v>
      </c>
      <c r="E83" s="38">
        <v>384.94999999999982</v>
      </c>
      <c r="F83" s="38">
        <v>367.69999999999987</v>
      </c>
      <c r="G83" s="38">
        <v>354.24999999999977</v>
      </c>
      <c r="H83" s="38">
        <v>415.64999999999986</v>
      </c>
      <c r="I83" s="38">
        <v>429.1</v>
      </c>
      <c r="J83" s="38">
        <v>446.34999999999991</v>
      </c>
      <c r="K83" s="31">
        <v>411.85</v>
      </c>
      <c r="L83" s="31">
        <v>381.15</v>
      </c>
      <c r="M83" s="31">
        <v>128.16622000000001</v>
      </c>
      <c r="N83" s="1"/>
      <c r="O83" s="1"/>
    </row>
    <row r="84" spans="1:15" ht="12.75" customHeight="1">
      <c r="A84" s="33">
        <v>74</v>
      </c>
      <c r="B84" s="58" t="s">
        <v>877</v>
      </c>
      <c r="C84" s="31">
        <v>214.45</v>
      </c>
      <c r="D84" s="38">
        <v>214.46666666666667</v>
      </c>
      <c r="E84" s="38">
        <v>211.98333333333335</v>
      </c>
      <c r="F84" s="38">
        <v>209.51666666666668</v>
      </c>
      <c r="G84" s="38">
        <v>207.03333333333336</v>
      </c>
      <c r="H84" s="38">
        <v>216.93333333333334</v>
      </c>
      <c r="I84" s="38">
        <v>219.41666666666663</v>
      </c>
      <c r="J84" s="38">
        <v>221.88333333333333</v>
      </c>
      <c r="K84" s="31">
        <v>216.95</v>
      </c>
      <c r="L84" s="31">
        <v>212</v>
      </c>
      <c r="M84" s="31">
        <v>16.404589999999999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7229.05</v>
      </c>
      <c r="D85" s="38">
        <v>7223.2166666666672</v>
      </c>
      <c r="E85" s="38">
        <v>7105.8333333333339</v>
      </c>
      <c r="F85" s="38">
        <v>6982.6166666666668</v>
      </c>
      <c r="G85" s="38">
        <v>6865.2333333333336</v>
      </c>
      <c r="H85" s="38">
        <v>7346.4333333333343</v>
      </c>
      <c r="I85" s="38">
        <v>7463.8166666666675</v>
      </c>
      <c r="J85" s="38">
        <v>7587.0333333333347</v>
      </c>
      <c r="K85" s="31">
        <v>7340.6</v>
      </c>
      <c r="L85" s="31">
        <v>7100</v>
      </c>
      <c r="M85" s="31">
        <v>0.10895000000000001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767.5</v>
      </c>
      <c r="D86" s="38">
        <v>771.81666666666661</v>
      </c>
      <c r="E86" s="38">
        <v>760.68333333333317</v>
      </c>
      <c r="F86" s="38">
        <v>753.86666666666656</v>
      </c>
      <c r="G86" s="38">
        <v>742.73333333333312</v>
      </c>
      <c r="H86" s="38">
        <v>778.63333333333321</v>
      </c>
      <c r="I86" s="38">
        <v>789.76666666666665</v>
      </c>
      <c r="J86" s="38">
        <v>796.58333333333326</v>
      </c>
      <c r="K86" s="31">
        <v>782.95</v>
      </c>
      <c r="L86" s="31">
        <v>765</v>
      </c>
      <c r="M86" s="31">
        <v>1.84554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1121.6500000000001</v>
      </c>
      <c r="D87" s="38">
        <v>1133.2166666666669</v>
      </c>
      <c r="E87" s="38">
        <v>1106.4833333333338</v>
      </c>
      <c r="F87" s="38">
        <v>1091.3166666666668</v>
      </c>
      <c r="G87" s="38">
        <v>1064.5833333333337</v>
      </c>
      <c r="H87" s="38">
        <v>1148.3833333333339</v>
      </c>
      <c r="I87" s="38">
        <v>1175.116666666667</v>
      </c>
      <c r="J87" s="38">
        <v>1190.283333333334</v>
      </c>
      <c r="K87" s="31">
        <v>1159.95</v>
      </c>
      <c r="L87" s="31">
        <v>1118.05</v>
      </c>
      <c r="M87" s="31">
        <v>0.56401999999999997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488.95</v>
      </c>
      <c r="D88" s="38">
        <v>490.75</v>
      </c>
      <c r="E88" s="38">
        <v>485.2</v>
      </c>
      <c r="F88" s="38">
        <v>481.45</v>
      </c>
      <c r="G88" s="38">
        <v>475.9</v>
      </c>
      <c r="H88" s="38">
        <v>494.5</v>
      </c>
      <c r="I88" s="38">
        <v>500.04999999999995</v>
      </c>
      <c r="J88" s="38">
        <v>503.8</v>
      </c>
      <c r="K88" s="31">
        <v>496.3</v>
      </c>
      <c r="L88" s="31">
        <v>487</v>
      </c>
      <c r="M88" s="31">
        <v>1.5739399999999999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18886.25</v>
      </c>
      <c r="D89" s="38">
        <v>18975.8</v>
      </c>
      <c r="E89" s="38">
        <v>18720.449999999997</v>
      </c>
      <c r="F89" s="38">
        <v>18554.649999999998</v>
      </c>
      <c r="G89" s="38">
        <v>18299.299999999996</v>
      </c>
      <c r="H89" s="38">
        <v>19141.599999999999</v>
      </c>
      <c r="I89" s="38">
        <v>19396.949999999997</v>
      </c>
      <c r="J89" s="38">
        <v>19562.75</v>
      </c>
      <c r="K89" s="31">
        <v>19231.150000000001</v>
      </c>
      <c r="L89" s="31">
        <v>18810</v>
      </c>
      <c r="M89" s="31">
        <v>0.16905999999999999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578.6</v>
      </c>
      <c r="D90" s="38">
        <v>574.88333333333333</v>
      </c>
      <c r="E90" s="38">
        <v>566.76666666666665</v>
      </c>
      <c r="F90" s="38">
        <v>554.93333333333328</v>
      </c>
      <c r="G90" s="38">
        <v>546.81666666666661</v>
      </c>
      <c r="H90" s="38">
        <v>586.7166666666667</v>
      </c>
      <c r="I90" s="38">
        <v>594.83333333333326</v>
      </c>
      <c r="J90" s="38">
        <v>606.66666666666674</v>
      </c>
      <c r="K90" s="31">
        <v>583</v>
      </c>
      <c r="L90" s="31">
        <v>563.04999999999995</v>
      </c>
      <c r="M90" s="31">
        <v>1.23292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23.6</v>
      </c>
      <c r="D91" s="38">
        <v>23.649999999999995</v>
      </c>
      <c r="E91" s="38">
        <v>23.099999999999991</v>
      </c>
      <c r="F91" s="38">
        <v>22.599999999999994</v>
      </c>
      <c r="G91" s="38">
        <v>22.04999999999999</v>
      </c>
      <c r="H91" s="38">
        <v>24.149999999999991</v>
      </c>
      <c r="I91" s="38">
        <v>24.699999999999996</v>
      </c>
      <c r="J91" s="38">
        <v>25.199999999999992</v>
      </c>
      <c r="K91" s="31">
        <v>24.2</v>
      </c>
      <c r="L91" s="31">
        <v>23.15</v>
      </c>
      <c r="M91" s="31">
        <v>112.06192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4873.3999999999996</v>
      </c>
      <c r="D92" s="38">
        <v>4884.4000000000005</v>
      </c>
      <c r="E92" s="38">
        <v>4752.8000000000011</v>
      </c>
      <c r="F92" s="38">
        <v>4632.2000000000007</v>
      </c>
      <c r="G92" s="38">
        <v>4500.6000000000013</v>
      </c>
      <c r="H92" s="38">
        <v>5005.0000000000009</v>
      </c>
      <c r="I92" s="38">
        <v>5136.6000000000013</v>
      </c>
      <c r="J92" s="38">
        <v>5257.2000000000007</v>
      </c>
      <c r="K92" s="31">
        <v>5016</v>
      </c>
      <c r="L92" s="31">
        <v>4763.8</v>
      </c>
      <c r="M92" s="31">
        <v>5.5849200000000003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779.65</v>
      </c>
      <c r="D93" s="38">
        <v>782.85</v>
      </c>
      <c r="E93" s="38">
        <v>767.80000000000007</v>
      </c>
      <c r="F93" s="38">
        <v>755.95</v>
      </c>
      <c r="G93" s="38">
        <v>740.90000000000009</v>
      </c>
      <c r="H93" s="38">
        <v>794.7</v>
      </c>
      <c r="I93" s="38">
        <v>809.75</v>
      </c>
      <c r="J93" s="38">
        <v>821.6</v>
      </c>
      <c r="K93" s="31">
        <v>797.9</v>
      </c>
      <c r="L93" s="31">
        <v>771</v>
      </c>
      <c r="M93" s="31">
        <v>28.078900000000001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1496.05</v>
      </c>
      <c r="D94" s="38">
        <v>1492.2333333333336</v>
      </c>
      <c r="E94" s="38">
        <v>1479.4666666666672</v>
      </c>
      <c r="F94" s="38">
        <v>1462.8833333333337</v>
      </c>
      <c r="G94" s="38">
        <v>1450.1166666666672</v>
      </c>
      <c r="H94" s="38">
        <v>1508.8166666666671</v>
      </c>
      <c r="I94" s="38">
        <v>1521.5833333333335</v>
      </c>
      <c r="J94" s="38">
        <v>1538.166666666667</v>
      </c>
      <c r="K94" s="31">
        <v>1505</v>
      </c>
      <c r="L94" s="31">
        <v>1475.65</v>
      </c>
      <c r="M94" s="31">
        <v>0.88238000000000005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298.55</v>
      </c>
      <c r="D95" s="38">
        <v>301</v>
      </c>
      <c r="E95" s="38">
        <v>295.55</v>
      </c>
      <c r="F95" s="38">
        <v>292.55</v>
      </c>
      <c r="G95" s="38">
        <v>287.10000000000002</v>
      </c>
      <c r="H95" s="38">
        <v>304</v>
      </c>
      <c r="I95" s="38">
        <v>309.45000000000005</v>
      </c>
      <c r="J95" s="38">
        <v>312.45</v>
      </c>
      <c r="K95" s="31">
        <v>306.45</v>
      </c>
      <c r="L95" s="31">
        <v>298</v>
      </c>
      <c r="M95" s="31">
        <v>7.7162800000000002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745.4</v>
      </c>
      <c r="D96" s="38">
        <v>751.65</v>
      </c>
      <c r="E96" s="38">
        <v>732.55</v>
      </c>
      <c r="F96" s="38">
        <v>719.69999999999993</v>
      </c>
      <c r="G96" s="38">
        <v>700.59999999999991</v>
      </c>
      <c r="H96" s="38">
        <v>764.5</v>
      </c>
      <c r="I96" s="38">
        <v>783.60000000000014</v>
      </c>
      <c r="J96" s="38">
        <v>796.45</v>
      </c>
      <c r="K96" s="31">
        <v>770.75</v>
      </c>
      <c r="L96" s="31">
        <v>738.8</v>
      </c>
      <c r="M96" s="31">
        <v>53.956009999999999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344.8</v>
      </c>
      <c r="D97" s="38">
        <v>344.31666666666666</v>
      </c>
      <c r="E97" s="38">
        <v>338.98333333333335</v>
      </c>
      <c r="F97" s="38">
        <v>333.16666666666669</v>
      </c>
      <c r="G97" s="38">
        <v>327.83333333333337</v>
      </c>
      <c r="H97" s="38">
        <v>350.13333333333333</v>
      </c>
      <c r="I97" s="38">
        <v>355.4666666666667</v>
      </c>
      <c r="J97" s="38">
        <v>361.2833333333333</v>
      </c>
      <c r="K97" s="31">
        <v>349.65</v>
      </c>
      <c r="L97" s="31">
        <v>338.5</v>
      </c>
      <c r="M97" s="31">
        <v>133.62370999999999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794.4</v>
      </c>
      <c r="D98" s="38">
        <v>799.73333333333323</v>
      </c>
      <c r="E98" s="38">
        <v>784.61666666666645</v>
      </c>
      <c r="F98" s="38">
        <v>774.83333333333326</v>
      </c>
      <c r="G98" s="38">
        <v>759.71666666666647</v>
      </c>
      <c r="H98" s="38">
        <v>809.51666666666642</v>
      </c>
      <c r="I98" s="38">
        <v>824.63333333333321</v>
      </c>
      <c r="J98" s="38">
        <v>834.4166666666664</v>
      </c>
      <c r="K98" s="31">
        <v>814.85</v>
      </c>
      <c r="L98" s="31">
        <v>789.95</v>
      </c>
      <c r="M98" s="31">
        <v>1.7823500000000001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1208.95</v>
      </c>
      <c r="D99" s="38">
        <v>1208.6666666666667</v>
      </c>
      <c r="E99" s="38">
        <v>1195.3333333333335</v>
      </c>
      <c r="F99" s="38">
        <v>1181.7166666666667</v>
      </c>
      <c r="G99" s="38">
        <v>1168.3833333333334</v>
      </c>
      <c r="H99" s="38">
        <v>1222.2833333333335</v>
      </c>
      <c r="I99" s="38">
        <v>1235.616666666667</v>
      </c>
      <c r="J99" s="38">
        <v>1249.2333333333336</v>
      </c>
      <c r="K99" s="31">
        <v>1222</v>
      </c>
      <c r="L99" s="31">
        <v>1195.05</v>
      </c>
      <c r="M99" s="31">
        <v>1.6602300000000001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145.5</v>
      </c>
      <c r="D100" s="38">
        <v>145.86666666666667</v>
      </c>
      <c r="E100" s="38">
        <v>143.23333333333335</v>
      </c>
      <c r="F100" s="38">
        <v>140.96666666666667</v>
      </c>
      <c r="G100" s="38">
        <v>138.33333333333334</v>
      </c>
      <c r="H100" s="38">
        <v>148.13333333333335</v>
      </c>
      <c r="I100" s="38">
        <v>150.76666666666668</v>
      </c>
      <c r="J100" s="38">
        <v>153.03333333333336</v>
      </c>
      <c r="K100" s="31">
        <v>148.5</v>
      </c>
      <c r="L100" s="31">
        <v>143.6</v>
      </c>
      <c r="M100" s="31">
        <v>28.091349999999998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617.54999999999995</v>
      </c>
      <c r="D101" s="38">
        <v>617.23333333333323</v>
      </c>
      <c r="E101" s="38">
        <v>611.41666666666652</v>
      </c>
      <c r="F101" s="38">
        <v>605.2833333333333</v>
      </c>
      <c r="G101" s="38">
        <v>599.46666666666658</v>
      </c>
      <c r="H101" s="38">
        <v>623.36666666666645</v>
      </c>
      <c r="I101" s="38">
        <v>629.18333333333328</v>
      </c>
      <c r="J101" s="38">
        <v>635.31666666666638</v>
      </c>
      <c r="K101" s="31">
        <v>623.04999999999995</v>
      </c>
      <c r="L101" s="31">
        <v>611.1</v>
      </c>
      <c r="M101" s="31">
        <v>1.13734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2467.6999999999998</v>
      </c>
      <c r="D102" s="38">
        <v>2476.9</v>
      </c>
      <c r="E102" s="38">
        <v>2437.8000000000002</v>
      </c>
      <c r="F102" s="38">
        <v>2407.9</v>
      </c>
      <c r="G102" s="38">
        <v>2368.8000000000002</v>
      </c>
      <c r="H102" s="38">
        <v>2506.8000000000002</v>
      </c>
      <c r="I102" s="38">
        <v>2545.8999999999996</v>
      </c>
      <c r="J102" s="38">
        <v>2575.8000000000002</v>
      </c>
      <c r="K102" s="31">
        <v>2516</v>
      </c>
      <c r="L102" s="31">
        <v>2447</v>
      </c>
      <c r="M102" s="31">
        <v>2.2418499999999999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30.45</v>
      </c>
      <c r="D103" s="38">
        <v>30.583333333333332</v>
      </c>
      <c r="E103" s="38">
        <v>30.216666666666665</v>
      </c>
      <c r="F103" s="38">
        <v>29.983333333333334</v>
      </c>
      <c r="G103" s="38">
        <v>29.616666666666667</v>
      </c>
      <c r="H103" s="38">
        <v>30.816666666666663</v>
      </c>
      <c r="I103" s="38">
        <v>31.18333333333333</v>
      </c>
      <c r="J103" s="38">
        <v>31.416666666666661</v>
      </c>
      <c r="K103" s="31">
        <v>30.95</v>
      </c>
      <c r="L103" s="31">
        <v>30.35</v>
      </c>
      <c r="M103" s="31">
        <v>61.191049999999997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1225.0999999999999</v>
      </c>
      <c r="D104" s="38">
        <v>1218.55</v>
      </c>
      <c r="E104" s="38">
        <v>1201.5999999999999</v>
      </c>
      <c r="F104" s="38">
        <v>1178.0999999999999</v>
      </c>
      <c r="G104" s="38">
        <v>1161.1499999999999</v>
      </c>
      <c r="H104" s="38">
        <v>1242.05</v>
      </c>
      <c r="I104" s="38">
        <v>1259.0000000000002</v>
      </c>
      <c r="J104" s="38">
        <v>1282.5</v>
      </c>
      <c r="K104" s="31">
        <v>1235.5</v>
      </c>
      <c r="L104" s="31">
        <v>1195.05</v>
      </c>
      <c r="M104" s="31">
        <v>11.30808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669.2</v>
      </c>
      <c r="D105" s="38">
        <v>671.30000000000007</v>
      </c>
      <c r="E105" s="38">
        <v>662.90000000000009</v>
      </c>
      <c r="F105" s="38">
        <v>656.6</v>
      </c>
      <c r="G105" s="38">
        <v>648.20000000000005</v>
      </c>
      <c r="H105" s="38">
        <v>677.60000000000014</v>
      </c>
      <c r="I105" s="38">
        <v>686</v>
      </c>
      <c r="J105" s="38">
        <v>692.30000000000018</v>
      </c>
      <c r="K105" s="31">
        <v>679.7</v>
      </c>
      <c r="L105" s="31">
        <v>665</v>
      </c>
      <c r="M105" s="31">
        <v>0.38052000000000002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1009</v>
      </c>
      <c r="D106" s="38">
        <v>1010.1833333333334</v>
      </c>
      <c r="E106" s="38">
        <v>996.91666666666674</v>
      </c>
      <c r="F106" s="38">
        <v>984.83333333333337</v>
      </c>
      <c r="G106" s="38">
        <v>971.56666666666672</v>
      </c>
      <c r="H106" s="38">
        <v>1022.2666666666668</v>
      </c>
      <c r="I106" s="38">
        <v>1035.5333333333333</v>
      </c>
      <c r="J106" s="38">
        <v>1047.6166666666668</v>
      </c>
      <c r="K106" s="31">
        <v>1023.45</v>
      </c>
      <c r="L106" s="31">
        <v>998.1</v>
      </c>
      <c r="M106" s="31">
        <v>2.9208099999999999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7746.35</v>
      </c>
      <c r="D107" s="38">
        <v>7737.1500000000005</v>
      </c>
      <c r="E107" s="38">
        <v>7644.7000000000007</v>
      </c>
      <c r="F107" s="38">
        <v>7543.05</v>
      </c>
      <c r="G107" s="38">
        <v>7450.6</v>
      </c>
      <c r="H107" s="38">
        <v>7838.8000000000011</v>
      </c>
      <c r="I107" s="38">
        <v>7931.25</v>
      </c>
      <c r="J107" s="38">
        <v>8032.9000000000015</v>
      </c>
      <c r="K107" s="31">
        <v>7829.6</v>
      </c>
      <c r="L107" s="31">
        <v>7635.5</v>
      </c>
      <c r="M107" s="31">
        <v>0.37240000000000001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76.349999999999994</v>
      </c>
      <c r="D108" s="38">
        <v>76.633333333333326</v>
      </c>
      <c r="E108" s="38">
        <v>75.766666666666652</v>
      </c>
      <c r="F108" s="38">
        <v>75.183333333333323</v>
      </c>
      <c r="G108" s="38">
        <v>74.316666666666649</v>
      </c>
      <c r="H108" s="38">
        <v>77.216666666666654</v>
      </c>
      <c r="I108" s="38">
        <v>78.083333333333329</v>
      </c>
      <c r="J108" s="38">
        <v>78.666666666666657</v>
      </c>
      <c r="K108" s="31">
        <v>77.5</v>
      </c>
      <c r="L108" s="31">
        <v>76.05</v>
      </c>
      <c r="M108" s="31">
        <v>58.819540000000003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396.8</v>
      </c>
      <c r="D109" s="38">
        <v>397.59999999999997</v>
      </c>
      <c r="E109" s="38">
        <v>390.39999999999992</v>
      </c>
      <c r="F109" s="38">
        <v>383.99999999999994</v>
      </c>
      <c r="G109" s="38">
        <v>376.7999999999999</v>
      </c>
      <c r="H109" s="38">
        <v>403.99999999999994</v>
      </c>
      <c r="I109" s="38">
        <v>411.2</v>
      </c>
      <c r="J109" s="38">
        <v>417.59999999999997</v>
      </c>
      <c r="K109" s="31">
        <v>404.8</v>
      </c>
      <c r="L109" s="31">
        <v>391.2</v>
      </c>
      <c r="M109" s="31">
        <v>36.11506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488.75</v>
      </c>
      <c r="D110" s="38">
        <v>484.7166666666667</v>
      </c>
      <c r="E110" s="38">
        <v>472.43333333333339</v>
      </c>
      <c r="F110" s="38">
        <v>456.11666666666667</v>
      </c>
      <c r="G110" s="38">
        <v>443.83333333333337</v>
      </c>
      <c r="H110" s="38">
        <v>501.03333333333342</v>
      </c>
      <c r="I110" s="38">
        <v>513.31666666666672</v>
      </c>
      <c r="J110" s="38">
        <v>529.63333333333344</v>
      </c>
      <c r="K110" s="31">
        <v>497</v>
      </c>
      <c r="L110" s="31">
        <v>468.4</v>
      </c>
      <c r="M110" s="31">
        <v>4.5347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272.95</v>
      </c>
      <c r="D111" s="38">
        <v>274.58333333333331</v>
      </c>
      <c r="E111" s="38">
        <v>270.36666666666662</v>
      </c>
      <c r="F111" s="38">
        <v>267.7833333333333</v>
      </c>
      <c r="G111" s="38">
        <v>263.56666666666661</v>
      </c>
      <c r="H111" s="38">
        <v>277.16666666666663</v>
      </c>
      <c r="I111" s="38">
        <v>281.38333333333333</v>
      </c>
      <c r="J111" s="38">
        <v>283.96666666666664</v>
      </c>
      <c r="K111" s="31">
        <v>278.8</v>
      </c>
      <c r="L111" s="31">
        <v>272</v>
      </c>
      <c r="M111" s="31">
        <v>10.94964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440.75</v>
      </c>
      <c r="D112" s="38">
        <v>440.43333333333334</v>
      </c>
      <c r="E112" s="38">
        <v>435.86666666666667</v>
      </c>
      <c r="F112" s="38">
        <v>430.98333333333335</v>
      </c>
      <c r="G112" s="38">
        <v>426.41666666666669</v>
      </c>
      <c r="H112" s="38">
        <v>445.31666666666666</v>
      </c>
      <c r="I112" s="38">
        <v>449.88333333333338</v>
      </c>
      <c r="J112" s="38">
        <v>454.76666666666665</v>
      </c>
      <c r="K112" s="31">
        <v>445</v>
      </c>
      <c r="L112" s="31">
        <v>435.55</v>
      </c>
      <c r="M112" s="31">
        <v>0.85126999999999997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924</v>
      </c>
      <c r="D113" s="38">
        <v>928.05000000000007</v>
      </c>
      <c r="E113" s="38">
        <v>917.30000000000018</v>
      </c>
      <c r="F113" s="38">
        <v>910.60000000000014</v>
      </c>
      <c r="G113" s="38">
        <v>899.85000000000025</v>
      </c>
      <c r="H113" s="38">
        <v>934.75000000000011</v>
      </c>
      <c r="I113" s="38">
        <v>945.49999999999989</v>
      </c>
      <c r="J113" s="38">
        <v>952.2</v>
      </c>
      <c r="K113" s="31">
        <v>938.8</v>
      </c>
      <c r="L113" s="31">
        <v>921.35</v>
      </c>
      <c r="M113" s="31">
        <v>0.52551000000000003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1135.95</v>
      </c>
      <c r="D114" s="38">
        <v>1140.7666666666667</v>
      </c>
      <c r="E114" s="38">
        <v>1125.6833333333334</v>
      </c>
      <c r="F114" s="38">
        <v>1115.4166666666667</v>
      </c>
      <c r="G114" s="38">
        <v>1100.3333333333335</v>
      </c>
      <c r="H114" s="38">
        <v>1151.0333333333333</v>
      </c>
      <c r="I114" s="38">
        <v>1166.1166666666668</v>
      </c>
      <c r="J114" s="38">
        <v>1176.3833333333332</v>
      </c>
      <c r="K114" s="31">
        <v>1155.8499999999999</v>
      </c>
      <c r="L114" s="31">
        <v>1130.5</v>
      </c>
      <c r="M114" s="31">
        <v>10.481170000000001</v>
      </c>
      <c r="N114" s="1"/>
      <c r="O114" s="1"/>
    </row>
    <row r="115" spans="1:15" ht="12.75" customHeight="1">
      <c r="A115" s="33">
        <v>105</v>
      </c>
      <c r="B115" s="58" t="s">
        <v>872</v>
      </c>
      <c r="C115" s="31">
        <v>475.55</v>
      </c>
      <c r="D115" s="38">
        <v>477.68333333333334</v>
      </c>
      <c r="E115" s="38">
        <v>470.91666666666669</v>
      </c>
      <c r="F115" s="38">
        <v>466.28333333333336</v>
      </c>
      <c r="G115" s="38">
        <v>459.51666666666671</v>
      </c>
      <c r="H115" s="38">
        <v>482.31666666666666</v>
      </c>
      <c r="I115" s="38">
        <v>489.08333333333331</v>
      </c>
      <c r="J115" s="38">
        <v>493.71666666666664</v>
      </c>
      <c r="K115" s="31">
        <v>484.45</v>
      </c>
      <c r="L115" s="31">
        <v>473.05</v>
      </c>
      <c r="M115" s="31">
        <v>6.3558000000000003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1171.45</v>
      </c>
      <c r="D116" s="38">
        <v>1166.4666666666669</v>
      </c>
      <c r="E116" s="38">
        <v>1113.5333333333338</v>
      </c>
      <c r="F116" s="38">
        <v>1055.6166666666668</v>
      </c>
      <c r="G116" s="38">
        <v>1002.6833333333336</v>
      </c>
      <c r="H116" s="38">
        <v>1224.3833333333339</v>
      </c>
      <c r="I116" s="38">
        <v>1277.3166666666668</v>
      </c>
      <c r="J116" s="38">
        <v>1335.233333333334</v>
      </c>
      <c r="K116" s="31">
        <v>1219.4000000000001</v>
      </c>
      <c r="L116" s="31">
        <v>1108.55</v>
      </c>
      <c r="M116" s="31">
        <v>145.90950000000001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134.19999999999999</v>
      </c>
      <c r="D117" s="38">
        <v>133.79999999999998</v>
      </c>
      <c r="E117" s="38">
        <v>131.99999999999997</v>
      </c>
      <c r="F117" s="38">
        <v>129.79999999999998</v>
      </c>
      <c r="G117" s="38">
        <v>127.99999999999997</v>
      </c>
      <c r="H117" s="38">
        <v>135.99999999999997</v>
      </c>
      <c r="I117" s="38">
        <v>137.79999999999998</v>
      </c>
      <c r="J117" s="38">
        <v>139.99999999999997</v>
      </c>
      <c r="K117" s="31">
        <v>135.6</v>
      </c>
      <c r="L117" s="31">
        <v>131.6</v>
      </c>
      <c r="M117" s="31">
        <v>79.883039999999994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1292.8499999999999</v>
      </c>
      <c r="D118" s="38">
        <v>1299.6166666666666</v>
      </c>
      <c r="E118" s="38">
        <v>1284.2333333333331</v>
      </c>
      <c r="F118" s="38">
        <v>1275.6166666666666</v>
      </c>
      <c r="G118" s="38">
        <v>1260.2333333333331</v>
      </c>
      <c r="H118" s="38">
        <v>1308.2333333333331</v>
      </c>
      <c r="I118" s="38">
        <v>1323.6166666666668</v>
      </c>
      <c r="J118" s="38">
        <v>1332.2333333333331</v>
      </c>
      <c r="K118" s="31">
        <v>1315</v>
      </c>
      <c r="L118" s="31">
        <v>1291</v>
      </c>
      <c r="M118" s="31">
        <v>0.98050000000000004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229.05</v>
      </c>
      <c r="D119" s="38">
        <v>229.70000000000002</v>
      </c>
      <c r="E119" s="38">
        <v>227.50000000000003</v>
      </c>
      <c r="F119" s="38">
        <v>225.95000000000002</v>
      </c>
      <c r="G119" s="38">
        <v>223.75000000000003</v>
      </c>
      <c r="H119" s="38">
        <v>231.25000000000003</v>
      </c>
      <c r="I119" s="38">
        <v>233.45000000000002</v>
      </c>
      <c r="J119" s="38">
        <v>235.00000000000003</v>
      </c>
      <c r="K119" s="31">
        <v>231.9</v>
      </c>
      <c r="L119" s="31">
        <v>228.15</v>
      </c>
      <c r="M119" s="31">
        <v>78.378500000000003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670.95</v>
      </c>
      <c r="D120" s="38">
        <v>675.2833333333333</v>
      </c>
      <c r="E120" s="38">
        <v>661.66666666666663</v>
      </c>
      <c r="F120" s="38">
        <v>652.38333333333333</v>
      </c>
      <c r="G120" s="38">
        <v>638.76666666666665</v>
      </c>
      <c r="H120" s="38">
        <v>684.56666666666661</v>
      </c>
      <c r="I120" s="38">
        <v>698.18333333333339</v>
      </c>
      <c r="J120" s="38">
        <v>707.46666666666658</v>
      </c>
      <c r="K120" s="31">
        <v>688.9</v>
      </c>
      <c r="L120" s="31">
        <v>666</v>
      </c>
      <c r="M120" s="31">
        <v>11.9094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4692.7</v>
      </c>
      <c r="D121" s="38">
        <v>4702.833333333333</v>
      </c>
      <c r="E121" s="38">
        <v>4652.6666666666661</v>
      </c>
      <c r="F121" s="38">
        <v>4612.6333333333332</v>
      </c>
      <c r="G121" s="38">
        <v>4562.4666666666662</v>
      </c>
      <c r="H121" s="38">
        <v>4742.8666666666659</v>
      </c>
      <c r="I121" s="38">
        <v>4793.0333333333319</v>
      </c>
      <c r="J121" s="38">
        <v>4833.0666666666657</v>
      </c>
      <c r="K121" s="31">
        <v>4753</v>
      </c>
      <c r="L121" s="31">
        <v>4662.8</v>
      </c>
      <c r="M121" s="31">
        <v>1.59595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2001.9</v>
      </c>
      <c r="D122" s="38">
        <v>1972.9666666666665</v>
      </c>
      <c r="E122" s="38">
        <v>1918.9333333333329</v>
      </c>
      <c r="F122" s="38">
        <v>1835.9666666666665</v>
      </c>
      <c r="G122" s="38">
        <v>1781.9333333333329</v>
      </c>
      <c r="H122" s="38">
        <v>2055.9333333333329</v>
      </c>
      <c r="I122" s="38">
        <v>2109.9666666666662</v>
      </c>
      <c r="J122" s="38">
        <v>2192.9333333333329</v>
      </c>
      <c r="K122" s="31">
        <v>2027</v>
      </c>
      <c r="L122" s="31">
        <v>1890</v>
      </c>
      <c r="M122" s="31">
        <v>37.280790000000003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2336.4</v>
      </c>
      <c r="D123" s="38">
        <v>2339.4333333333334</v>
      </c>
      <c r="E123" s="38">
        <v>2324.9666666666667</v>
      </c>
      <c r="F123" s="38">
        <v>2313.5333333333333</v>
      </c>
      <c r="G123" s="38">
        <v>2299.0666666666666</v>
      </c>
      <c r="H123" s="38">
        <v>2350.8666666666668</v>
      </c>
      <c r="I123" s="38">
        <v>2365.3333333333339</v>
      </c>
      <c r="J123" s="38">
        <v>2376.7666666666669</v>
      </c>
      <c r="K123" s="31">
        <v>2353.9</v>
      </c>
      <c r="L123" s="31">
        <v>2328</v>
      </c>
      <c r="M123" s="31">
        <v>0.64427999999999996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675.05</v>
      </c>
      <c r="D124" s="38">
        <v>676.35</v>
      </c>
      <c r="E124" s="38">
        <v>669.2</v>
      </c>
      <c r="F124" s="38">
        <v>663.35</v>
      </c>
      <c r="G124" s="38">
        <v>656.2</v>
      </c>
      <c r="H124" s="38">
        <v>682.2</v>
      </c>
      <c r="I124" s="38">
        <v>689.34999999999991</v>
      </c>
      <c r="J124" s="38">
        <v>695.2</v>
      </c>
      <c r="K124" s="31">
        <v>683.5</v>
      </c>
      <c r="L124" s="31">
        <v>670.5</v>
      </c>
      <c r="M124" s="31">
        <v>5.6134300000000001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1004.55</v>
      </c>
      <c r="D125" s="38">
        <v>1004.2666666666668</v>
      </c>
      <c r="E125" s="38">
        <v>984.28333333333353</v>
      </c>
      <c r="F125" s="38">
        <v>964.01666666666677</v>
      </c>
      <c r="G125" s="38">
        <v>944.03333333333353</v>
      </c>
      <c r="H125" s="38">
        <v>1024.5333333333335</v>
      </c>
      <c r="I125" s="38">
        <v>1044.5166666666669</v>
      </c>
      <c r="J125" s="38">
        <v>1064.7833333333335</v>
      </c>
      <c r="K125" s="31">
        <v>1024.25</v>
      </c>
      <c r="L125" s="31">
        <v>984</v>
      </c>
      <c r="M125" s="31">
        <v>16.99982</v>
      </c>
      <c r="N125" s="1"/>
      <c r="O125" s="1"/>
    </row>
    <row r="126" spans="1:15" ht="12.75" customHeight="1">
      <c r="A126" s="33">
        <v>116</v>
      </c>
      <c r="B126" s="58" t="s">
        <v>878</v>
      </c>
      <c r="C126" s="31">
        <v>4746.6000000000004</v>
      </c>
      <c r="D126" s="38">
        <v>4724.416666666667</v>
      </c>
      <c r="E126" s="38">
        <v>4672.1833333333343</v>
      </c>
      <c r="F126" s="38">
        <v>4597.7666666666673</v>
      </c>
      <c r="G126" s="38">
        <v>4545.5333333333347</v>
      </c>
      <c r="H126" s="38">
        <v>4798.8333333333339</v>
      </c>
      <c r="I126" s="38">
        <v>4851.0666666666657</v>
      </c>
      <c r="J126" s="38">
        <v>4925.4833333333336</v>
      </c>
      <c r="K126" s="31">
        <v>4776.6499999999996</v>
      </c>
      <c r="L126" s="31">
        <v>4650</v>
      </c>
      <c r="M126" s="31">
        <v>0.46332000000000001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1370.15</v>
      </c>
      <c r="D127" s="38">
        <v>1385.0666666666666</v>
      </c>
      <c r="E127" s="38">
        <v>1347.0833333333333</v>
      </c>
      <c r="F127" s="38">
        <v>1324.0166666666667</v>
      </c>
      <c r="G127" s="38">
        <v>1286.0333333333333</v>
      </c>
      <c r="H127" s="38">
        <v>1408.1333333333332</v>
      </c>
      <c r="I127" s="38">
        <v>1446.1166666666668</v>
      </c>
      <c r="J127" s="38">
        <v>1469.1833333333332</v>
      </c>
      <c r="K127" s="31">
        <v>1423.05</v>
      </c>
      <c r="L127" s="31">
        <v>1362</v>
      </c>
      <c r="M127" s="31">
        <v>2.9817499999999999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3863.05</v>
      </c>
      <c r="D128" s="38">
        <v>3857.0166666666664</v>
      </c>
      <c r="E128" s="38">
        <v>3830.0333333333328</v>
      </c>
      <c r="F128" s="38">
        <v>3797.0166666666664</v>
      </c>
      <c r="G128" s="38">
        <v>3770.0333333333328</v>
      </c>
      <c r="H128" s="38">
        <v>3890.0333333333328</v>
      </c>
      <c r="I128" s="38">
        <v>3917.0166666666664</v>
      </c>
      <c r="J128" s="38">
        <v>3950.0333333333328</v>
      </c>
      <c r="K128" s="31">
        <v>3884</v>
      </c>
      <c r="L128" s="31">
        <v>3824</v>
      </c>
      <c r="M128" s="31">
        <v>0.16735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288.60000000000002</v>
      </c>
      <c r="D129" s="38">
        <v>289.73333333333335</v>
      </c>
      <c r="E129" s="38">
        <v>286.36666666666667</v>
      </c>
      <c r="F129" s="38">
        <v>284.13333333333333</v>
      </c>
      <c r="G129" s="38">
        <v>280.76666666666665</v>
      </c>
      <c r="H129" s="38">
        <v>291.9666666666667</v>
      </c>
      <c r="I129" s="38">
        <v>295.33333333333337</v>
      </c>
      <c r="J129" s="38">
        <v>297.56666666666672</v>
      </c>
      <c r="K129" s="31">
        <v>293.10000000000002</v>
      </c>
      <c r="L129" s="31">
        <v>287.5</v>
      </c>
      <c r="M129" s="31">
        <v>16.139880000000002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298.95</v>
      </c>
      <c r="D130" s="38">
        <v>298.3</v>
      </c>
      <c r="E130" s="38">
        <v>296.60000000000002</v>
      </c>
      <c r="F130" s="38">
        <v>294.25</v>
      </c>
      <c r="G130" s="38">
        <v>292.55</v>
      </c>
      <c r="H130" s="38">
        <v>300.65000000000003</v>
      </c>
      <c r="I130" s="38">
        <v>302.34999999999997</v>
      </c>
      <c r="J130" s="38">
        <v>304.70000000000005</v>
      </c>
      <c r="K130" s="31">
        <v>300</v>
      </c>
      <c r="L130" s="31">
        <v>295.95</v>
      </c>
      <c r="M130" s="31">
        <v>2.9426299999999999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1922.8</v>
      </c>
      <c r="D131" s="38">
        <v>1923.7</v>
      </c>
      <c r="E131" s="38">
        <v>1911.4</v>
      </c>
      <c r="F131" s="38">
        <v>1900</v>
      </c>
      <c r="G131" s="38">
        <v>1887.7</v>
      </c>
      <c r="H131" s="38">
        <v>1935.1000000000001</v>
      </c>
      <c r="I131" s="38">
        <v>1947.3999999999999</v>
      </c>
      <c r="J131" s="38">
        <v>1958.8000000000002</v>
      </c>
      <c r="K131" s="31">
        <v>1936</v>
      </c>
      <c r="L131" s="31">
        <v>1912.3</v>
      </c>
      <c r="M131" s="31">
        <v>4.4437699999999998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1433.65</v>
      </c>
      <c r="D132" s="38">
        <v>1444.2833333333335</v>
      </c>
      <c r="E132" s="38">
        <v>1412.2666666666671</v>
      </c>
      <c r="F132" s="38">
        <v>1390.8833333333337</v>
      </c>
      <c r="G132" s="38">
        <v>1358.8666666666672</v>
      </c>
      <c r="H132" s="38">
        <v>1465.666666666667</v>
      </c>
      <c r="I132" s="38">
        <v>1497.6833333333334</v>
      </c>
      <c r="J132" s="38">
        <v>1519.0666666666668</v>
      </c>
      <c r="K132" s="31">
        <v>1476.3</v>
      </c>
      <c r="L132" s="31">
        <v>1422.9</v>
      </c>
      <c r="M132" s="31">
        <v>2.76729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573.79999999999995</v>
      </c>
      <c r="D133" s="38">
        <v>574.91666666666663</v>
      </c>
      <c r="E133" s="38">
        <v>570.88333333333321</v>
      </c>
      <c r="F133" s="38">
        <v>567.96666666666658</v>
      </c>
      <c r="G133" s="38">
        <v>563.93333333333317</v>
      </c>
      <c r="H133" s="38">
        <v>577.83333333333326</v>
      </c>
      <c r="I133" s="38">
        <v>581.86666666666679</v>
      </c>
      <c r="J133" s="38">
        <v>584.7833333333333</v>
      </c>
      <c r="K133" s="31">
        <v>578.95000000000005</v>
      </c>
      <c r="L133" s="31">
        <v>572</v>
      </c>
      <c r="M133" s="31">
        <v>20.050219999999999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1941.55</v>
      </c>
      <c r="D134" s="38">
        <v>1947.1833333333334</v>
      </c>
      <c r="E134" s="38">
        <v>1919.3666666666668</v>
      </c>
      <c r="F134" s="38">
        <v>1897.1833333333334</v>
      </c>
      <c r="G134" s="38">
        <v>1869.3666666666668</v>
      </c>
      <c r="H134" s="38">
        <v>1969.3666666666668</v>
      </c>
      <c r="I134" s="38">
        <v>1997.1833333333334</v>
      </c>
      <c r="J134" s="38">
        <v>2019.3666666666668</v>
      </c>
      <c r="K134" s="31">
        <v>1975</v>
      </c>
      <c r="L134" s="31">
        <v>1925</v>
      </c>
      <c r="M134" s="31">
        <v>2.4249800000000001</v>
      </c>
      <c r="N134" s="1"/>
      <c r="O134" s="1"/>
    </row>
    <row r="135" spans="1:15" ht="12.75" customHeight="1">
      <c r="A135" s="33">
        <v>125</v>
      </c>
      <c r="B135" s="58" t="s">
        <v>879</v>
      </c>
      <c r="C135" s="31">
        <v>1982.7</v>
      </c>
      <c r="D135" s="38">
        <v>1990.5666666666666</v>
      </c>
      <c r="E135" s="38">
        <v>1971.1333333333332</v>
      </c>
      <c r="F135" s="38">
        <v>1959.5666666666666</v>
      </c>
      <c r="G135" s="38">
        <v>1940.1333333333332</v>
      </c>
      <c r="H135" s="38">
        <v>2002.1333333333332</v>
      </c>
      <c r="I135" s="38">
        <v>2021.5666666666666</v>
      </c>
      <c r="J135" s="38">
        <v>2033.1333333333332</v>
      </c>
      <c r="K135" s="31">
        <v>2010</v>
      </c>
      <c r="L135" s="31">
        <v>1979</v>
      </c>
      <c r="M135" s="31">
        <v>0.76932999999999996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844.25</v>
      </c>
      <c r="D136" s="38">
        <v>842.91666666666663</v>
      </c>
      <c r="E136" s="38">
        <v>840.13333333333321</v>
      </c>
      <c r="F136" s="38">
        <v>836.01666666666654</v>
      </c>
      <c r="G136" s="38">
        <v>833.23333333333312</v>
      </c>
      <c r="H136" s="38">
        <v>847.0333333333333</v>
      </c>
      <c r="I136" s="38">
        <v>849.81666666666683</v>
      </c>
      <c r="J136" s="38">
        <v>853.93333333333339</v>
      </c>
      <c r="K136" s="31">
        <v>845.7</v>
      </c>
      <c r="L136" s="31">
        <v>838.8</v>
      </c>
      <c r="M136" s="31">
        <v>0.26193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540.54999999999995</v>
      </c>
      <c r="D137" s="38">
        <v>543.01666666666665</v>
      </c>
      <c r="E137" s="38">
        <v>535.5333333333333</v>
      </c>
      <c r="F137" s="38">
        <v>530.51666666666665</v>
      </c>
      <c r="G137" s="38">
        <v>523.0333333333333</v>
      </c>
      <c r="H137" s="38">
        <v>548.0333333333333</v>
      </c>
      <c r="I137" s="38">
        <v>555.51666666666665</v>
      </c>
      <c r="J137" s="38">
        <v>560.5333333333333</v>
      </c>
      <c r="K137" s="31">
        <v>550.5</v>
      </c>
      <c r="L137" s="31">
        <v>538</v>
      </c>
      <c r="M137" s="31">
        <v>13.16797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1977.6</v>
      </c>
      <c r="D138" s="38">
        <v>1987.9833333333333</v>
      </c>
      <c r="E138" s="38">
        <v>1960.9666666666667</v>
      </c>
      <c r="F138" s="38">
        <v>1944.3333333333333</v>
      </c>
      <c r="G138" s="38">
        <v>1917.3166666666666</v>
      </c>
      <c r="H138" s="38">
        <v>2004.6166666666668</v>
      </c>
      <c r="I138" s="38">
        <v>2031.6333333333337</v>
      </c>
      <c r="J138" s="38">
        <v>2048.2666666666669</v>
      </c>
      <c r="K138" s="31">
        <v>2015</v>
      </c>
      <c r="L138" s="31">
        <v>1971.35</v>
      </c>
      <c r="M138" s="31">
        <v>3.30626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402.1</v>
      </c>
      <c r="D139" s="38">
        <v>403.81666666666666</v>
      </c>
      <c r="E139" s="38">
        <v>398.58333333333331</v>
      </c>
      <c r="F139" s="38">
        <v>395.06666666666666</v>
      </c>
      <c r="G139" s="38">
        <v>389.83333333333331</v>
      </c>
      <c r="H139" s="38">
        <v>407.33333333333331</v>
      </c>
      <c r="I139" s="38">
        <v>412.56666666666666</v>
      </c>
      <c r="J139" s="38">
        <v>416.08333333333331</v>
      </c>
      <c r="K139" s="31">
        <v>409.05</v>
      </c>
      <c r="L139" s="31">
        <v>400.3</v>
      </c>
      <c r="M139" s="31">
        <v>5.9717700000000002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196.3</v>
      </c>
      <c r="D140" s="38">
        <v>197.04999999999998</v>
      </c>
      <c r="E140" s="38">
        <v>195.09999999999997</v>
      </c>
      <c r="F140" s="38">
        <v>193.89999999999998</v>
      </c>
      <c r="G140" s="38">
        <v>191.94999999999996</v>
      </c>
      <c r="H140" s="38">
        <v>198.24999999999997</v>
      </c>
      <c r="I140" s="38">
        <v>200.19999999999996</v>
      </c>
      <c r="J140" s="38">
        <v>201.39999999999998</v>
      </c>
      <c r="K140" s="31">
        <v>199</v>
      </c>
      <c r="L140" s="31">
        <v>195.85</v>
      </c>
      <c r="M140" s="31">
        <v>92.126570000000001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194.05</v>
      </c>
      <c r="D141" s="38">
        <v>194.68333333333331</v>
      </c>
      <c r="E141" s="38">
        <v>192.51666666666662</v>
      </c>
      <c r="F141" s="38">
        <v>190.98333333333332</v>
      </c>
      <c r="G141" s="38">
        <v>188.81666666666663</v>
      </c>
      <c r="H141" s="38">
        <v>196.21666666666661</v>
      </c>
      <c r="I141" s="38">
        <v>198.3833333333333</v>
      </c>
      <c r="J141" s="38">
        <v>199.9166666666666</v>
      </c>
      <c r="K141" s="31">
        <v>196.85</v>
      </c>
      <c r="L141" s="31">
        <v>193.15</v>
      </c>
      <c r="M141" s="31">
        <v>7.0542499999999997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3741.9</v>
      </c>
      <c r="D142" s="38">
        <v>3741.0333333333333</v>
      </c>
      <c r="E142" s="38">
        <v>3686.1666666666665</v>
      </c>
      <c r="F142" s="38">
        <v>3630.4333333333334</v>
      </c>
      <c r="G142" s="38">
        <v>3575.5666666666666</v>
      </c>
      <c r="H142" s="38">
        <v>3796.7666666666664</v>
      </c>
      <c r="I142" s="38">
        <v>3851.6333333333332</v>
      </c>
      <c r="J142" s="38">
        <v>3907.3666666666663</v>
      </c>
      <c r="K142" s="31">
        <v>3795.9</v>
      </c>
      <c r="L142" s="31">
        <v>3685.3</v>
      </c>
      <c r="M142" s="31">
        <v>8.7556600000000007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4050.45</v>
      </c>
      <c r="D143" s="38">
        <v>4068.1666666666665</v>
      </c>
      <c r="E143" s="38">
        <v>4018.3833333333332</v>
      </c>
      <c r="F143" s="38">
        <v>3986.3166666666666</v>
      </c>
      <c r="G143" s="38">
        <v>3936.5333333333333</v>
      </c>
      <c r="H143" s="38">
        <v>4100.2333333333336</v>
      </c>
      <c r="I143" s="38">
        <v>4150.0166666666664</v>
      </c>
      <c r="J143" s="38">
        <v>4182.083333333333</v>
      </c>
      <c r="K143" s="31">
        <v>4117.95</v>
      </c>
      <c r="L143" s="31">
        <v>4036.1</v>
      </c>
      <c r="M143" s="31">
        <v>3.2947899999999999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510.8</v>
      </c>
      <c r="D144" s="38">
        <v>503.96666666666664</v>
      </c>
      <c r="E144" s="38">
        <v>494.13333333333333</v>
      </c>
      <c r="F144" s="38">
        <v>477.4666666666667</v>
      </c>
      <c r="G144" s="38">
        <v>467.63333333333338</v>
      </c>
      <c r="H144" s="38">
        <v>520.63333333333321</v>
      </c>
      <c r="I144" s="38">
        <v>530.4666666666667</v>
      </c>
      <c r="J144" s="38">
        <v>547.13333333333321</v>
      </c>
      <c r="K144" s="31">
        <v>513.79999999999995</v>
      </c>
      <c r="L144" s="31">
        <v>487.3</v>
      </c>
      <c r="M144" s="31">
        <v>84.317779999999999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2481.9499999999998</v>
      </c>
      <c r="D145" s="38">
        <v>2465.3166666666666</v>
      </c>
      <c r="E145" s="38">
        <v>2431.6333333333332</v>
      </c>
      <c r="F145" s="38">
        <v>2381.3166666666666</v>
      </c>
      <c r="G145" s="38">
        <v>2347.6333333333332</v>
      </c>
      <c r="H145" s="38">
        <v>2515.6333333333332</v>
      </c>
      <c r="I145" s="38">
        <v>2549.3166666666666</v>
      </c>
      <c r="J145" s="38">
        <v>2599.6333333333332</v>
      </c>
      <c r="K145" s="31">
        <v>2499</v>
      </c>
      <c r="L145" s="31">
        <v>2415</v>
      </c>
      <c r="M145" s="31">
        <v>5.9555100000000003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5507</v>
      </c>
      <c r="D146" s="38">
        <v>5513.6833333333334</v>
      </c>
      <c r="E146" s="38">
        <v>5413.3666666666668</v>
      </c>
      <c r="F146" s="38">
        <v>5319.7333333333336</v>
      </c>
      <c r="G146" s="38">
        <v>5219.416666666667</v>
      </c>
      <c r="H146" s="38">
        <v>5607.3166666666666</v>
      </c>
      <c r="I146" s="38">
        <v>5707.6333333333341</v>
      </c>
      <c r="J146" s="38">
        <v>5801.2666666666664</v>
      </c>
      <c r="K146" s="31">
        <v>5614</v>
      </c>
      <c r="L146" s="31">
        <v>5420.05</v>
      </c>
      <c r="M146" s="31">
        <v>15.078110000000001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498.35</v>
      </c>
      <c r="D147" s="38">
        <v>499.65000000000003</v>
      </c>
      <c r="E147" s="38">
        <v>495.00000000000006</v>
      </c>
      <c r="F147" s="38">
        <v>491.65000000000003</v>
      </c>
      <c r="G147" s="38">
        <v>487.00000000000006</v>
      </c>
      <c r="H147" s="38">
        <v>503.00000000000006</v>
      </c>
      <c r="I147" s="38">
        <v>507.65000000000003</v>
      </c>
      <c r="J147" s="38">
        <v>511.00000000000006</v>
      </c>
      <c r="K147" s="31">
        <v>504.3</v>
      </c>
      <c r="L147" s="31">
        <v>496.3</v>
      </c>
      <c r="M147" s="31">
        <v>4.3783099999999999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41</v>
      </c>
      <c r="D148" s="38">
        <v>41.316666666666663</v>
      </c>
      <c r="E148" s="38">
        <v>40.533333333333324</v>
      </c>
      <c r="F148" s="38">
        <v>40.066666666666663</v>
      </c>
      <c r="G148" s="38">
        <v>39.283333333333324</v>
      </c>
      <c r="H148" s="38">
        <v>41.783333333333324</v>
      </c>
      <c r="I148" s="38">
        <v>42.566666666666656</v>
      </c>
      <c r="J148" s="38">
        <v>43.033333333333324</v>
      </c>
      <c r="K148" s="31">
        <v>42.1</v>
      </c>
      <c r="L148" s="31">
        <v>40.85</v>
      </c>
      <c r="M148" s="31">
        <v>339.59924000000001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1650.05</v>
      </c>
      <c r="D149" s="38">
        <v>1667.2666666666664</v>
      </c>
      <c r="E149" s="38">
        <v>1614.8833333333328</v>
      </c>
      <c r="F149" s="38">
        <v>1579.7166666666662</v>
      </c>
      <c r="G149" s="38">
        <v>1527.3333333333326</v>
      </c>
      <c r="H149" s="38">
        <v>1702.4333333333329</v>
      </c>
      <c r="I149" s="38">
        <v>1754.8166666666666</v>
      </c>
      <c r="J149" s="38">
        <v>1789.9833333333331</v>
      </c>
      <c r="K149" s="31">
        <v>1719.65</v>
      </c>
      <c r="L149" s="31">
        <v>1632.1</v>
      </c>
      <c r="M149" s="31">
        <v>0.56050999999999995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3327.9</v>
      </c>
      <c r="D150" s="38">
        <v>3338.5166666666664</v>
      </c>
      <c r="E150" s="38">
        <v>3309.7833333333328</v>
      </c>
      <c r="F150" s="38">
        <v>3291.6666666666665</v>
      </c>
      <c r="G150" s="38">
        <v>3262.9333333333329</v>
      </c>
      <c r="H150" s="38">
        <v>3356.6333333333328</v>
      </c>
      <c r="I150" s="38">
        <v>3385.3666666666663</v>
      </c>
      <c r="J150" s="38">
        <v>3403.4833333333327</v>
      </c>
      <c r="K150" s="31">
        <v>3367.25</v>
      </c>
      <c r="L150" s="31">
        <v>3320.4</v>
      </c>
      <c r="M150" s="31">
        <v>7.4868899999999998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211.7</v>
      </c>
      <c r="D151" s="38">
        <v>212.85</v>
      </c>
      <c r="E151" s="38">
        <v>208.95</v>
      </c>
      <c r="F151" s="38">
        <v>206.2</v>
      </c>
      <c r="G151" s="38">
        <v>202.29999999999998</v>
      </c>
      <c r="H151" s="38">
        <v>215.6</v>
      </c>
      <c r="I151" s="38">
        <v>219.50000000000003</v>
      </c>
      <c r="J151" s="38">
        <v>222.25</v>
      </c>
      <c r="K151" s="31">
        <v>216.75</v>
      </c>
      <c r="L151" s="31">
        <v>210.1</v>
      </c>
      <c r="M151" s="31">
        <v>3.7206100000000002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547.6</v>
      </c>
      <c r="D152" s="38">
        <v>552.21666666666658</v>
      </c>
      <c r="E152" s="38">
        <v>541.93333333333317</v>
      </c>
      <c r="F152" s="38">
        <v>536.26666666666654</v>
      </c>
      <c r="G152" s="38">
        <v>525.98333333333312</v>
      </c>
      <c r="H152" s="38">
        <v>557.88333333333321</v>
      </c>
      <c r="I152" s="38">
        <v>568.16666666666674</v>
      </c>
      <c r="J152" s="38">
        <v>573.83333333333326</v>
      </c>
      <c r="K152" s="31">
        <v>562.5</v>
      </c>
      <c r="L152" s="31">
        <v>546.54999999999995</v>
      </c>
      <c r="M152" s="31">
        <v>1.81728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449.95</v>
      </c>
      <c r="D153" s="38">
        <v>445.84999999999997</v>
      </c>
      <c r="E153" s="38">
        <v>436.79999999999995</v>
      </c>
      <c r="F153" s="38">
        <v>423.65</v>
      </c>
      <c r="G153" s="38">
        <v>414.59999999999997</v>
      </c>
      <c r="H153" s="38">
        <v>458.99999999999994</v>
      </c>
      <c r="I153" s="38">
        <v>468.05</v>
      </c>
      <c r="J153" s="38">
        <v>481.19999999999993</v>
      </c>
      <c r="K153" s="31">
        <v>454.9</v>
      </c>
      <c r="L153" s="31">
        <v>432.7</v>
      </c>
      <c r="M153" s="31">
        <v>9.8212100000000007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1641.4</v>
      </c>
      <c r="D154" s="38">
        <v>1648.1166666666668</v>
      </c>
      <c r="E154" s="38">
        <v>1622.2833333333335</v>
      </c>
      <c r="F154" s="38">
        <v>1603.1666666666667</v>
      </c>
      <c r="G154" s="38">
        <v>1577.3333333333335</v>
      </c>
      <c r="H154" s="38">
        <v>1667.2333333333336</v>
      </c>
      <c r="I154" s="38">
        <v>1693.0666666666666</v>
      </c>
      <c r="J154" s="38">
        <v>1712.1833333333336</v>
      </c>
      <c r="K154" s="31">
        <v>1673.95</v>
      </c>
      <c r="L154" s="31">
        <v>1629</v>
      </c>
      <c r="M154" s="31">
        <v>0.88541000000000003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148.75</v>
      </c>
      <c r="D155" s="38">
        <v>147.9</v>
      </c>
      <c r="E155" s="38">
        <v>146.4</v>
      </c>
      <c r="F155" s="38">
        <v>144.05000000000001</v>
      </c>
      <c r="G155" s="38">
        <v>142.55000000000001</v>
      </c>
      <c r="H155" s="38">
        <v>150.25</v>
      </c>
      <c r="I155" s="38">
        <v>151.75</v>
      </c>
      <c r="J155" s="38">
        <v>154.1</v>
      </c>
      <c r="K155" s="31">
        <v>149.4</v>
      </c>
      <c r="L155" s="31">
        <v>145.55000000000001</v>
      </c>
      <c r="M155" s="31">
        <v>44.066360000000003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230.5</v>
      </c>
      <c r="D156" s="38">
        <v>230.81666666666669</v>
      </c>
      <c r="E156" s="38">
        <v>226.98333333333338</v>
      </c>
      <c r="F156" s="38">
        <v>223.4666666666667</v>
      </c>
      <c r="G156" s="38">
        <v>219.63333333333338</v>
      </c>
      <c r="H156" s="38">
        <v>234.33333333333337</v>
      </c>
      <c r="I156" s="38">
        <v>238.16666666666669</v>
      </c>
      <c r="J156" s="38">
        <v>241.68333333333337</v>
      </c>
      <c r="K156" s="31">
        <v>234.65</v>
      </c>
      <c r="L156" s="31">
        <v>227.3</v>
      </c>
      <c r="M156" s="31">
        <v>4.9836400000000003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99.15</v>
      </c>
      <c r="D157" s="38">
        <v>99.116666666666674</v>
      </c>
      <c r="E157" s="38">
        <v>97.033333333333346</v>
      </c>
      <c r="F157" s="38">
        <v>94.916666666666671</v>
      </c>
      <c r="G157" s="38">
        <v>92.833333333333343</v>
      </c>
      <c r="H157" s="38">
        <v>101.23333333333335</v>
      </c>
      <c r="I157" s="38">
        <v>103.31666666666666</v>
      </c>
      <c r="J157" s="38">
        <v>105.43333333333335</v>
      </c>
      <c r="K157" s="31">
        <v>101.2</v>
      </c>
      <c r="L157" s="31">
        <v>97</v>
      </c>
      <c r="M157" s="31">
        <v>62.590339999999998</v>
      </c>
      <c r="N157" s="1"/>
      <c r="O157" s="1"/>
    </row>
    <row r="158" spans="1:15" ht="12.75" customHeight="1">
      <c r="A158" s="33">
        <v>148</v>
      </c>
      <c r="B158" s="58" t="s">
        <v>880</v>
      </c>
      <c r="C158" s="31">
        <v>777.95</v>
      </c>
      <c r="D158" s="38">
        <v>771.05000000000007</v>
      </c>
      <c r="E158" s="38">
        <v>757.35000000000014</v>
      </c>
      <c r="F158" s="38">
        <v>736.75000000000011</v>
      </c>
      <c r="G158" s="38">
        <v>723.05000000000018</v>
      </c>
      <c r="H158" s="38">
        <v>791.65000000000009</v>
      </c>
      <c r="I158" s="38">
        <v>805.35000000000014</v>
      </c>
      <c r="J158" s="38">
        <v>825.95</v>
      </c>
      <c r="K158" s="31">
        <v>784.75</v>
      </c>
      <c r="L158" s="31">
        <v>750.45</v>
      </c>
      <c r="M158" s="31">
        <v>2.36069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2449.35</v>
      </c>
      <c r="D159" s="38">
        <v>2448.8666666666668</v>
      </c>
      <c r="E159" s="38">
        <v>2421.8333333333335</v>
      </c>
      <c r="F159" s="38">
        <v>2394.3166666666666</v>
      </c>
      <c r="G159" s="38">
        <v>2367.2833333333333</v>
      </c>
      <c r="H159" s="38">
        <v>2476.3833333333337</v>
      </c>
      <c r="I159" s="38">
        <v>2503.4166666666665</v>
      </c>
      <c r="J159" s="38">
        <v>2530.9333333333338</v>
      </c>
      <c r="K159" s="31">
        <v>2475.9</v>
      </c>
      <c r="L159" s="31">
        <v>2421.35</v>
      </c>
      <c r="M159" s="31">
        <v>3.1497999999999999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255.75</v>
      </c>
      <c r="D160" s="38">
        <v>255.1</v>
      </c>
      <c r="E160" s="38">
        <v>253.2</v>
      </c>
      <c r="F160" s="38">
        <v>250.65</v>
      </c>
      <c r="G160" s="38">
        <v>248.75</v>
      </c>
      <c r="H160" s="38">
        <v>257.64999999999998</v>
      </c>
      <c r="I160" s="38">
        <v>259.55</v>
      </c>
      <c r="J160" s="38">
        <v>262.09999999999997</v>
      </c>
      <c r="K160" s="31">
        <v>257</v>
      </c>
      <c r="L160" s="31">
        <v>252.55</v>
      </c>
      <c r="M160" s="31">
        <v>44.229280000000003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338.1</v>
      </c>
      <c r="D161" s="38">
        <v>339.76666666666665</v>
      </c>
      <c r="E161" s="38">
        <v>334.63333333333333</v>
      </c>
      <c r="F161" s="38">
        <v>331.16666666666669</v>
      </c>
      <c r="G161" s="38">
        <v>326.03333333333336</v>
      </c>
      <c r="H161" s="38">
        <v>343.23333333333329</v>
      </c>
      <c r="I161" s="38">
        <v>348.36666666666662</v>
      </c>
      <c r="J161" s="38">
        <v>351.83333333333326</v>
      </c>
      <c r="K161" s="31">
        <v>344.9</v>
      </c>
      <c r="L161" s="31">
        <v>336.3</v>
      </c>
      <c r="M161" s="31">
        <v>3.0665900000000001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133.9</v>
      </c>
      <c r="D162" s="38">
        <v>134.33333333333334</v>
      </c>
      <c r="E162" s="38">
        <v>133.11666666666667</v>
      </c>
      <c r="F162" s="38">
        <v>132.33333333333334</v>
      </c>
      <c r="G162" s="38">
        <v>131.11666666666667</v>
      </c>
      <c r="H162" s="38">
        <v>135.11666666666667</v>
      </c>
      <c r="I162" s="38">
        <v>136.33333333333331</v>
      </c>
      <c r="J162" s="38">
        <v>137.11666666666667</v>
      </c>
      <c r="K162" s="31">
        <v>135.55000000000001</v>
      </c>
      <c r="L162" s="31">
        <v>133.55000000000001</v>
      </c>
      <c r="M162" s="31">
        <v>206.97424000000001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478.45</v>
      </c>
      <c r="D163" s="38">
        <v>478.40000000000003</v>
      </c>
      <c r="E163" s="38">
        <v>468.55000000000007</v>
      </c>
      <c r="F163" s="38">
        <v>458.65000000000003</v>
      </c>
      <c r="G163" s="38">
        <v>448.80000000000007</v>
      </c>
      <c r="H163" s="38">
        <v>488.30000000000007</v>
      </c>
      <c r="I163" s="38">
        <v>498.15000000000009</v>
      </c>
      <c r="J163" s="38">
        <v>508.05000000000007</v>
      </c>
      <c r="K163" s="31">
        <v>488.25</v>
      </c>
      <c r="L163" s="31">
        <v>468.5</v>
      </c>
      <c r="M163" s="31">
        <v>11.901059999999999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4462</v>
      </c>
      <c r="D164" s="38">
        <v>4520.666666666667</v>
      </c>
      <c r="E164" s="38">
        <v>4391.3333333333339</v>
      </c>
      <c r="F164" s="38">
        <v>4320.666666666667</v>
      </c>
      <c r="G164" s="38">
        <v>4191.3333333333339</v>
      </c>
      <c r="H164" s="38">
        <v>4591.3333333333339</v>
      </c>
      <c r="I164" s="38">
        <v>4720.6666666666679</v>
      </c>
      <c r="J164" s="38">
        <v>4791.3333333333339</v>
      </c>
      <c r="K164" s="31">
        <v>4650</v>
      </c>
      <c r="L164" s="31">
        <v>4450</v>
      </c>
      <c r="M164" s="31">
        <v>1.90541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1002.15</v>
      </c>
      <c r="D165" s="38">
        <v>1004.5666666666666</v>
      </c>
      <c r="E165" s="38">
        <v>991.18333333333317</v>
      </c>
      <c r="F165" s="38">
        <v>980.21666666666658</v>
      </c>
      <c r="G165" s="38">
        <v>966.83333333333314</v>
      </c>
      <c r="H165" s="38">
        <v>1015.5333333333332</v>
      </c>
      <c r="I165" s="38">
        <v>1028.9166666666665</v>
      </c>
      <c r="J165" s="38">
        <v>1039.8833333333332</v>
      </c>
      <c r="K165" s="31">
        <v>1017.95</v>
      </c>
      <c r="L165" s="31">
        <v>993.6</v>
      </c>
      <c r="M165" s="31">
        <v>2.15713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199.15</v>
      </c>
      <c r="D166" s="38">
        <v>198.44999999999996</v>
      </c>
      <c r="E166" s="38">
        <v>194.14999999999992</v>
      </c>
      <c r="F166" s="38">
        <v>189.14999999999995</v>
      </c>
      <c r="G166" s="38">
        <v>184.84999999999991</v>
      </c>
      <c r="H166" s="38">
        <v>203.44999999999993</v>
      </c>
      <c r="I166" s="38">
        <v>207.74999999999994</v>
      </c>
      <c r="J166" s="38">
        <v>212.74999999999994</v>
      </c>
      <c r="K166" s="31">
        <v>202.75</v>
      </c>
      <c r="L166" s="31">
        <v>193.45</v>
      </c>
      <c r="M166" s="31">
        <v>39.244950000000003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137.30000000000001</v>
      </c>
      <c r="D167" s="38">
        <v>138.30000000000001</v>
      </c>
      <c r="E167" s="38">
        <v>135.80000000000001</v>
      </c>
      <c r="F167" s="38">
        <v>134.30000000000001</v>
      </c>
      <c r="G167" s="38">
        <v>131.80000000000001</v>
      </c>
      <c r="H167" s="38">
        <v>139.80000000000001</v>
      </c>
      <c r="I167" s="38">
        <v>142.30000000000001</v>
      </c>
      <c r="J167" s="38">
        <v>143.80000000000001</v>
      </c>
      <c r="K167" s="31">
        <v>140.80000000000001</v>
      </c>
      <c r="L167" s="31">
        <v>136.80000000000001</v>
      </c>
      <c r="M167" s="31">
        <v>15.578480000000001</v>
      </c>
      <c r="N167" s="1"/>
      <c r="O167" s="1"/>
    </row>
    <row r="168" spans="1:15" ht="12.75" customHeight="1">
      <c r="A168" s="33">
        <v>158</v>
      </c>
      <c r="B168" s="58" t="s">
        <v>881</v>
      </c>
      <c r="C168" s="31">
        <v>721.15</v>
      </c>
      <c r="D168" s="38">
        <v>724.2833333333333</v>
      </c>
      <c r="E168" s="38">
        <v>708.86666666666656</v>
      </c>
      <c r="F168" s="38">
        <v>696.58333333333326</v>
      </c>
      <c r="G168" s="38">
        <v>681.16666666666652</v>
      </c>
      <c r="H168" s="38">
        <v>736.56666666666661</v>
      </c>
      <c r="I168" s="38">
        <v>751.98333333333335</v>
      </c>
      <c r="J168" s="38">
        <v>764.26666666666665</v>
      </c>
      <c r="K168" s="31">
        <v>739.7</v>
      </c>
      <c r="L168" s="31">
        <v>712</v>
      </c>
      <c r="M168" s="31">
        <v>3.0692699999999999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336.75</v>
      </c>
      <c r="D169" s="38">
        <v>338.3</v>
      </c>
      <c r="E169" s="38">
        <v>332.6</v>
      </c>
      <c r="F169" s="38">
        <v>328.45</v>
      </c>
      <c r="G169" s="38">
        <v>322.75</v>
      </c>
      <c r="H169" s="38">
        <v>342.45000000000005</v>
      </c>
      <c r="I169" s="38">
        <v>348.15</v>
      </c>
      <c r="J169" s="38">
        <v>352.30000000000007</v>
      </c>
      <c r="K169" s="31">
        <v>344</v>
      </c>
      <c r="L169" s="31">
        <v>334.15</v>
      </c>
      <c r="M169" s="31">
        <v>21.73584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145.35</v>
      </c>
      <c r="D170" s="38">
        <v>145.85</v>
      </c>
      <c r="E170" s="38">
        <v>144.1</v>
      </c>
      <c r="F170" s="38">
        <v>142.85</v>
      </c>
      <c r="G170" s="38">
        <v>141.1</v>
      </c>
      <c r="H170" s="38">
        <v>147.1</v>
      </c>
      <c r="I170" s="38">
        <v>148.85</v>
      </c>
      <c r="J170" s="38">
        <v>150.1</v>
      </c>
      <c r="K170" s="31">
        <v>147.6</v>
      </c>
      <c r="L170" s="31">
        <v>144.6</v>
      </c>
      <c r="M170" s="31">
        <v>23.288150000000002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1306.2</v>
      </c>
      <c r="D171" s="38">
        <v>1306.0833333333335</v>
      </c>
      <c r="E171" s="38">
        <v>1290.2666666666669</v>
      </c>
      <c r="F171" s="38">
        <v>1274.3333333333335</v>
      </c>
      <c r="G171" s="38">
        <v>1258.5166666666669</v>
      </c>
      <c r="H171" s="38">
        <v>1322.0166666666669</v>
      </c>
      <c r="I171" s="38">
        <v>1337.8333333333335</v>
      </c>
      <c r="J171" s="38">
        <v>1353.7666666666669</v>
      </c>
      <c r="K171" s="31">
        <v>1321.9</v>
      </c>
      <c r="L171" s="31">
        <v>1290.1500000000001</v>
      </c>
      <c r="M171" s="31">
        <v>0.21901999999999999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116.6</v>
      </c>
      <c r="D172" s="38">
        <v>116.66666666666667</v>
      </c>
      <c r="E172" s="38">
        <v>115.53333333333335</v>
      </c>
      <c r="F172" s="38">
        <v>114.46666666666667</v>
      </c>
      <c r="G172" s="38">
        <v>113.33333333333334</v>
      </c>
      <c r="H172" s="38">
        <v>117.73333333333335</v>
      </c>
      <c r="I172" s="38">
        <v>118.86666666666667</v>
      </c>
      <c r="J172" s="38">
        <v>119.93333333333335</v>
      </c>
      <c r="K172" s="31">
        <v>117.8</v>
      </c>
      <c r="L172" s="31">
        <v>115.6</v>
      </c>
      <c r="M172" s="31">
        <v>132.86670000000001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2617</v>
      </c>
      <c r="D173" s="38">
        <v>2630.6666666666665</v>
      </c>
      <c r="E173" s="38">
        <v>2596.333333333333</v>
      </c>
      <c r="F173" s="38">
        <v>2575.6666666666665</v>
      </c>
      <c r="G173" s="38">
        <v>2541.333333333333</v>
      </c>
      <c r="H173" s="38">
        <v>2651.333333333333</v>
      </c>
      <c r="I173" s="38">
        <v>2685.6666666666661</v>
      </c>
      <c r="J173" s="38">
        <v>2706.333333333333</v>
      </c>
      <c r="K173" s="31">
        <v>2665</v>
      </c>
      <c r="L173" s="31">
        <v>2610</v>
      </c>
      <c r="M173" s="31">
        <v>7.109E-2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3049.95</v>
      </c>
      <c r="D174" s="38">
        <v>3039.6666666666665</v>
      </c>
      <c r="E174" s="38">
        <v>3021.333333333333</v>
      </c>
      <c r="F174" s="38">
        <v>2992.7166666666667</v>
      </c>
      <c r="G174" s="38">
        <v>2974.3833333333332</v>
      </c>
      <c r="H174" s="38">
        <v>3068.2833333333328</v>
      </c>
      <c r="I174" s="38">
        <v>3086.6166666666659</v>
      </c>
      <c r="J174" s="38">
        <v>3115.2333333333327</v>
      </c>
      <c r="K174" s="31">
        <v>3058</v>
      </c>
      <c r="L174" s="31">
        <v>3011.05</v>
      </c>
      <c r="M174" s="31">
        <v>5.645E-2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200.7</v>
      </c>
      <c r="D175" s="38">
        <v>201.35</v>
      </c>
      <c r="E175" s="38">
        <v>199.29999999999998</v>
      </c>
      <c r="F175" s="38">
        <v>197.89999999999998</v>
      </c>
      <c r="G175" s="38">
        <v>195.84999999999997</v>
      </c>
      <c r="H175" s="38">
        <v>202.75</v>
      </c>
      <c r="I175" s="38">
        <v>204.8</v>
      </c>
      <c r="J175" s="38">
        <v>206.20000000000002</v>
      </c>
      <c r="K175" s="31">
        <v>203.4</v>
      </c>
      <c r="L175" s="31">
        <v>199.95</v>
      </c>
      <c r="M175" s="31">
        <v>5.01302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1266.5999999999999</v>
      </c>
      <c r="D176" s="38">
        <v>1252.55</v>
      </c>
      <c r="E176" s="38">
        <v>1210.0999999999999</v>
      </c>
      <c r="F176" s="38">
        <v>1153.5999999999999</v>
      </c>
      <c r="G176" s="38">
        <v>1111.1499999999999</v>
      </c>
      <c r="H176" s="38">
        <v>1309.05</v>
      </c>
      <c r="I176" s="38">
        <v>1351.5000000000002</v>
      </c>
      <c r="J176" s="38">
        <v>1408</v>
      </c>
      <c r="K176" s="31">
        <v>1295</v>
      </c>
      <c r="L176" s="31">
        <v>1196.05</v>
      </c>
      <c r="M176" s="31">
        <v>12.818759999999999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1400.3</v>
      </c>
      <c r="D177" s="38">
        <v>1400.6333333333332</v>
      </c>
      <c r="E177" s="38">
        <v>1391.3666666666663</v>
      </c>
      <c r="F177" s="38">
        <v>1382.4333333333332</v>
      </c>
      <c r="G177" s="38">
        <v>1373.1666666666663</v>
      </c>
      <c r="H177" s="38">
        <v>1409.5666666666664</v>
      </c>
      <c r="I177" s="38">
        <v>1418.8333333333333</v>
      </c>
      <c r="J177" s="38">
        <v>1427.7666666666664</v>
      </c>
      <c r="K177" s="31">
        <v>1409.9</v>
      </c>
      <c r="L177" s="31">
        <v>1391.7</v>
      </c>
      <c r="M177" s="31">
        <v>0.79298000000000002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822.35</v>
      </c>
      <c r="D178" s="38">
        <v>819.2166666666667</v>
      </c>
      <c r="E178" s="38">
        <v>805.53333333333342</v>
      </c>
      <c r="F178" s="38">
        <v>788.7166666666667</v>
      </c>
      <c r="G178" s="38">
        <v>775.03333333333342</v>
      </c>
      <c r="H178" s="38">
        <v>836.03333333333342</v>
      </c>
      <c r="I178" s="38">
        <v>849.71666666666681</v>
      </c>
      <c r="J178" s="38">
        <v>866.53333333333342</v>
      </c>
      <c r="K178" s="31">
        <v>832.9</v>
      </c>
      <c r="L178" s="31">
        <v>802.4</v>
      </c>
      <c r="M178" s="31">
        <v>16.406590000000001</v>
      </c>
      <c r="N178" s="1"/>
      <c r="O178" s="1"/>
    </row>
    <row r="179" spans="1:15" ht="12.75" customHeight="1">
      <c r="A179" s="33">
        <v>169</v>
      </c>
      <c r="B179" s="58" t="s">
        <v>887</v>
      </c>
      <c r="C179" s="31">
        <v>711.75</v>
      </c>
      <c r="D179" s="38">
        <v>712.2166666666667</v>
      </c>
      <c r="E179" s="38">
        <v>703.43333333333339</v>
      </c>
      <c r="F179" s="38">
        <v>695.11666666666667</v>
      </c>
      <c r="G179" s="38">
        <v>686.33333333333337</v>
      </c>
      <c r="H179" s="38">
        <v>720.53333333333342</v>
      </c>
      <c r="I179" s="38">
        <v>729.31666666666672</v>
      </c>
      <c r="J179" s="38">
        <v>737.63333333333344</v>
      </c>
      <c r="K179" s="31">
        <v>721</v>
      </c>
      <c r="L179" s="31">
        <v>703.9</v>
      </c>
      <c r="M179" s="31">
        <v>1.86727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1471.1</v>
      </c>
      <c r="D180" s="38">
        <v>1462.0166666666667</v>
      </c>
      <c r="E180" s="38">
        <v>1449.0333333333333</v>
      </c>
      <c r="F180" s="38">
        <v>1426.9666666666667</v>
      </c>
      <c r="G180" s="38">
        <v>1413.9833333333333</v>
      </c>
      <c r="H180" s="38">
        <v>1484.0833333333333</v>
      </c>
      <c r="I180" s="38">
        <v>1497.0666666666664</v>
      </c>
      <c r="J180" s="38">
        <v>1519.1333333333332</v>
      </c>
      <c r="K180" s="31">
        <v>1475</v>
      </c>
      <c r="L180" s="31">
        <v>1439.95</v>
      </c>
      <c r="M180" s="31">
        <v>0.85648000000000002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49.2</v>
      </c>
      <c r="D181" s="38">
        <v>49.183333333333337</v>
      </c>
      <c r="E181" s="38">
        <v>48.566666666666677</v>
      </c>
      <c r="F181" s="38">
        <v>47.933333333333337</v>
      </c>
      <c r="G181" s="38">
        <v>47.316666666666677</v>
      </c>
      <c r="H181" s="38">
        <v>49.816666666666677</v>
      </c>
      <c r="I181" s="38">
        <v>50.433333333333337</v>
      </c>
      <c r="J181" s="38">
        <v>51.066666666666677</v>
      </c>
      <c r="K181" s="31">
        <v>49.8</v>
      </c>
      <c r="L181" s="31">
        <v>48.55</v>
      </c>
      <c r="M181" s="31">
        <v>244.26759999999999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1170.1500000000001</v>
      </c>
      <c r="D182" s="38">
        <v>1172.1499999999999</v>
      </c>
      <c r="E182" s="38">
        <v>1164.9499999999998</v>
      </c>
      <c r="F182" s="38">
        <v>1159.75</v>
      </c>
      <c r="G182" s="38">
        <v>1152.55</v>
      </c>
      <c r="H182" s="38">
        <v>1177.3499999999997</v>
      </c>
      <c r="I182" s="38">
        <v>1184.55</v>
      </c>
      <c r="J182" s="38">
        <v>1189.7499999999995</v>
      </c>
      <c r="K182" s="31">
        <v>1179.3499999999999</v>
      </c>
      <c r="L182" s="31">
        <v>1166.95</v>
      </c>
      <c r="M182" s="31">
        <v>0.39533000000000001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1908.15</v>
      </c>
      <c r="D183" s="38">
        <v>1921.3166666666666</v>
      </c>
      <c r="E183" s="38">
        <v>1867.6333333333332</v>
      </c>
      <c r="F183" s="38">
        <v>1827.1166666666666</v>
      </c>
      <c r="G183" s="38">
        <v>1773.4333333333332</v>
      </c>
      <c r="H183" s="38">
        <v>1961.8333333333333</v>
      </c>
      <c r="I183" s="38">
        <v>2015.5166666666667</v>
      </c>
      <c r="J183" s="38">
        <v>2056.0333333333333</v>
      </c>
      <c r="K183" s="31">
        <v>1975</v>
      </c>
      <c r="L183" s="31">
        <v>1880.8</v>
      </c>
      <c r="M183" s="31">
        <v>16.78397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492.35</v>
      </c>
      <c r="D184" s="38">
        <v>493.7833333333333</v>
      </c>
      <c r="E184" s="38">
        <v>487.66666666666663</v>
      </c>
      <c r="F184" s="38">
        <v>482.98333333333335</v>
      </c>
      <c r="G184" s="38">
        <v>476.86666666666667</v>
      </c>
      <c r="H184" s="38">
        <v>498.46666666666658</v>
      </c>
      <c r="I184" s="38">
        <v>504.58333333333326</v>
      </c>
      <c r="J184" s="38">
        <v>509.26666666666654</v>
      </c>
      <c r="K184" s="31">
        <v>499.9</v>
      </c>
      <c r="L184" s="31">
        <v>489.1</v>
      </c>
      <c r="M184" s="31">
        <v>1.9807900000000001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1029.95</v>
      </c>
      <c r="D185" s="38">
        <v>1032.6000000000001</v>
      </c>
      <c r="E185" s="38">
        <v>1021.3500000000004</v>
      </c>
      <c r="F185" s="38">
        <v>1012.7500000000002</v>
      </c>
      <c r="G185" s="38">
        <v>1001.5000000000005</v>
      </c>
      <c r="H185" s="38">
        <v>1041.2000000000003</v>
      </c>
      <c r="I185" s="38">
        <v>1052.4499999999998</v>
      </c>
      <c r="J185" s="38">
        <v>1061.0500000000002</v>
      </c>
      <c r="K185" s="31">
        <v>1043.8499999999999</v>
      </c>
      <c r="L185" s="31">
        <v>1024</v>
      </c>
      <c r="M185" s="31">
        <v>18.6602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475.7</v>
      </c>
      <c r="D186" s="38">
        <v>476.46666666666664</v>
      </c>
      <c r="E186" s="38">
        <v>471.2833333333333</v>
      </c>
      <c r="F186" s="38">
        <v>466.86666666666667</v>
      </c>
      <c r="G186" s="38">
        <v>461.68333333333334</v>
      </c>
      <c r="H186" s="38">
        <v>480.88333333333327</v>
      </c>
      <c r="I186" s="38">
        <v>486.06666666666655</v>
      </c>
      <c r="J186" s="38">
        <v>490.48333333333323</v>
      </c>
      <c r="K186" s="31">
        <v>481.65</v>
      </c>
      <c r="L186" s="31">
        <v>472.05</v>
      </c>
      <c r="M186" s="31">
        <v>1.25014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1707.05</v>
      </c>
      <c r="D187" s="38">
        <v>1698.5666666666666</v>
      </c>
      <c r="E187" s="38">
        <v>1681.9833333333331</v>
      </c>
      <c r="F187" s="38">
        <v>1656.9166666666665</v>
      </c>
      <c r="G187" s="38">
        <v>1640.333333333333</v>
      </c>
      <c r="H187" s="38">
        <v>1723.6333333333332</v>
      </c>
      <c r="I187" s="38">
        <v>1740.2166666666667</v>
      </c>
      <c r="J187" s="38">
        <v>1765.2833333333333</v>
      </c>
      <c r="K187" s="31">
        <v>1715.15</v>
      </c>
      <c r="L187" s="31">
        <v>1673.5</v>
      </c>
      <c r="M187" s="31">
        <v>9.2810799999999993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321.64999999999998</v>
      </c>
      <c r="D188" s="38">
        <v>317.95</v>
      </c>
      <c r="E188" s="38">
        <v>312.34999999999997</v>
      </c>
      <c r="F188" s="38">
        <v>303.04999999999995</v>
      </c>
      <c r="G188" s="38">
        <v>297.44999999999993</v>
      </c>
      <c r="H188" s="38">
        <v>327.25</v>
      </c>
      <c r="I188" s="38">
        <v>332.85</v>
      </c>
      <c r="J188" s="38">
        <v>342.15000000000003</v>
      </c>
      <c r="K188" s="31">
        <v>323.55</v>
      </c>
      <c r="L188" s="31">
        <v>308.64999999999998</v>
      </c>
      <c r="M188" s="31">
        <v>58.863410000000002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411.85</v>
      </c>
      <c r="D189" s="38">
        <v>413.76666666666665</v>
      </c>
      <c r="E189" s="38">
        <v>408.2833333333333</v>
      </c>
      <c r="F189" s="38">
        <v>404.71666666666664</v>
      </c>
      <c r="G189" s="38">
        <v>399.23333333333329</v>
      </c>
      <c r="H189" s="38">
        <v>417.33333333333331</v>
      </c>
      <c r="I189" s="38">
        <v>422.81666666666666</v>
      </c>
      <c r="J189" s="38">
        <v>426.38333333333333</v>
      </c>
      <c r="K189" s="31">
        <v>419.25</v>
      </c>
      <c r="L189" s="31">
        <v>410.2</v>
      </c>
      <c r="M189" s="31">
        <v>5.35379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1822.5</v>
      </c>
      <c r="D190" s="38">
        <v>1828.75</v>
      </c>
      <c r="E190" s="38">
        <v>1808.75</v>
      </c>
      <c r="F190" s="38">
        <v>1795</v>
      </c>
      <c r="G190" s="38">
        <v>1775</v>
      </c>
      <c r="H190" s="38">
        <v>1842.5</v>
      </c>
      <c r="I190" s="38">
        <v>1862.5</v>
      </c>
      <c r="J190" s="38">
        <v>1876.25</v>
      </c>
      <c r="K190" s="31">
        <v>1848.75</v>
      </c>
      <c r="L190" s="31">
        <v>1815</v>
      </c>
      <c r="M190" s="31">
        <v>5.3813800000000001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762.2</v>
      </c>
      <c r="D191" s="38">
        <v>770.70000000000016</v>
      </c>
      <c r="E191" s="38">
        <v>746.45000000000027</v>
      </c>
      <c r="F191" s="38">
        <v>730.70000000000016</v>
      </c>
      <c r="G191" s="38">
        <v>706.45000000000027</v>
      </c>
      <c r="H191" s="38">
        <v>786.45000000000027</v>
      </c>
      <c r="I191" s="38">
        <v>810.7</v>
      </c>
      <c r="J191" s="38">
        <v>826.45000000000027</v>
      </c>
      <c r="K191" s="31">
        <v>794.95</v>
      </c>
      <c r="L191" s="31">
        <v>754.95</v>
      </c>
      <c r="M191" s="31">
        <v>2.0085500000000001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353.45</v>
      </c>
      <c r="D192" s="38">
        <v>355.23333333333335</v>
      </c>
      <c r="E192" s="38">
        <v>348.26666666666671</v>
      </c>
      <c r="F192" s="38">
        <v>343.08333333333337</v>
      </c>
      <c r="G192" s="38">
        <v>336.11666666666673</v>
      </c>
      <c r="H192" s="38">
        <v>360.41666666666669</v>
      </c>
      <c r="I192" s="38">
        <v>367.38333333333338</v>
      </c>
      <c r="J192" s="38">
        <v>372.56666666666666</v>
      </c>
      <c r="K192" s="31">
        <v>362.2</v>
      </c>
      <c r="L192" s="31">
        <v>350.05</v>
      </c>
      <c r="M192" s="31">
        <v>3.8970400000000001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2160.15</v>
      </c>
      <c r="D193" s="38">
        <v>2167.3666666666668</v>
      </c>
      <c r="E193" s="38">
        <v>2139.7833333333338</v>
      </c>
      <c r="F193" s="38">
        <v>2119.416666666667</v>
      </c>
      <c r="G193" s="38">
        <v>2091.8333333333339</v>
      </c>
      <c r="H193" s="38">
        <v>2187.7333333333336</v>
      </c>
      <c r="I193" s="38">
        <v>2215.3166666666666</v>
      </c>
      <c r="J193" s="38">
        <v>2235.6833333333334</v>
      </c>
      <c r="K193" s="31">
        <v>2194.9499999999998</v>
      </c>
      <c r="L193" s="31">
        <v>2147</v>
      </c>
      <c r="M193" s="31">
        <v>0.14083999999999999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652.95000000000005</v>
      </c>
      <c r="D194" s="38">
        <v>652.9</v>
      </c>
      <c r="E194" s="38">
        <v>650.04999999999995</v>
      </c>
      <c r="F194" s="38">
        <v>647.15</v>
      </c>
      <c r="G194" s="38">
        <v>644.29999999999995</v>
      </c>
      <c r="H194" s="38">
        <v>655.8</v>
      </c>
      <c r="I194" s="38">
        <v>658.65000000000009</v>
      </c>
      <c r="J194" s="38">
        <v>661.55</v>
      </c>
      <c r="K194" s="31">
        <v>655.75</v>
      </c>
      <c r="L194" s="31">
        <v>650</v>
      </c>
      <c r="M194" s="31">
        <v>0.41865999999999998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257.10000000000002</v>
      </c>
      <c r="D195" s="38">
        <v>258.31666666666666</v>
      </c>
      <c r="E195" s="38">
        <v>255.23333333333335</v>
      </c>
      <c r="F195" s="38">
        <v>253.36666666666667</v>
      </c>
      <c r="G195" s="38">
        <v>250.28333333333336</v>
      </c>
      <c r="H195" s="38">
        <v>260.18333333333334</v>
      </c>
      <c r="I195" s="38">
        <v>263.26666666666671</v>
      </c>
      <c r="J195" s="38">
        <v>265.13333333333333</v>
      </c>
      <c r="K195" s="31">
        <v>261.39999999999998</v>
      </c>
      <c r="L195" s="31">
        <v>256.45</v>
      </c>
      <c r="M195" s="31">
        <v>2.1141100000000002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2698.95</v>
      </c>
      <c r="D196" s="38">
        <v>2725.3333333333335</v>
      </c>
      <c r="E196" s="38">
        <v>2664.7166666666672</v>
      </c>
      <c r="F196" s="38">
        <v>2630.4833333333336</v>
      </c>
      <c r="G196" s="38">
        <v>2569.8666666666672</v>
      </c>
      <c r="H196" s="38">
        <v>2759.5666666666671</v>
      </c>
      <c r="I196" s="38">
        <v>2820.1833333333329</v>
      </c>
      <c r="J196" s="38">
        <v>2854.416666666667</v>
      </c>
      <c r="K196" s="31">
        <v>2785.95</v>
      </c>
      <c r="L196" s="31">
        <v>2691.1</v>
      </c>
      <c r="M196" s="31">
        <v>1.1206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470.85</v>
      </c>
      <c r="D197" s="38">
        <v>471.75</v>
      </c>
      <c r="E197" s="38">
        <v>468.15</v>
      </c>
      <c r="F197" s="38">
        <v>465.45</v>
      </c>
      <c r="G197" s="38">
        <v>461.84999999999997</v>
      </c>
      <c r="H197" s="38">
        <v>474.45</v>
      </c>
      <c r="I197" s="38">
        <v>478.05</v>
      </c>
      <c r="J197" s="38">
        <v>480.75</v>
      </c>
      <c r="K197" s="31">
        <v>475.35</v>
      </c>
      <c r="L197" s="31">
        <v>469.05</v>
      </c>
      <c r="M197" s="31">
        <v>8.35642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584.54999999999995</v>
      </c>
      <c r="D198" s="38">
        <v>590.70000000000005</v>
      </c>
      <c r="E198" s="38">
        <v>577.05000000000007</v>
      </c>
      <c r="F198" s="38">
        <v>569.55000000000007</v>
      </c>
      <c r="G198" s="38">
        <v>555.90000000000009</v>
      </c>
      <c r="H198" s="38">
        <v>598.20000000000005</v>
      </c>
      <c r="I198" s="38">
        <v>611.85000000000014</v>
      </c>
      <c r="J198" s="38">
        <v>619.35</v>
      </c>
      <c r="K198" s="31">
        <v>604.35</v>
      </c>
      <c r="L198" s="31">
        <v>583.20000000000005</v>
      </c>
      <c r="M198" s="31">
        <v>11.526870000000001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118.9</v>
      </c>
      <c r="D199" s="38">
        <v>119.5</v>
      </c>
      <c r="E199" s="38">
        <v>117.8</v>
      </c>
      <c r="F199" s="38">
        <v>116.7</v>
      </c>
      <c r="G199" s="38">
        <v>115</v>
      </c>
      <c r="H199" s="38">
        <v>120.6</v>
      </c>
      <c r="I199" s="38">
        <v>122.29999999999998</v>
      </c>
      <c r="J199" s="38">
        <v>123.39999999999999</v>
      </c>
      <c r="K199" s="31">
        <v>121.2</v>
      </c>
      <c r="L199" s="31">
        <v>118.4</v>
      </c>
      <c r="M199" s="31">
        <v>5.9398400000000002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167.8</v>
      </c>
      <c r="D200" s="38">
        <v>169.13333333333335</v>
      </c>
      <c r="E200" s="38">
        <v>165.9666666666667</v>
      </c>
      <c r="F200" s="38">
        <v>164.13333333333335</v>
      </c>
      <c r="G200" s="38">
        <v>160.9666666666667</v>
      </c>
      <c r="H200" s="38">
        <v>170.9666666666667</v>
      </c>
      <c r="I200" s="38">
        <v>174.13333333333338</v>
      </c>
      <c r="J200" s="38">
        <v>175.9666666666667</v>
      </c>
      <c r="K200" s="31">
        <v>172.3</v>
      </c>
      <c r="L200" s="31">
        <v>167.3</v>
      </c>
      <c r="M200" s="31">
        <v>19.91677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284.75</v>
      </c>
      <c r="D201" s="38">
        <v>285.58333333333331</v>
      </c>
      <c r="E201" s="38">
        <v>282.36666666666662</v>
      </c>
      <c r="F201" s="38">
        <v>279.98333333333329</v>
      </c>
      <c r="G201" s="38">
        <v>276.76666666666659</v>
      </c>
      <c r="H201" s="38">
        <v>287.96666666666664</v>
      </c>
      <c r="I201" s="38">
        <v>291.18333333333334</v>
      </c>
      <c r="J201" s="38">
        <v>293.56666666666666</v>
      </c>
      <c r="K201" s="31">
        <v>288.8</v>
      </c>
      <c r="L201" s="31">
        <v>283.2</v>
      </c>
      <c r="M201" s="31">
        <v>2.6241599999999998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1679.75</v>
      </c>
      <c r="D202" s="38">
        <v>1681.2166666666665</v>
      </c>
      <c r="E202" s="38">
        <v>1658.5333333333328</v>
      </c>
      <c r="F202" s="38">
        <v>1637.3166666666664</v>
      </c>
      <c r="G202" s="38">
        <v>1614.6333333333328</v>
      </c>
      <c r="H202" s="38">
        <v>1702.4333333333329</v>
      </c>
      <c r="I202" s="38">
        <v>1725.1166666666668</v>
      </c>
      <c r="J202" s="38">
        <v>1746.333333333333</v>
      </c>
      <c r="K202" s="31">
        <v>1703.9</v>
      </c>
      <c r="L202" s="31">
        <v>1660</v>
      </c>
      <c r="M202" s="31">
        <v>1.9214599999999999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926.45</v>
      </c>
      <c r="D203" s="38">
        <v>930</v>
      </c>
      <c r="E203" s="38">
        <v>921.25</v>
      </c>
      <c r="F203" s="38">
        <v>916.05</v>
      </c>
      <c r="G203" s="38">
        <v>907.3</v>
      </c>
      <c r="H203" s="38">
        <v>935.2</v>
      </c>
      <c r="I203" s="38">
        <v>943.95</v>
      </c>
      <c r="J203" s="38">
        <v>949.15000000000009</v>
      </c>
      <c r="K203" s="31">
        <v>938.75</v>
      </c>
      <c r="L203" s="31">
        <v>924.8</v>
      </c>
      <c r="M203" s="31">
        <v>1.9095200000000001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1314.75</v>
      </c>
      <c r="D204" s="38">
        <v>1309.3166666666668</v>
      </c>
      <c r="E204" s="38">
        <v>1298.8333333333337</v>
      </c>
      <c r="F204" s="38">
        <v>1282.916666666667</v>
      </c>
      <c r="G204" s="38">
        <v>1272.4333333333338</v>
      </c>
      <c r="H204" s="38">
        <v>1325.2333333333336</v>
      </c>
      <c r="I204" s="38">
        <v>1335.7166666666667</v>
      </c>
      <c r="J204" s="38">
        <v>1351.6333333333334</v>
      </c>
      <c r="K204" s="31">
        <v>1319.8</v>
      </c>
      <c r="L204" s="31">
        <v>1293.4000000000001</v>
      </c>
      <c r="M204" s="31">
        <v>7.0940099999999999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1117.3499999999999</v>
      </c>
      <c r="D205" s="38">
        <v>1116.3333333333333</v>
      </c>
      <c r="E205" s="38">
        <v>1109.9666666666665</v>
      </c>
      <c r="F205" s="38">
        <v>1102.5833333333333</v>
      </c>
      <c r="G205" s="38">
        <v>1096.2166666666665</v>
      </c>
      <c r="H205" s="38">
        <v>1123.7166666666665</v>
      </c>
      <c r="I205" s="38">
        <v>1130.0833333333333</v>
      </c>
      <c r="J205" s="38">
        <v>1137.4666666666665</v>
      </c>
      <c r="K205" s="31">
        <v>1122.7</v>
      </c>
      <c r="L205" s="31">
        <v>1108.95</v>
      </c>
      <c r="M205" s="31">
        <v>17.698149999999998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2446.65</v>
      </c>
      <c r="D206" s="38">
        <v>2447.9166666666665</v>
      </c>
      <c r="E206" s="38">
        <v>2394.4333333333329</v>
      </c>
      <c r="F206" s="38">
        <v>2342.2166666666662</v>
      </c>
      <c r="G206" s="38">
        <v>2288.7333333333327</v>
      </c>
      <c r="H206" s="38">
        <v>2500.1333333333332</v>
      </c>
      <c r="I206" s="38">
        <v>2553.6166666666668</v>
      </c>
      <c r="J206" s="38">
        <v>2605.8333333333335</v>
      </c>
      <c r="K206" s="31">
        <v>2501.4</v>
      </c>
      <c r="L206" s="31">
        <v>2395.6999999999998</v>
      </c>
      <c r="M206" s="31">
        <v>15.082549999999999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1673.15</v>
      </c>
      <c r="D207" s="38">
        <v>1681.2</v>
      </c>
      <c r="E207" s="38">
        <v>1659.4</v>
      </c>
      <c r="F207" s="38">
        <v>1645.65</v>
      </c>
      <c r="G207" s="38">
        <v>1623.8500000000001</v>
      </c>
      <c r="H207" s="38">
        <v>1694.95</v>
      </c>
      <c r="I207" s="38">
        <v>1716.7499999999998</v>
      </c>
      <c r="J207" s="38">
        <v>1730.5</v>
      </c>
      <c r="K207" s="31">
        <v>1703</v>
      </c>
      <c r="L207" s="31">
        <v>1667.45</v>
      </c>
      <c r="M207" s="31">
        <v>298.70650999999998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662.45</v>
      </c>
      <c r="D208" s="38">
        <v>662.63333333333333</v>
      </c>
      <c r="E208" s="38">
        <v>657.01666666666665</v>
      </c>
      <c r="F208" s="38">
        <v>651.58333333333337</v>
      </c>
      <c r="G208" s="38">
        <v>645.9666666666667</v>
      </c>
      <c r="H208" s="38">
        <v>668.06666666666661</v>
      </c>
      <c r="I208" s="38">
        <v>673.68333333333317</v>
      </c>
      <c r="J208" s="38">
        <v>679.11666666666656</v>
      </c>
      <c r="K208" s="31">
        <v>668.25</v>
      </c>
      <c r="L208" s="31">
        <v>657.2</v>
      </c>
      <c r="M208" s="31">
        <v>33.646590000000003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3136.95</v>
      </c>
      <c r="D209" s="38">
        <v>3131.2333333333336</v>
      </c>
      <c r="E209" s="38">
        <v>3103.5166666666673</v>
      </c>
      <c r="F209" s="38">
        <v>3070.0833333333339</v>
      </c>
      <c r="G209" s="38">
        <v>3042.3666666666677</v>
      </c>
      <c r="H209" s="38">
        <v>3164.666666666667</v>
      </c>
      <c r="I209" s="38">
        <v>3192.3833333333332</v>
      </c>
      <c r="J209" s="38">
        <v>3225.8166666666666</v>
      </c>
      <c r="K209" s="31">
        <v>3158.95</v>
      </c>
      <c r="L209" s="31">
        <v>3097.8</v>
      </c>
      <c r="M209" s="31">
        <v>5.2443600000000004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63.7</v>
      </c>
      <c r="D210" s="38">
        <v>64.2</v>
      </c>
      <c r="E210" s="38">
        <v>63.050000000000011</v>
      </c>
      <c r="F210" s="38">
        <v>62.400000000000006</v>
      </c>
      <c r="G210" s="38">
        <v>61.250000000000014</v>
      </c>
      <c r="H210" s="38">
        <v>64.850000000000009</v>
      </c>
      <c r="I210" s="38">
        <v>66.000000000000014</v>
      </c>
      <c r="J210" s="38">
        <v>66.650000000000006</v>
      </c>
      <c r="K210" s="31">
        <v>65.349999999999994</v>
      </c>
      <c r="L210" s="31">
        <v>63.55</v>
      </c>
      <c r="M210" s="31">
        <v>51.890129999999999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284.64999999999998</v>
      </c>
      <c r="D211" s="38">
        <v>283.33333333333331</v>
      </c>
      <c r="E211" s="38">
        <v>280.66666666666663</v>
      </c>
      <c r="F211" s="38">
        <v>276.68333333333334</v>
      </c>
      <c r="G211" s="38">
        <v>274.01666666666665</v>
      </c>
      <c r="H211" s="38">
        <v>287.31666666666661</v>
      </c>
      <c r="I211" s="38">
        <v>289.98333333333323</v>
      </c>
      <c r="J211" s="38">
        <v>293.96666666666658</v>
      </c>
      <c r="K211" s="31">
        <v>286</v>
      </c>
      <c r="L211" s="31">
        <v>279.35000000000002</v>
      </c>
      <c r="M211" s="31">
        <v>2.8237199999999998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451.4</v>
      </c>
      <c r="D212" s="38">
        <v>453.0333333333333</v>
      </c>
      <c r="E212" s="38">
        <v>446.46666666666658</v>
      </c>
      <c r="F212" s="38">
        <v>441.5333333333333</v>
      </c>
      <c r="G212" s="38">
        <v>434.96666666666658</v>
      </c>
      <c r="H212" s="38">
        <v>457.96666666666658</v>
      </c>
      <c r="I212" s="38">
        <v>464.5333333333333</v>
      </c>
      <c r="J212" s="38">
        <v>469.46666666666658</v>
      </c>
      <c r="K212" s="31">
        <v>459.6</v>
      </c>
      <c r="L212" s="31">
        <v>448.1</v>
      </c>
      <c r="M212" s="31">
        <v>56.151000000000003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1054.05</v>
      </c>
      <c r="D213" s="38">
        <v>1054.1499999999999</v>
      </c>
      <c r="E213" s="38">
        <v>1043.4999999999998</v>
      </c>
      <c r="F213" s="38">
        <v>1032.9499999999998</v>
      </c>
      <c r="G213" s="38">
        <v>1022.2999999999997</v>
      </c>
      <c r="H213" s="38">
        <v>1064.6999999999998</v>
      </c>
      <c r="I213" s="38">
        <v>1075.3499999999999</v>
      </c>
      <c r="J213" s="38">
        <v>1085.8999999999999</v>
      </c>
      <c r="K213" s="31">
        <v>1064.8</v>
      </c>
      <c r="L213" s="31">
        <v>1043.5999999999999</v>
      </c>
      <c r="M213" s="31">
        <v>0.16738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3852.95</v>
      </c>
      <c r="D214" s="38">
        <v>3852.2833333333333</v>
      </c>
      <c r="E214" s="38">
        <v>3836.6666666666665</v>
      </c>
      <c r="F214" s="38">
        <v>3820.3833333333332</v>
      </c>
      <c r="G214" s="38">
        <v>3804.7666666666664</v>
      </c>
      <c r="H214" s="38">
        <v>3868.5666666666666</v>
      </c>
      <c r="I214" s="38">
        <v>3884.1833333333334</v>
      </c>
      <c r="J214" s="38">
        <v>3900.4666666666667</v>
      </c>
      <c r="K214" s="31">
        <v>3867.9</v>
      </c>
      <c r="L214" s="31">
        <v>3836</v>
      </c>
      <c r="M214" s="31">
        <v>4.03749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127.75</v>
      </c>
      <c r="D215" s="38">
        <v>127.53333333333335</v>
      </c>
      <c r="E215" s="38">
        <v>126.4666666666667</v>
      </c>
      <c r="F215" s="38">
        <v>125.18333333333335</v>
      </c>
      <c r="G215" s="38">
        <v>124.1166666666667</v>
      </c>
      <c r="H215" s="38">
        <v>128.81666666666669</v>
      </c>
      <c r="I215" s="38">
        <v>129.88333333333333</v>
      </c>
      <c r="J215" s="38">
        <v>131.16666666666669</v>
      </c>
      <c r="K215" s="31">
        <v>128.6</v>
      </c>
      <c r="L215" s="31">
        <v>126.25</v>
      </c>
      <c r="M215" s="31">
        <v>60.750979999999998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290.7</v>
      </c>
      <c r="D216" s="38">
        <v>295.24999999999994</v>
      </c>
      <c r="E216" s="38">
        <v>284.84999999999991</v>
      </c>
      <c r="F216" s="38">
        <v>278.99999999999994</v>
      </c>
      <c r="G216" s="38">
        <v>268.59999999999991</v>
      </c>
      <c r="H216" s="38">
        <v>301.09999999999991</v>
      </c>
      <c r="I216" s="38">
        <v>311.49999999999989</v>
      </c>
      <c r="J216" s="38">
        <v>317.34999999999991</v>
      </c>
      <c r="K216" s="31">
        <v>305.64999999999998</v>
      </c>
      <c r="L216" s="31">
        <v>289.39999999999998</v>
      </c>
      <c r="M216" s="31">
        <v>49.412619999999997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2569.85</v>
      </c>
      <c r="D217" s="38">
        <v>2568.6166666666668</v>
      </c>
      <c r="E217" s="38">
        <v>2554.2333333333336</v>
      </c>
      <c r="F217" s="38">
        <v>2538.6166666666668</v>
      </c>
      <c r="G217" s="38">
        <v>2524.2333333333336</v>
      </c>
      <c r="H217" s="38">
        <v>2584.2333333333336</v>
      </c>
      <c r="I217" s="38">
        <v>2598.6166666666668</v>
      </c>
      <c r="J217" s="38">
        <v>2614.2333333333336</v>
      </c>
      <c r="K217" s="31">
        <v>2583</v>
      </c>
      <c r="L217" s="31">
        <v>2553</v>
      </c>
      <c r="M217" s="31">
        <v>22.76136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320.39999999999998</v>
      </c>
      <c r="D218" s="38">
        <v>319.06666666666666</v>
      </c>
      <c r="E218" s="38">
        <v>316.18333333333334</v>
      </c>
      <c r="F218" s="38">
        <v>311.9666666666667</v>
      </c>
      <c r="G218" s="38">
        <v>309.08333333333337</v>
      </c>
      <c r="H218" s="38">
        <v>323.2833333333333</v>
      </c>
      <c r="I218" s="38">
        <v>326.16666666666663</v>
      </c>
      <c r="J218" s="38">
        <v>330.38333333333327</v>
      </c>
      <c r="K218" s="31">
        <v>321.95</v>
      </c>
      <c r="L218" s="31">
        <v>314.85000000000002</v>
      </c>
      <c r="M218" s="31">
        <v>8.16751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4056.7</v>
      </c>
      <c r="D219" s="38">
        <v>4057.8833333333332</v>
      </c>
      <c r="E219" s="38">
        <v>3985.8666666666668</v>
      </c>
      <c r="F219" s="38">
        <v>3915.0333333333338</v>
      </c>
      <c r="G219" s="38">
        <v>3843.0166666666673</v>
      </c>
      <c r="H219" s="38">
        <v>4128.7166666666662</v>
      </c>
      <c r="I219" s="38">
        <v>4200.7333333333327</v>
      </c>
      <c r="J219" s="38">
        <v>4271.5666666666657</v>
      </c>
      <c r="K219" s="31">
        <v>4129.8999999999996</v>
      </c>
      <c r="L219" s="31">
        <v>3987.05</v>
      </c>
      <c r="M219" s="31">
        <v>0.19949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647.65</v>
      </c>
      <c r="D220" s="38">
        <v>650.48333333333323</v>
      </c>
      <c r="E220" s="38">
        <v>642.41666666666652</v>
      </c>
      <c r="F220" s="38">
        <v>637.18333333333328</v>
      </c>
      <c r="G220" s="38">
        <v>629.11666666666656</v>
      </c>
      <c r="H220" s="38">
        <v>655.71666666666647</v>
      </c>
      <c r="I220" s="38">
        <v>663.7833333333333</v>
      </c>
      <c r="J220" s="38">
        <v>669.01666666666642</v>
      </c>
      <c r="K220" s="31">
        <v>658.55</v>
      </c>
      <c r="L220" s="31">
        <v>645.25</v>
      </c>
      <c r="M220" s="31">
        <v>0.32694000000000001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868.75</v>
      </c>
      <c r="D221" s="38">
        <v>867.08333333333337</v>
      </c>
      <c r="E221" s="38">
        <v>844.16666666666674</v>
      </c>
      <c r="F221" s="38">
        <v>819.58333333333337</v>
      </c>
      <c r="G221" s="38">
        <v>796.66666666666674</v>
      </c>
      <c r="H221" s="38">
        <v>891.66666666666674</v>
      </c>
      <c r="I221" s="38">
        <v>914.58333333333348</v>
      </c>
      <c r="J221" s="38">
        <v>939.16666666666674</v>
      </c>
      <c r="K221" s="31">
        <v>890</v>
      </c>
      <c r="L221" s="31">
        <v>842.5</v>
      </c>
      <c r="M221" s="31">
        <v>4.3565800000000001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42035.45</v>
      </c>
      <c r="D222" s="38">
        <v>42228.48333333333</v>
      </c>
      <c r="E222" s="38">
        <v>41656.96666666666</v>
      </c>
      <c r="F222" s="38">
        <v>41278.48333333333</v>
      </c>
      <c r="G222" s="38">
        <v>40706.96666666666</v>
      </c>
      <c r="H222" s="38">
        <v>42606.96666666666</v>
      </c>
      <c r="I222" s="38">
        <v>43178.483333333337</v>
      </c>
      <c r="J222" s="38">
        <v>43556.96666666666</v>
      </c>
      <c r="K222" s="31">
        <v>42800</v>
      </c>
      <c r="L222" s="31">
        <v>41850</v>
      </c>
      <c r="M222" s="31">
        <v>1.6670000000000001E-2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63.35</v>
      </c>
      <c r="D223" s="38">
        <v>63.633333333333333</v>
      </c>
      <c r="E223" s="38">
        <v>62.566666666666663</v>
      </c>
      <c r="F223" s="38">
        <v>61.783333333333331</v>
      </c>
      <c r="G223" s="38">
        <v>60.716666666666661</v>
      </c>
      <c r="H223" s="38">
        <v>64.416666666666657</v>
      </c>
      <c r="I223" s="38">
        <v>65.483333333333348</v>
      </c>
      <c r="J223" s="38">
        <v>66.266666666666666</v>
      </c>
      <c r="K223" s="31">
        <v>64.7</v>
      </c>
      <c r="L223" s="31">
        <v>62.85</v>
      </c>
      <c r="M223" s="31">
        <v>67.397130000000004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990.25</v>
      </c>
      <c r="D224" s="38">
        <v>994.65</v>
      </c>
      <c r="E224" s="38">
        <v>982.8</v>
      </c>
      <c r="F224" s="38">
        <v>975.35</v>
      </c>
      <c r="G224" s="38">
        <v>963.5</v>
      </c>
      <c r="H224" s="38">
        <v>1002.0999999999999</v>
      </c>
      <c r="I224" s="38">
        <v>1013.95</v>
      </c>
      <c r="J224" s="38">
        <v>1021.3999999999999</v>
      </c>
      <c r="K224" s="31">
        <v>1006.5</v>
      </c>
      <c r="L224" s="31">
        <v>987.2</v>
      </c>
      <c r="M224" s="31">
        <v>259.32395000000002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1357.7</v>
      </c>
      <c r="D225" s="38">
        <v>1363.9833333333333</v>
      </c>
      <c r="E225" s="38">
        <v>1344.3166666666666</v>
      </c>
      <c r="F225" s="38">
        <v>1330.9333333333332</v>
      </c>
      <c r="G225" s="38">
        <v>1311.2666666666664</v>
      </c>
      <c r="H225" s="38">
        <v>1377.3666666666668</v>
      </c>
      <c r="I225" s="38">
        <v>1397.0333333333333</v>
      </c>
      <c r="J225" s="38">
        <v>1410.416666666667</v>
      </c>
      <c r="K225" s="31">
        <v>1383.65</v>
      </c>
      <c r="L225" s="31">
        <v>1350.6</v>
      </c>
      <c r="M225" s="31">
        <v>4.6892100000000001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572.29999999999995</v>
      </c>
      <c r="D226" s="38">
        <v>576.65</v>
      </c>
      <c r="E226" s="38">
        <v>567.09999999999991</v>
      </c>
      <c r="F226" s="38">
        <v>561.9</v>
      </c>
      <c r="G226" s="38">
        <v>552.34999999999991</v>
      </c>
      <c r="H226" s="38">
        <v>581.84999999999991</v>
      </c>
      <c r="I226" s="38">
        <v>591.39999999999986</v>
      </c>
      <c r="J226" s="38">
        <v>596.59999999999991</v>
      </c>
      <c r="K226" s="31">
        <v>586.20000000000005</v>
      </c>
      <c r="L226" s="31">
        <v>571.45000000000005</v>
      </c>
      <c r="M226" s="31">
        <v>24.900469999999999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639.9</v>
      </c>
      <c r="D227" s="38">
        <v>637.96666666666658</v>
      </c>
      <c r="E227" s="38">
        <v>633.13333333333321</v>
      </c>
      <c r="F227" s="38">
        <v>626.36666666666667</v>
      </c>
      <c r="G227" s="38">
        <v>621.5333333333333</v>
      </c>
      <c r="H227" s="38">
        <v>644.73333333333312</v>
      </c>
      <c r="I227" s="38">
        <v>649.56666666666638</v>
      </c>
      <c r="J227" s="38">
        <v>656.33333333333303</v>
      </c>
      <c r="K227" s="31">
        <v>642.79999999999995</v>
      </c>
      <c r="L227" s="31">
        <v>631.20000000000005</v>
      </c>
      <c r="M227" s="31">
        <v>2.6602399999999999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57.8</v>
      </c>
      <c r="D228" s="38">
        <v>58.216666666666669</v>
      </c>
      <c r="E228" s="38">
        <v>57.233333333333334</v>
      </c>
      <c r="F228" s="38">
        <v>56.666666666666664</v>
      </c>
      <c r="G228" s="38">
        <v>55.68333333333333</v>
      </c>
      <c r="H228" s="38">
        <v>58.783333333333339</v>
      </c>
      <c r="I228" s="38">
        <v>59.766666666666673</v>
      </c>
      <c r="J228" s="38">
        <v>60.333333333333343</v>
      </c>
      <c r="K228" s="31">
        <v>59.2</v>
      </c>
      <c r="L228" s="31">
        <v>57.65</v>
      </c>
      <c r="M228" s="31">
        <v>95.478819999999999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82.55</v>
      </c>
      <c r="D229" s="38">
        <v>83.566666666666663</v>
      </c>
      <c r="E229" s="38">
        <v>81.033333333333331</v>
      </c>
      <c r="F229" s="38">
        <v>79.516666666666666</v>
      </c>
      <c r="G229" s="38">
        <v>76.983333333333334</v>
      </c>
      <c r="H229" s="38">
        <v>85.083333333333329</v>
      </c>
      <c r="I229" s="38">
        <v>87.61666666666666</v>
      </c>
      <c r="J229" s="38">
        <v>89.133333333333326</v>
      </c>
      <c r="K229" s="31">
        <v>86.1</v>
      </c>
      <c r="L229" s="31">
        <v>82.05</v>
      </c>
      <c r="M229" s="31">
        <v>570.37266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113.55</v>
      </c>
      <c r="D230" s="38">
        <v>114.91666666666667</v>
      </c>
      <c r="E230" s="38">
        <v>111.63333333333334</v>
      </c>
      <c r="F230" s="38">
        <v>109.71666666666667</v>
      </c>
      <c r="G230" s="38">
        <v>106.43333333333334</v>
      </c>
      <c r="H230" s="38">
        <v>116.83333333333334</v>
      </c>
      <c r="I230" s="38">
        <v>120.11666666666667</v>
      </c>
      <c r="J230" s="38">
        <v>122.03333333333335</v>
      </c>
      <c r="K230" s="31">
        <v>118.2</v>
      </c>
      <c r="L230" s="31">
        <v>113</v>
      </c>
      <c r="M230" s="31">
        <v>165.95804999999999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851.35</v>
      </c>
      <c r="D231" s="38">
        <v>854.9</v>
      </c>
      <c r="E231" s="38">
        <v>842.15</v>
      </c>
      <c r="F231" s="38">
        <v>832.95</v>
      </c>
      <c r="G231" s="38">
        <v>820.2</v>
      </c>
      <c r="H231" s="38">
        <v>864.09999999999991</v>
      </c>
      <c r="I231" s="38">
        <v>876.84999999999991</v>
      </c>
      <c r="J231" s="38">
        <v>886.04999999999984</v>
      </c>
      <c r="K231" s="31">
        <v>867.65</v>
      </c>
      <c r="L231" s="31">
        <v>845.7</v>
      </c>
      <c r="M231" s="31">
        <v>0.37063000000000001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583.04999999999995</v>
      </c>
      <c r="D232" s="38">
        <v>579.65</v>
      </c>
      <c r="E232" s="38">
        <v>567.25</v>
      </c>
      <c r="F232" s="38">
        <v>551.45000000000005</v>
      </c>
      <c r="G232" s="38">
        <v>539.05000000000007</v>
      </c>
      <c r="H232" s="38">
        <v>595.44999999999993</v>
      </c>
      <c r="I232" s="38">
        <v>607.8499999999998</v>
      </c>
      <c r="J232" s="38">
        <v>623.64999999999986</v>
      </c>
      <c r="K232" s="31">
        <v>592.04999999999995</v>
      </c>
      <c r="L232" s="31">
        <v>563.85</v>
      </c>
      <c r="M232" s="31">
        <v>9.4694299999999991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211.8</v>
      </c>
      <c r="D233" s="38">
        <v>211.79999999999998</v>
      </c>
      <c r="E233" s="38">
        <v>210.09999999999997</v>
      </c>
      <c r="F233" s="38">
        <v>208.39999999999998</v>
      </c>
      <c r="G233" s="38">
        <v>206.69999999999996</v>
      </c>
      <c r="H233" s="38">
        <v>213.49999999999997</v>
      </c>
      <c r="I233" s="38">
        <v>215.19999999999996</v>
      </c>
      <c r="J233" s="38">
        <v>216.89999999999998</v>
      </c>
      <c r="K233" s="31">
        <v>213.5</v>
      </c>
      <c r="L233" s="31">
        <v>210.1</v>
      </c>
      <c r="M233" s="31">
        <v>24.825849999999999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127.6</v>
      </c>
      <c r="D234" s="38">
        <v>127.66666666666667</v>
      </c>
      <c r="E234" s="38">
        <v>126.33333333333334</v>
      </c>
      <c r="F234" s="38">
        <v>125.06666666666668</v>
      </c>
      <c r="G234" s="38">
        <v>123.73333333333335</v>
      </c>
      <c r="H234" s="38">
        <v>128.93333333333334</v>
      </c>
      <c r="I234" s="38">
        <v>130.26666666666668</v>
      </c>
      <c r="J234" s="38">
        <v>131.53333333333333</v>
      </c>
      <c r="K234" s="31">
        <v>129</v>
      </c>
      <c r="L234" s="31">
        <v>126.4</v>
      </c>
      <c r="M234" s="31">
        <v>185.13478000000001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67.5</v>
      </c>
      <c r="D235" s="38">
        <v>67.583333333333329</v>
      </c>
      <c r="E235" s="38">
        <v>66.566666666666663</v>
      </c>
      <c r="F235" s="38">
        <v>65.63333333333334</v>
      </c>
      <c r="G235" s="38">
        <v>64.616666666666674</v>
      </c>
      <c r="H235" s="38">
        <v>68.516666666666652</v>
      </c>
      <c r="I235" s="38">
        <v>69.533333333333331</v>
      </c>
      <c r="J235" s="38">
        <v>70.46666666666664</v>
      </c>
      <c r="K235" s="31">
        <v>68.599999999999994</v>
      </c>
      <c r="L235" s="31">
        <v>66.650000000000006</v>
      </c>
      <c r="M235" s="31">
        <v>72.969040000000007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3000.8</v>
      </c>
      <c r="D236" s="38">
        <v>2992.4666666666667</v>
      </c>
      <c r="E236" s="38">
        <v>2962.0833333333335</v>
      </c>
      <c r="F236" s="38">
        <v>2923.3666666666668</v>
      </c>
      <c r="G236" s="38">
        <v>2892.9833333333336</v>
      </c>
      <c r="H236" s="38">
        <v>3031.1833333333334</v>
      </c>
      <c r="I236" s="38">
        <v>3061.5666666666666</v>
      </c>
      <c r="J236" s="38">
        <v>3100.2833333333333</v>
      </c>
      <c r="K236" s="31">
        <v>3022.85</v>
      </c>
      <c r="L236" s="31">
        <v>2953.75</v>
      </c>
      <c r="M236" s="31">
        <v>2.8205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328.5</v>
      </c>
      <c r="D237" s="38">
        <v>329.4666666666667</v>
      </c>
      <c r="E237" s="38">
        <v>325.08333333333337</v>
      </c>
      <c r="F237" s="38">
        <v>321.66666666666669</v>
      </c>
      <c r="G237" s="38">
        <v>317.28333333333336</v>
      </c>
      <c r="H237" s="38">
        <v>332.88333333333338</v>
      </c>
      <c r="I237" s="38">
        <v>337.26666666666671</v>
      </c>
      <c r="J237" s="38">
        <v>340.68333333333339</v>
      </c>
      <c r="K237" s="31">
        <v>333.85</v>
      </c>
      <c r="L237" s="31">
        <v>326.05</v>
      </c>
      <c r="M237" s="31">
        <v>19.390799999999999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119.95</v>
      </c>
      <c r="D238" s="38">
        <v>121.48333333333333</v>
      </c>
      <c r="E238" s="38">
        <v>117.46666666666667</v>
      </c>
      <c r="F238" s="38">
        <v>114.98333333333333</v>
      </c>
      <c r="G238" s="38">
        <v>110.96666666666667</v>
      </c>
      <c r="H238" s="38">
        <v>123.96666666666667</v>
      </c>
      <c r="I238" s="38">
        <v>127.98333333333335</v>
      </c>
      <c r="J238" s="38">
        <v>130.46666666666667</v>
      </c>
      <c r="K238" s="31">
        <v>125.5</v>
      </c>
      <c r="L238" s="31">
        <v>119</v>
      </c>
      <c r="M238" s="31">
        <v>165.59787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384.95</v>
      </c>
      <c r="D239" s="38">
        <v>387.13333333333327</v>
      </c>
      <c r="E239" s="38">
        <v>381.61666666666656</v>
      </c>
      <c r="F239" s="38">
        <v>378.2833333333333</v>
      </c>
      <c r="G239" s="38">
        <v>372.76666666666659</v>
      </c>
      <c r="H239" s="38">
        <v>390.46666666666653</v>
      </c>
      <c r="I239" s="38">
        <v>395.98333333333329</v>
      </c>
      <c r="J239" s="38">
        <v>399.31666666666649</v>
      </c>
      <c r="K239" s="31">
        <v>392.65</v>
      </c>
      <c r="L239" s="31">
        <v>383.8</v>
      </c>
      <c r="M239" s="31">
        <v>36.89432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98.6</v>
      </c>
      <c r="D240" s="38">
        <v>99.05</v>
      </c>
      <c r="E240" s="38">
        <v>97.649999999999991</v>
      </c>
      <c r="F240" s="38">
        <v>96.699999999999989</v>
      </c>
      <c r="G240" s="38">
        <v>95.299999999999983</v>
      </c>
      <c r="H240" s="38">
        <v>100</v>
      </c>
      <c r="I240" s="38">
        <v>101.4</v>
      </c>
      <c r="J240" s="38">
        <v>102.35000000000001</v>
      </c>
      <c r="K240" s="31">
        <v>100.45</v>
      </c>
      <c r="L240" s="31">
        <v>98.1</v>
      </c>
      <c r="M240" s="31">
        <v>163.49608000000001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26.4</v>
      </c>
      <c r="D241" s="38">
        <v>26.533333333333331</v>
      </c>
      <c r="E241" s="38">
        <v>26.116666666666664</v>
      </c>
      <c r="F241" s="38">
        <v>25.833333333333332</v>
      </c>
      <c r="G241" s="38">
        <v>25.416666666666664</v>
      </c>
      <c r="H241" s="38">
        <v>26.816666666666663</v>
      </c>
      <c r="I241" s="38">
        <v>27.233333333333334</v>
      </c>
      <c r="J241" s="38">
        <v>27.516666666666662</v>
      </c>
      <c r="K241" s="31">
        <v>26.95</v>
      </c>
      <c r="L241" s="31">
        <v>26.25</v>
      </c>
      <c r="M241" s="31">
        <v>118.61358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619.5</v>
      </c>
      <c r="D242" s="38">
        <v>620.48333333333335</v>
      </c>
      <c r="E242" s="38">
        <v>616.06666666666672</v>
      </c>
      <c r="F242" s="38">
        <v>612.63333333333333</v>
      </c>
      <c r="G242" s="38">
        <v>608.2166666666667</v>
      </c>
      <c r="H242" s="38">
        <v>623.91666666666674</v>
      </c>
      <c r="I242" s="38">
        <v>628.33333333333326</v>
      </c>
      <c r="J242" s="38">
        <v>631.76666666666677</v>
      </c>
      <c r="K242" s="31">
        <v>624.9</v>
      </c>
      <c r="L242" s="31">
        <v>617.04999999999995</v>
      </c>
      <c r="M242" s="31">
        <v>9.0412099999999995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34.85</v>
      </c>
      <c r="D243" s="38">
        <v>34.916666666666664</v>
      </c>
      <c r="E243" s="38">
        <v>34.483333333333327</v>
      </c>
      <c r="F243" s="38">
        <v>34.11666666666666</v>
      </c>
      <c r="G243" s="38">
        <v>33.683333333333323</v>
      </c>
      <c r="H243" s="38">
        <v>35.283333333333331</v>
      </c>
      <c r="I243" s="38">
        <v>35.716666666666669</v>
      </c>
      <c r="J243" s="38">
        <v>36.083333333333336</v>
      </c>
      <c r="K243" s="31">
        <v>35.35</v>
      </c>
      <c r="L243" s="31">
        <v>34.549999999999997</v>
      </c>
      <c r="M243" s="31">
        <v>376.79849000000002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1534.65</v>
      </c>
      <c r="D244" s="38">
        <v>1533.5500000000002</v>
      </c>
      <c r="E244" s="38">
        <v>1522.1500000000003</v>
      </c>
      <c r="F244" s="38">
        <v>1509.65</v>
      </c>
      <c r="G244" s="38">
        <v>1498.2500000000002</v>
      </c>
      <c r="H244" s="38">
        <v>1546.0500000000004</v>
      </c>
      <c r="I244" s="38">
        <v>1557.45</v>
      </c>
      <c r="J244" s="38">
        <v>1569.9500000000005</v>
      </c>
      <c r="K244" s="31">
        <v>1544.95</v>
      </c>
      <c r="L244" s="31">
        <v>1521.05</v>
      </c>
      <c r="M244" s="31">
        <v>1.2662899999999999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460.05</v>
      </c>
      <c r="D245" s="38">
        <v>464.95</v>
      </c>
      <c r="E245" s="38">
        <v>453.5</v>
      </c>
      <c r="F245" s="38">
        <v>446.95</v>
      </c>
      <c r="G245" s="38">
        <v>435.5</v>
      </c>
      <c r="H245" s="38">
        <v>471.5</v>
      </c>
      <c r="I245" s="38">
        <v>482.94999999999993</v>
      </c>
      <c r="J245" s="38">
        <v>489.5</v>
      </c>
      <c r="K245" s="31">
        <v>476.4</v>
      </c>
      <c r="L245" s="31">
        <v>458.4</v>
      </c>
      <c r="M245" s="31">
        <v>19.800229999999999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176</v>
      </c>
      <c r="D246" s="38">
        <v>177.88333333333333</v>
      </c>
      <c r="E246" s="38">
        <v>173.26666666666665</v>
      </c>
      <c r="F246" s="38">
        <v>170.53333333333333</v>
      </c>
      <c r="G246" s="38">
        <v>165.91666666666666</v>
      </c>
      <c r="H246" s="38">
        <v>180.61666666666665</v>
      </c>
      <c r="I246" s="38">
        <v>185.23333333333332</v>
      </c>
      <c r="J246" s="38">
        <v>187.96666666666664</v>
      </c>
      <c r="K246" s="31">
        <v>182.5</v>
      </c>
      <c r="L246" s="31">
        <v>175.15</v>
      </c>
      <c r="M246" s="31">
        <v>83.954089999999994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1415.6</v>
      </c>
      <c r="D247" s="38">
        <v>1417.9833333333336</v>
      </c>
      <c r="E247" s="38">
        <v>1402.7666666666671</v>
      </c>
      <c r="F247" s="38">
        <v>1389.9333333333336</v>
      </c>
      <c r="G247" s="38">
        <v>1374.7166666666672</v>
      </c>
      <c r="H247" s="38">
        <v>1430.8166666666671</v>
      </c>
      <c r="I247" s="38">
        <v>1446.0333333333333</v>
      </c>
      <c r="J247" s="38">
        <v>1458.866666666667</v>
      </c>
      <c r="K247" s="31">
        <v>1433.2</v>
      </c>
      <c r="L247" s="31">
        <v>1405.15</v>
      </c>
      <c r="M247" s="31">
        <v>33.625979999999998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14.8</v>
      </c>
      <c r="D248" s="38">
        <v>14.9</v>
      </c>
      <c r="E248" s="38">
        <v>14.65</v>
      </c>
      <c r="F248" s="38">
        <v>14.5</v>
      </c>
      <c r="G248" s="38">
        <v>14.25</v>
      </c>
      <c r="H248" s="38">
        <v>15.05</v>
      </c>
      <c r="I248" s="38">
        <v>15.3</v>
      </c>
      <c r="J248" s="38">
        <v>15.450000000000001</v>
      </c>
      <c r="K248" s="31">
        <v>15.15</v>
      </c>
      <c r="L248" s="31">
        <v>14.75</v>
      </c>
      <c r="M248" s="31">
        <v>47.631250000000001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4570.75</v>
      </c>
      <c r="D249" s="38">
        <v>4568.8833333333332</v>
      </c>
      <c r="E249" s="38">
        <v>4537.7666666666664</v>
      </c>
      <c r="F249" s="38">
        <v>4504.7833333333328</v>
      </c>
      <c r="G249" s="38">
        <v>4473.6666666666661</v>
      </c>
      <c r="H249" s="38">
        <v>4601.8666666666668</v>
      </c>
      <c r="I249" s="38">
        <v>4632.9833333333336</v>
      </c>
      <c r="J249" s="38">
        <v>4665.9666666666672</v>
      </c>
      <c r="K249" s="31">
        <v>4600</v>
      </c>
      <c r="L249" s="31">
        <v>4535.8999999999996</v>
      </c>
      <c r="M249" s="31">
        <v>0.91327999999999998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1353.15</v>
      </c>
      <c r="D250" s="38">
        <v>1354.6666666666667</v>
      </c>
      <c r="E250" s="38">
        <v>1345.5333333333335</v>
      </c>
      <c r="F250" s="38">
        <v>1337.9166666666667</v>
      </c>
      <c r="G250" s="38">
        <v>1328.7833333333335</v>
      </c>
      <c r="H250" s="38">
        <v>1362.2833333333335</v>
      </c>
      <c r="I250" s="38">
        <v>1371.4166666666667</v>
      </c>
      <c r="J250" s="38">
        <v>1379.0333333333335</v>
      </c>
      <c r="K250" s="31">
        <v>1363.8</v>
      </c>
      <c r="L250" s="31">
        <v>1347.05</v>
      </c>
      <c r="M250" s="31">
        <v>91.918610000000001</v>
      </c>
      <c r="N250" s="1"/>
      <c r="O250" s="1"/>
    </row>
    <row r="251" spans="1:15" ht="12.75" customHeight="1">
      <c r="A251" s="33">
        <v>241</v>
      </c>
      <c r="B251" s="58" t="s">
        <v>882</v>
      </c>
      <c r="C251" s="31">
        <v>2900.25</v>
      </c>
      <c r="D251" s="38">
        <v>2888.4</v>
      </c>
      <c r="E251" s="38">
        <v>2851.9500000000003</v>
      </c>
      <c r="F251" s="38">
        <v>2803.65</v>
      </c>
      <c r="G251" s="38">
        <v>2767.2000000000003</v>
      </c>
      <c r="H251" s="38">
        <v>2936.7000000000003</v>
      </c>
      <c r="I251" s="38">
        <v>2973.15</v>
      </c>
      <c r="J251" s="38">
        <v>3021.4500000000003</v>
      </c>
      <c r="K251" s="31">
        <v>2924.85</v>
      </c>
      <c r="L251" s="31">
        <v>2840.1</v>
      </c>
      <c r="M251" s="31">
        <v>0.18212999999999999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577.20000000000005</v>
      </c>
      <c r="D252" s="38">
        <v>585.9666666666667</v>
      </c>
      <c r="E252" s="38">
        <v>563.23333333333335</v>
      </c>
      <c r="F252" s="38">
        <v>549.26666666666665</v>
      </c>
      <c r="G252" s="38">
        <v>526.5333333333333</v>
      </c>
      <c r="H252" s="38">
        <v>599.93333333333339</v>
      </c>
      <c r="I252" s="38">
        <v>622.66666666666674</v>
      </c>
      <c r="J252" s="38">
        <v>636.63333333333344</v>
      </c>
      <c r="K252" s="31">
        <v>608.70000000000005</v>
      </c>
      <c r="L252" s="31">
        <v>572</v>
      </c>
      <c r="M252" s="31">
        <v>13.293200000000001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2549.85</v>
      </c>
      <c r="D253" s="38">
        <v>2541.4333333333334</v>
      </c>
      <c r="E253" s="38">
        <v>2514.8666666666668</v>
      </c>
      <c r="F253" s="38">
        <v>2479.8833333333332</v>
      </c>
      <c r="G253" s="38">
        <v>2453.3166666666666</v>
      </c>
      <c r="H253" s="38">
        <v>2576.416666666667</v>
      </c>
      <c r="I253" s="38">
        <v>2602.9833333333336</v>
      </c>
      <c r="J253" s="38">
        <v>2637.9666666666672</v>
      </c>
      <c r="K253" s="31">
        <v>2568</v>
      </c>
      <c r="L253" s="31">
        <v>2506.4499999999998</v>
      </c>
      <c r="M253" s="31">
        <v>12.244579999999999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826.75</v>
      </c>
      <c r="D254" s="38">
        <v>819.56666666666661</v>
      </c>
      <c r="E254" s="38">
        <v>804.13333333333321</v>
      </c>
      <c r="F254" s="38">
        <v>781.51666666666665</v>
      </c>
      <c r="G254" s="38">
        <v>766.08333333333326</v>
      </c>
      <c r="H254" s="38">
        <v>842.18333333333317</v>
      </c>
      <c r="I254" s="38">
        <v>857.61666666666656</v>
      </c>
      <c r="J254" s="38">
        <v>880.23333333333312</v>
      </c>
      <c r="K254" s="31">
        <v>835</v>
      </c>
      <c r="L254" s="31">
        <v>796.95</v>
      </c>
      <c r="M254" s="31">
        <v>11.03966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25.4</v>
      </c>
      <c r="D255" s="38">
        <v>25.433333333333334</v>
      </c>
      <c r="E255" s="38">
        <v>25.266666666666666</v>
      </c>
      <c r="F255" s="38">
        <v>25.133333333333333</v>
      </c>
      <c r="G255" s="38">
        <v>24.966666666666665</v>
      </c>
      <c r="H255" s="38">
        <v>25.566666666666666</v>
      </c>
      <c r="I255" s="38">
        <v>25.733333333333331</v>
      </c>
      <c r="J255" s="38">
        <v>25.866666666666667</v>
      </c>
      <c r="K255" s="31">
        <v>25.6</v>
      </c>
      <c r="L255" s="31">
        <v>25.3</v>
      </c>
      <c r="M255" s="31">
        <v>46.745330000000003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465.05</v>
      </c>
      <c r="D256" s="38">
        <v>467.10000000000008</v>
      </c>
      <c r="E256" s="38">
        <v>459.05000000000018</v>
      </c>
      <c r="F256" s="38">
        <v>453.05000000000013</v>
      </c>
      <c r="G256" s="38">
        <v>445.00000000000023</v>
      </c>
      <c r="H256" s="38">
        <v>473.10000000000014</v>
      </c>
      <c r="I256" s="38">
        <v>481.15</v>
      </c>
      <c r="J256" s="38">
        <v>487.15000000000009</v>
      </c>
      <c r="K256" s="31">
        <v>475.15</v>
      </c>
      <c r="L256" s="31">
        <v>461.1</v>
      </c>
      <c r="M256" s="31">
        <v>139.89456999999999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112.85</v>
      </c>
      <c r="D257" s="38">
        <v>111.89999999999999</v>
      </c>
      <c r="E257" s="38">
        <v>109.79999999999998</v>
      </c>
      <c r="F257" s="38">
        <v>106.74999999999999</v>
      </c>
      <c r="G257" s="38">
        <v>104.64999999999998</v>
      </c>
      <c r="H257" s="38">
        <v>114.94999999999999</v>
      </c>
      <c r="I257" s="38">
        <v>117.04999999999998</v>
      </c>
      <c r="J257" s="38">
        <v>120.1</v>
      </c>
      <c r="K257" s="31">
        <v>114</v>
      </c>
      <c r="L257" s="31">
        <v>108.85</v>
      </c>
      <c r="M257" s="31">
        <v>21.582519999999999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2423.75</v>
      </c>
      <c r="D258" s="38">
        <v>2435.25</v>
      </c>
      <c r="E258" s="38">
        <v>2403.5</v>
      </c>
      <c r="F258" s="38">
        <v>2383.25</v>
      </c>
      <c r="G258" s="38">
        <v>2351.5</v>
      </c>
      <c r="H258" s="38">
        <v>2455.5</v>
      </c>
      <c r="I258" s="38">
        <v>2487.25</v>
      </c>
      <c r="J258" s="38">
        <v>2507.5</v>
      </c>
      <c r="K258" s="31">
        <v>2467</v>
      </c>
      <c r="L258" s="31">
        <v>2415</v>
      </c>
      <c r="M258" s="31">
        <v>0.21956999999999999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3198.35</v>
      </c>
      <c r="D259" s="38">
        <v>3218.4833333333336</v>
      </c>
      <c r="E259" s="38">
        <v>3166.9666666666672</v>
      </c>
      <c r="F259" s="38">
        <v>3135.5833333333335</v>
      </c>
      <c r="G259" s="38">
        <v>3084.0666666666671</v>
      </c>
      <c r="H259" s="38">
        <v>3249.8666666666672</v>
      </c>
      <c r="I259" s="38">
        <v>3301.3833333333337</v>
      </c>
      <c r="J259" s="38">
        <v>3332.7666666666673</v>
      </c>
      <c r="K259" s="31">
        <v>3270</v>
      </c>
      <c r="L259" s="31">
        <v>3187.1</v>
      </c>
      <c r="M259" s="31">
        <v>0.74970000000000003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108.9</v>
      </c>
      <c r="D260" s="38">
        <v>109.33333333333333</v>
      </c>
      <c r="E260" s="38">
        <v>107.66666666666666</v>
      </c>
      <c r="F260" s="38">
        <v>106.43333333333332</v>
      </c>
      <c r="G260" s="38">
        <v>104.76666666666665</v>
      </c>
      <c r="H260" s="38">
        <v>110.56666666666666</v>
      </c>
      <c r="I260" s="38">
        <v>112.23333333333332</v>
      </c>
      <c r="J260" s="38">
        <v>113.46666666666667</v>
      </c>
      <c r="K260" s="31">
        <v>111</v>
      </c>
      <c r="L260" s="31">
        <v>108.1</v>
      </c>
      <c r="M260" s="31">
        <v>19.44819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1429.05</v>
      </c>
      <c r="D261" s="38">
        <v>1432.2833333333335</v>
      </c>
      <c r="E261" s="38">
        <v>1411.7666666666671</v>
      </c>
      <c r="F261" s="38">
        <v>1394.4833333333336</v>
      </c>
      <c r="G261" s="38">
        <v>1373.9666666666672</v>
      </c>
      <c r="H261" s="38">
        <v>1449.5666666666671</v>
      </c>
      <c r="I261" s="38">
        <v>1470.0833333333335</v>
      </c>
      <c r="J261" s="38">
        <v>1487.366666666667</v>
      </c>
      <c r="K261" s="31">
        <v>1452.8</v>
      </c>
      <c r="L261" s="31">
        <v>1415</v>
      </c>
      <c r="M261" s="31">
        <v>1.2612699999999999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381.1</v>
      </c>
      <c r="D262" s="38">
        <v>382.59999999999997</v>
      </c>
      <c r="E262" s="38">
        <v>378.29999999999995</v>
      </c>
      <c r="F262" s="38">
        <v>375.5</v>
      </c>
      <c r="G262" s="38">
        <v>371.2</v>
      </c>
      <c r="H262" s="38">
        <v>385.39999999999992</v>
      </c>
      <c r="I262" s="38">
        <v>389.7</v>
      </c>
      <c r="J262" s="38">
        <v>392.49999999999989</v>
      </c>
      <c r="K262" s="31">
        <v>386.9</v>
      </c>
      <c r="L262" s="31">
        <v>379.8</v>
      </c>
      <c r="M262" s="31">
        <v>5.1448900000000002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659.8</v>
      </c>
      <c r="D263" s="38">
        <v>660.75</v>
      </c>
      <c r="E263" s="38">
        <v>655.7</v>
      </c>
      <c r="F263" s="38">
        <v>651.6</v>
      </c>
      <c r="G263" s="38">
        <v>646.55000000000007</v>
      </c>
      <c r="H263" s="38">
        <v>664.85</v>
      </c>
      <c r="I263" s="38">
        <v>669.9</v>
      </c>
      <c r="J263" s="38">
        <v>674</v>
      </c>
      <c r="K263" s="31">
        <v>665.8</v>
      </c>
      <c r="L263" s="31">
        <v>656.65</v>
      </c>
      <c r="M263" s="31">
        <v>16.133610000000001</v>
      </c>
      <c r="N263" s="1"/>
      <c r="O263" s="1"/>
    </row>
    <row r="264" spans="1:15" ht="12.75" customHeight="1">
      <c r="A264" s="33">
        <v>254</v>
      </c>
      <c r="B264" s="58" t="s">
        <v>883</v>
      </c>
      <c r="C264" s="31">
        <v>310.45</v>
      </c>
      <c r="D264" s="38">
        <v>312.08333333333331</v>
      </c>
      <c r="E264" s="38">
        <v>305.36666666666662</v>
      </c>
      <c r="F264" s="38">
        <v>300.2833333333333</v>
      </c>
      <c r="G264" s="38">
        <v>293.56666666666661</v>
      </c>
      <c r="H264" s="38">
        <v>317.16666666666663</v>
      </c>
      <c r="I264" s="38">
        <v>323.88333333333333</v>
      </c>
      <c r="J264" s="38">
        <v>328.96666666666664</v>
      </c>
      <c r="K264" s="31">
        <v>318.8</v>
      </c>
      <c r="L264" s="31">
        <v>307</v>
      </c>
      <c r="M264" s="31">
        <v>0.45075999999999999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668.95</v>
      </c>
      <c r="D265" s="38">
        <v>671.11666666666667</v>
      </c>
      <c r="E265" s="38">
        <v>663.83333333333337</v>
      </c>
      <c r="F265" s="38">
        <v>658.7166666666667</v>
      </c>
      <c r="G265" s="38">
        <v>651.43333333333339</v>
      </c>
      <c r="H265" s="38">
        <v>676.23333333333335</v>
      </c>
      <c r="I265" s="38">
        <v>683.51666666666665</v>
      </c>
      <c r="J265" s="38">
        <v>688.63333333333333</v>
      </c>
      <c r="K265" s="31">
        <v>678.4</v>
      </c>
      <c r="L265" s="31">
        <v>666</v>
      </c>
      <c r="M265" s="31">
        <v>1.2876300000000001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323</v>
      </c>
      <c r="D266" s="38">
        <v>325.18333333333334</v>
      </c>
      <c r="E266" s="38">
        <v>320.41666666666669</v>
      </c>
      <c r="F266" s="38">
        <v>317.83333333333337</v>
      </c>
      <c r="G266" s="38">
        <v>313.06666666666672</v>
      </c>
      <c r="H266" s="38">
        <v>327.76666666666665</v>
      </c>
      <c r="I266" s="38">
        <v>332.5333333333333</v>
      </c>
      <c r="J266" s="38">
        <v>335.11666666666662</v>
      </c>
      <c r="K266" s="31">
        <v>329.95</v>
      </c>
      <c r="L266" s="31">
        <v>322.60000000000002</v>
      </c>
      <c r="M266" s="31">
        <v>5.9435599999999997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73.95</v>
      </c>
      <c r="D267" s="38">
        <v>74.233333333333334</v>
      </c>
      <c r="E267" s="38">
        <v>73.416666666666671</v>
      </c>
      <c r="F267" s="38">
        <v>72.88333333333334</v>
      </c>
      <c r="G267" s="38">
        <v>72.066666666666677</v>
      </c>
      <c r="H267" s="38">
        <v>74.766666666666666</v>
      </c>
      <c r="I267" s="38">
        <v>75.583333333333329</v>
      </c>
      <c r="J267" s="38">
        <v>76.11666666666666</v>
      </c>
      <c r="K267" s="31">
        <v>75.05</v>
      </c>
      <c r="L267" s="31">
        <v>73.7</v>
      </c>
      <c r="M267" s="31">
        <v>5.5700900000000004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289.39999999999998</v>
      </c>
      <c r="D268" s="38">
        <v>290.48333333333329</v>
      </c>
      <c r="E268" s="38">
        <v>286.01666666666659</v>
      </c>
      <c r="F268" s="38">
        <v>282.63333333333333</v>
      </c>
      <c r="G268" s="38">
        <v>278.16666666666663</v>
      </c>
      <c r="H268" s="38">
        <v>293.86666666666656</v>
      </c>
      <c r="I268" s="38">
        <v>298.33333333333326</v>
      </c>
      <c r="J268" s="38">
        <v>301.71666666666653</v>
      </c>
      <c r="K268" s="31">
        <v>294.95</v>
      </c>
      <c r="L268" s="31">
        <v>287.10000000000002</v>
      </c>
      <c r="M268" s="31">
        <v>24.87865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793.75</v>
      </c>
      <c r="D269" s="38">
        <v>799.75</v>
      </c>
      <c r="E269" s="38">
        <v>785</v>
      </c>
      <c r="F269" s="38">
        <v>776.25</v>
      </c>
      <c r="G269" s="38">
        <v>761.5</v>
      </c>
      <c r="H269" s="38">
        <v>808.5</v>
      </c>
      <c r="I269" s="38">
        <v>823.25</v>
      </c>
      <c r="J269" s="38">
        <v>832</v>
      </c>
      <c r="K269" s="31">
        <v>814.5</v>
      </c>
      <c r="L269" s="31">
        <v>791</v>
      </c>
      <c r="M269" s="31">
        <v>28.65447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470.8</v>
      </c>
      <c r="D270" s="38">
        <v>470.90000000000003</v>
      </c>
      <c r="E270" s="38">
        <v>465.90000000000009</v>
      </c>
      <c r="F270" s="38">
        <v>461.00000000000006</v>
      </c>
      <c r="G270" s="38">
        <v>456.00000000000011</v>
      </c>
      <c r="H270" s="38">
        <v>475.80000000000007</v>
      </c>
      <c r="I270" s="38">
        <v>480.79999999999995</v>
      </c>
      <c r="J270" s="38">
        <v>485.70000000000005</v>
      </c>
      <c r="K270" s="31">
        <v>475.9</v>
      </c>
      <c r="L270" s="31">
        <v>466</v>
      </c>
      <c r="M270" s="31">
        <v>29.057970000000001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423.2</v>
      </c>
      <c r="D271" s="38">
        <v>421.41666666666669</v>
      </c>
      <c r="E271" s="38">
        <v>413.38333333333338</v>
      </c>
      <c r="F271" s="38">
        <v>403.56666666666672</v>
      </c>
      <c r="G271" s="38">
        <v>395.53333333333342</v>
      </c>
      <c r="H271" s="38">
        <v>431.23333333333335</v>
      </c>
      <c r="I271" s="38">
        <v>439.26666666666665</v>
      </c>
      <c r="J271" s="38">
        <v>449.08333333333331</v>
      </c>
      <c r="K271" s="31">
        <v>429.45</v>
      </c>
      <c r="L271" s="31">
        <v>411.6</v>
      </c>
      <c r="M271" s="31">
        <v>5.4383299999999997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366.25</v>
      </c>
      <c r="D272" s="38">
        <v>367.66666666666669</v>
      </c>
      <c r="E272" s="38">
        <v>362.18333333333339</v>
      </c>
      <c r="F272" s="38">
        <v>358.11666666666673</v>
      </c>
      <c r="G272" s="38">
        <v>352.63333333333344</v>
      </c>
      <c r="H272" s="38">
        <v>371.73333333333335</v>
      </c>
      <c r="I272" s="38">
        <v>377.21666666666658</v>
      </c>
      <c r="J272" s="38">
        <v>381.2833333333333</v>
      </c>
      <c r="K272" s="31">
        <v>373.15</v>
      </c>
      <c r="L272" s="31">
        <v>363.6</v>
      </c>
      <c r="M272" s="31">
        <v>1.0109399999999999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777.85</v>
      </c>
      <c r="D273" s="38">
        <v>782.30000000000007</v>
      </c>
      <c r="E273" s="38">
        <v>771.45000000000016</v>
      </c>
      <c r="F273" s="38">
        <v>765.05000000000007</v>
      </c>
      <c r="G273" s="38">
        <v>754.20000000000016</v>
      </c>
      <c r="H273" s="38">
        <v>788.70000000000016</v>
      </c>
      <c r="I273" s="38">
        <v>799.55000000000007</v>
      </c>
      <c r="J273" s="38">
        <v>805.95000000000016</v>
      </c>
      <c r="K273" s="31">
        <v>793.15</v>
      </c>
      <c r="L273" s="31">
        <v>775.9</v>
      </c>
      <c r="M273" s="31">
        <v>1.34453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305.55</v>
      </c>
      <c r="D274" s="38">
        <v>308.2166666666667</v>
      </c>
      <c r="E274" s="38">
        <v>299.33333333333337</v>
      </c>
      <c r="F274" s="38">
        <v>293.11666666666667</v>
      </c>
      <c r="G274" s="38">
        <v>284.23333333333335</v>
      </c>
      <c r="H274" s="38">
        <v>314.43333333333339</v>
      </c>
      <c r="I274" s="38">
        <v>323.31666666666672</v>
      </c>
      <c r="J274" s="38">
        <v>329.53333333333342</v>
      </c>
      <c r="K274" s="31">
        <v>317.10000000000002</v>
      </c>
      <c r="L274" s="31">
        <v>302</v>
      </c>
      <c r="M274" s="31">
        <v>54.50741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625.1</v>
      </c>
      <c r="D275" s="38">
        <v>627.76666666666665</v>
      </c>
      <c r="E275" s="38">
        <v>619.5333333333333</v>
      </c>
      <c r="F275" s="38">
        <v>613.9666666666667</v>
      </c>
      <c r="G275" s="38">
        <v>605.73333333333335</v>
      </c>
      <c r="H275" s="38">
        <v>633.33333333333326</v>
      </c>
      <c r="I275" s="38">
        <v>641.56666666666661</v>
      </c>
      <c r="J275" s="38">
        <v>647.13333333333321</v>
      </c>
      <c r="K275" s="31">
        <v>636</v>
      </c>
      <c r="L275" s="31">
        <v>622.20000000000005</v>
      </c>
      <c r="M275" s="31">
        <v>2.0701499999999999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1355.65</v>
      </c>
      <c r="D276" s="38">
        <v>1362.8833333333334</v>
      </c>
      <c r="E276" s="38">
        <v>1324.8166666666668</v>
      </c>
      <c r="F276" s="38">
        <v>1293.9833333333333</v>
      </c>
      <c r="G276" s="38">
        <v>1255.9166666666667</v>
      </c>
      <c r="H276" s="38">
        <v>1393.7166666666669</v>
      </c>
      <c r="I276" s="38">
        <v>1431.7833333333335</v>
      </c>
      <c r="J276" s="38">
        <v>1462.616666666667</v>
      </c>
      <c r="K276" s="31">
        <v>1400.95</v>
      </c>
      <c r="L276" s="31">
        <v>1332.05</v>
      </c>
      <c r="M276" s="31">
        <v>4.6819699999999997</v>
      </c>
      <c r="N276" s="1"/>
      <c r="O276" s="1"/>
    </row>
    <row r="277" spans="1:15" ht="12.75" customHeight="1">
      <c r="A277" s="33">
        <v>267</v>
      </c>
      <c r="B277" s="58" t="s">
        <v>870</v>
      </c>
      <c r="C277" s="31">
        <v>621.79999999999995</v>
      </c>
      <c r="D277" s="38">
        <v>629.2833333333333</v>
      </c>
      <c r="E277" s="38">
        <v>609.16666666666663</v>
      </c>
      <c r="F277" s="38">
        <v>596.5333333333333</v>
      </c>
      <c r="G277" s="38">
        <v>576.41666666666663</v>
      </c>
      <c r="H277" s="38">
        <v>641.91666666666663</v>
      </c>
      <c r="I277" s="38">
        <v>662.03333333333342</v>
      </c>
      <c r="J277" s="38">
        <v>674.66666666666663</v>
      </c>
      <c r="K277" s="31">
        <v>649.4</v>
      </c>
      <c r="L277" s="31">
        <v>616.65</v>
      </c>
      <c r="M277" s="31">
        <v>12.9384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175.7</v>
      </c>
      <c r="D278" s="38">
        <v>175.23333333333335</v>
      </c>
      <c r="E278" s="38">
        <v>173.51666666666671</v>
      </c>
      <c r="F278" s="38">
        <v>171.33333333333337</v>
      </c>
      <c r="G278" s="38">
        <v>169.61666666666673</v>
      </c>
      <c r="H278" s="38">
        <v>177.41666666666669</v>
      </c>
      <c r="I278" s="38">
        <v>179.13333333333333</v>
      </c>
      <c r="J278" s="38">
        <v>181.31666666666666</v>
      </c>
      <c r="K278" s="31">
        <v>176.95</v>
      </c>
      <c r="L278" s="31">
        <v>173.05</v>
      </c>
      <c r="M278" s="31">
        <v>16.62491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325.5</v>
      </c>
      <c r="D279" s="38">
        <v>324.84999999999997</v>
      </c>
      <c r="E279" s="38">
        <v>323.54999999999995</v>
      </c>
      <c r="F279" s="38">
        <v>321.59999999999997</v>
      </c>
      <c r="G279" s="38">
        <v>320.29999999999995</v>
      </c>
      <c r="H279" s="38">
        <v>326.79999999999995</v>
      </c>
      <c r="I279" s="38">
        <v>328.1</v>
      </c>
      <c r="J279" s="38">
        <v>330.04999999999995</v>
      </c>
      <c r="K279" s="31">
        <v>326.14999999999998</v>
      </c>
      <c r="L279" s="31">
        <v>322.89999999999998</v>
      </c>
      <c r="M279" s="31">
        <v>2.01111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125</v>
      </c>
      <c r="D280" s="38">
        <v>125.84999999999998</v>
      </c>
      <c r="E280" s="38">
        <v>123.74999999999996</v>
      </c>
      <c r="F280" s="38">
        <v>122.49999999999997</v>
      </c>
      <c r="G280" s="38">
        <v>120.39999999999995</v>
      </c>
      <c r="H280" s="38">
        <v>127.09999999999997</v>
      </c>
      <c r="I280" s="38">
        <v>129.19999999999999</v>
      </c>
      <c r="J280" s="38">
        <v>130.44999999999999</v>
      </c>
      <c r="K280" s="31">
        <v>127.95</v>
      </c>
      <c r="L280" s="31">
        <v>124.6</v>
      </c>
      <c r="M280" s="31">
        <v>17.340319999999998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647.35</v>
      </c>
      <c r="D281" s="38">
        <v>654.55000000000007</v>
      </c>
      <c r="E281" s="38">
        <v>634.50000000000011</v>
      </c>
      <c r="F281" s="38">
        <v>621.65000000000009</v>
      </c>
      <c r="G281" s="38">
        <v>601.60000000000014</v>
      </c>
      <c r="H281" s="38">
        <v>667.40000000000009</v>
      </c>
      <c r="I281" s="38">
        <v>687.45</v>
      </c>
      <c r="J281" s="38">
        <v>700.30000000000007</v>
      </c>
      <c r="K281" s="31">
        <v>674.6</v>
      </c>
      <c r="L281" s="31">
        <v>641.70000000000005</v>
      </c>
      <c r="M281" s="31">
        <v>3.8061699999999998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2497.5</v>
      </c>
      <c r="D282" s="38">
        <v>2489.1166666666668</v>
      </c>
      <c r="E282" s="38">
        <v>2459.3833333333337</v>
      </c>
      <c r="F282" s="38">
        <v>2421.2666666666669</v>
      </c>
      <c r="G282" s="38">
        <v>2391.5333333333338</v>
      </c>
      <c r="H282" s="38">
        <v>2527.2333333333336</v>
      </c>
      <c r="I282" s="38">
        <v>2556.9666666666672</v>
      </c>
      <c r="J282" s="38">
        <v>2595.0833333333335</v>
      </c>
      <c r="K282" s="31">
        <v>2518.85</v>
      </c>
      <c r="L282" s="31">
        <v>2451</v>
      </c>
      <c r="M282" s="31">
        <v>1.9327799999999999</v>
      </c>
      <c r="N282" s="1"/>
      <c r="O282" s="1"/>
    </row>
    <row r="283" spans="1:15" ht="12.75" customHeight="1">
      <c r="A283" s="33">
        <v>273</v>
      </c>
      <c r="B283" s="58" t="s">
        <v>884</v>
      </c>
      <c r="C283" s="31">
        <v>2658.3</v>
      </c>
      <c r="D283" s="38">
        <v>2657.4666666666667</v>
      </c>
      <c r="E283" s="38">
        <v>2619.9333333333334</v>
      </c>
      <c r="F283" s="38">
        <v>2581.5666666666666</v>
      </c>
      <c r="G283" s="38">
        <v>2544.0333333333333</v>
      </c>
      <c r="H283" s="38">
        <v>2695.8333333333335</v>
      </c>
      <c r="I283" s="38">
        <v>2733.3666666666672</v>
      </c>
      <c r="J283" s="38">
        <v>2771.7333333333336</v>
      </c>
      <c r="K283" s="31">
        <v>2695</v>
      </c>
      <c r="L283" s="31">
        <v>2619.1</v>
      </c>
      <c r="M283" s="31">
        <v>4.7169999999999997E-2</v>
      </c>
      <c r="N283" s="1"/>
      <c r="O283" s="1"/>
    </row>
    <row r="284" spans="1:15" ht="12.75" customHeight="1">
      <c r="A284" s="33">
        <v>274</v>
      </c>
      <c r="B284" s="58" t="s">
        <v>890</v>
      </c>
      <c r="C284" s="31">
        <v>570.95000000000005</v>
      </c>
      <c r="D284" s="38">
        <v>570.83333333333337</v>
      </c>
      <c r="E284" s="38">
        <v>560.61666666666679</v>
      </c>
      <c r="F284" s="38">
        <v>550.28333333333342</v>
      </c>
      <c r="G284" s="38">
        <v>540.06666666666683</v>
      </c>
      <c r="H284" s="38">
        <v>581.16666666666674</v>
      </c>
      <c r="I284" s="38">
        <v>591.38333333333321</v>
      </c>
      <c r="J284" s="38">
        <v>601.7166666666667</v>
      </c>
      <c r="K284" s="31">
        <v>581.04999999999995</v>
      </c>
      <c r="L284" s="31">
        <v>560.5</v>
      </c>
      <c r="M284" s="31">
        <v>0.33534000000000003</v>
      </c>
      <c r="N284" s="1"/>
      <c r="O284" s="1"/>
    </row>
    <row r="285" spans="1:15" ht="12.75" customHeight="1">
      <c r="A285" s="33">
        <v>275</v>
      </c>
      <c r="B285" s="58" t="s">
        <v>885</v>
      </c>
      <c r="C285" s="31">
        <v>394.85</v>
      </c>
      <c r="D285" s="38">
        <v>393.13333333333338</v>
      </c>
      <c r="E285" s="38">
        <v>387.81666666666678</v>
      </c>
      <c r="F285" s="38">
        <v>380.78333333333342</v>
      </c>
      <c r="G285" s="38">
        <v>375.46666666666681</v>
      </c>
      <c r="H285" s="38">
        <v>400.16666666666674</v>
      </c>
      <c r="I285" s="38">
        <v>405.48333333333335</v>
      </c>
      <c r="J285" s="38">
        <v>412.51666666666671</v>
      </c>
      <c r="K285" s="31">
        <v>398.45</v>
      </c>
      <c r="L285" s="31">
        <v>386.1</v>
      </c>
      <c r="M285" s="31">
        <v>5.7796500000000002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244.6</v>
      </c>
      <c r="D286" s="38">
        <v>244.91666666666666</v>
      </c>
      <c r="E286" s="38">
        <v>242.0333333333333</v>
      </c>
      <c r="F286" s="38">
        <v>239.46666666666664</v>
      </c>
      <c r="G286" s="38">
        <v>236.58333333333329</v>
      </c>
      <c r="H286" s="38">
        <v>247.48333333333332</v>
      </c>
      <c r="I286" s="38">
        <v>250.3666666666667</v>
      </c>
      <c r="J286" s="38">
        <v>252.93333333333334</v>
      </c>
      <c r="K286" s="31">
        <v>247.8</v>
      </c>
      <c r="L286" s="31">
        <v>242.35</v>
      </c>
      <c r="M286" s="31">
        <v>2.48055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1873.75</v>
      </c>
      <c r="D287" s="38">
        <v>1879.6333333333332</v>
      </c>
      <c r="E287" s="38">
        <v>1856.6666666666665</v>
      </c>
      <c r="F287" s="38">
        <v>1839.5833333333333</v>
      </c>
      <c r="G287" s="38">
        <v>1816.6166666666666</v>
      </c>
      <c r="H287" s="38">
        <v>1896.7166666666665</v>
      </c>
      <c r="I287" s="38">
        <v>1919.6833333333332</v>
      </c>
      <c r="J287" s="38">
        <v>1936.7666666666664</v>
      </c>
      <c r="K287" s="31">
        <v>1902.6</v>
      </c>
      <c r="L287" s="31">
        <v>1862.55</v>
      </c>
      <c r="M287" s="31">
        <v>62.900010000000002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1084.8499999999999</v>
      </c>
      <c r="D288" s="38">
        <v>1079.95</v>
      </c>
      <c r="E288" s="38">
        <v>1064.9000000000001</v>
      </c>
      <c r="F288" s="38">
        <v>1044.95</v>
      </c>
      <c r="G288" s="38">
        <v>1029.9000000000001</v>
      </c>
      <c r="H288" s="38">
        <v>1099.9000000000001</v>
      </c>
      <c r="I288" s="38">
        <v>1114.9499999999998</v>
      </c>
      <c r="J288" s="38">
        <v>1134.9000000000001</v>
      </c>
      <c r="K288" s="31">
        <v>1095</v>
      </c>
      <c r="L288" s="31">
        <v>1060</v>
      </c>
      <c r="M288" s="31">
        <v>11.32793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374.55</v>
      </c>
      <c r="D289" s="38">
        <v>374.93333333333339</v>
      </c>
      <c r="E289" s="38">
        <v>371.01666666666677</v>
      </c>
      <c r="F289" s="38">
        <v>367.48333333333335</v>
      </c>
      <c r="G289" s="38">
        <v>363.56666666666672</v>
      </c>
      <c r="H289" s="38">
        <v>378.46666666666681</v>
      </c>
      <c r="I289" s="38">
        <v>382.38333333333344</v>
      </c>
      <c r="J289" s="38">
        <v>385.91666666666686</v>
      </c>
      <c r="K289" s="31">
        <v>378.85</v>
      </c>
      <c r="L289" s="31">
        <v>371.4</v>
      </c>
      <c r="M289" s="31">
        <v>4.2794100000000004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1911.9</v>
      </c>
      <c r="D290" s="38">
        <v>1923.8</v>
      </c>
      <c r="E290" s="38">
        <v>1893.05</v>
      </c>
      <c r="F290" s="38">
        <v>1874.2</v>
      </c>
      <c r="G290" s="38">
        <v>1843.45</v>
      </c>
      <c r="H290" s="38">
        <v>1942.6499999999999</v>
      </c>
      <c r="I290" s="38">
        <v>1973.3999999999999</v>
      </c>
      <c r="J290" s="38">
        <v>1992.2499999999998</v>
      </c>
      <c r="K290" s="31">
        <v>1954.55</v>
      </c>
      <c r="L290" s="31">
        <v>1904.95</v>
      </c>
      <c r="M290" s="31">
        <v>0.27678999999999998</v>
      </c>
      <c r="N290" s="1"/>
      <c r="O290" s="1"/>
    </row>
    <row r="291" spans="1:15" ht="12.75" customHeight="1">
      <c r="A291" s="33">
        <v>281</v>
      </c>
      <c r="B291" s="58" t="s">
        <v>886</v>
      </c>
      <c r="C291" s="31">
        <v>2216.6</v>
      </c>
      <c r="D291" s="38">
        <v>2228.7833333333333</v>
      </c>
      <c r="E291" s="38">
        <v>2198.8166666666666</v>
      </c>
      <c r="F291" s="38">
        <v>2181.0333333333333</v>
      </c>
      <c r="G291" s="38">
        <v>2151.0666666666666</v>
      </c>
      <c r="H291" s="38">
        <v>2246.5666666666666</v>
      </c>
      <c r="I291" s="38">
        <v>2276.5333333333328</v>
      </c>
      <c r="J291" s="38">
        <v>2294.3166666666666</v>
      </c>
      <c r="K291" s="31">
        <v>2258.75</v>
      </c>
      <c r="L291" s="31">
        <v>2211</v>
      </c>
      <c r="M291" s="31">
        <v>0.23291999999999999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130.9</v>
      </c>
      <c r="D292" s="38">
        <v>130.9</v>
      </c>
      <c r="E292" s="38">
        <v>129.80000000000001</v>
      </c>
      <c r="F292" s="38">
        <v>128.70000000000002</v>
      </c>
      <c r="G292" s="38">
        <v>127.60000000000002</v>
      </c>
      <c r="H292" s="38">
        <v>132</v>
      </c>
      <c r="I292" s="38">
        <v>133.09999999999997</v>
      </c>
      <c r="J292" s="38">
        <v>134.19999999999999</v>
      </c>
      <c r="K292" s="31">
        <v>132</v>
      </c>
      <c r="L292" s="31">
        <v>129.80000000000001</v>
      </c>
      <c r="M292" s="31">
        <v>75.911869999999993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3938.95</v>
      </c>
      <c r="D293" s="38">
        <v>3946.4833333333336</v>
      </c>
      <c r="E293" s="38">
        <v>3914.0666666666671</v>
      </c>
      <c r="F293" s="38">
        <v>3889.1833333333334</v>
      </c>
      <c r="G293" s="38">
        <v>3856.7666666666669</v>
      </c>
      <c r="H293" s="38">
        <v>3971.3666666666672</v>
      </c>
      <c r="I293" s="38">
        <v>4003.7833333333333</v>
      </c>
      <c r="J293" s="38">
        <v>4028.6666666666674</v>
      </c>
      <c r="K293" s="31">
        <v>3978.9</v>
      </c>
      <c r="L293" s="31">
        <v>3921.6</v>
      </c>
      <c r="M293" s="31">
        <v>1.3619300000000001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13791.35</v>
      </c>
      <c r="D294" s="38">
        <v>13741.949999999999</v>
      </c>
      <c r="E294" s="38">
        <v>13660.749999999998</v>
      </c>
      <c r="F294" s="38">
        <v>13530.15</v>
      </c>
      <c r="G294" s="38">
        <v>13448.949999999999</v>
      </c>
      <c r="H294" s="38">
        <v>13872.549999999997</v>
      </c>
      <c r="I294" s="38">
        <v>13953.749999999998</v>
      </c>
      <c r="J294" s="38">
        <v>14084.349999999997</v>
      </c>
      <c r="K294" s="31">
        <v>13823.15</v>
      </c>
      <c r="L294" s="31">
        <v>13611.35</v>
      </c>
      <c r="M294" s="31">
        <v>4.2790000000000002E-2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2660.2</v>
      </c>
      <c r="D295" s="38">
        <v>2660.9999999999995</v>
      </c>
      <c r="E295" s="38">
        <v>2645.6499999999992</v>
      </c>
      <c r="F295" s="38">
        <v>2631.0999999999995</v>
      </c>
      <c r="G295" s="38">
        <v>2615.7499999999991</v>
      </c>
      <c r="H295" s="38">
        <v>2675.5499999999993</v>
      </c>
      <c r="I295" s="38">
        <v>2690.8999999999996</v>
      </c>
      <c r="J295" s="38">
        <v>2705.4499999999994</v>
      </c>
      <c r="K295" s="31">
        <v>2676.35</v>
      </c>
      <c r="L295" s="31">
        <v>2646.45</v>
      </c>
      <c r="M295" s="31">
        <v>21.17794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365.8</v>
      </c>
      <c r="D296" s="38">
        <v>368.26666666666665</v>
      </c>
      <c r="E296" s="38">
        <v>359.5333333333333</v>
      </c>
      <c r="F296" s="38">
        <v>353.26666666666665</v>
      </c>
      <c r="G296" s="38">
        <v>344.5333333333333</v>
      </c>
      <c r="H296" s="38">
        <v>374.5333333333333</v>
      </c>
      <c r="I296" s="38">
        <v>383.26666666666665</v>
      </c>
      <c r="J296" s="38">
        <v>389.5333333333333</v>
      </c>
      <c r="K296" s="31">
        <v>377</v>
      </c>
      <c r="L296" s="31">
        <v>362</v>
      </c>
      <c r="M296" s="31">
        <v>10.1896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343.9</v>
      </c>
      <c r="D297" s="38">
        <v>340.68333333333334</v>
      </c>
      <c r="E297" s="38">
        <v>331.36666666666667</v>
      </c>
      <c r="F297" s="38">
        <v>318.83333333333331</v>
      </c>
      <c r="G297" s="38">
        <v>309.51666666666665</v>
      </c>
      <c r="H297" s="38">
        <v>353.2166666666667</v>
      </c>
      <c r="I297" s="38">
        <v>362.53333333333342</v>
      </c>
      <c r="J297" s="38">
        <v>375.06666666666672</v>
      </c>
      <c r="K297" s="31">
        <v>350</v>
      </c>
      <c r="L297" s="31">
        <v>328.15</v>
      </c>
      <c r="M297" s="31">
        <v>107.93375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253.1</v>
      </c>
      <c r="D298" s="38">
        <v>253.35</v>
      </c>
      <c r="E298" s="38">
        <v>251.95</v>
      </c>
      <c r="F298" s="38">
        <v>250.79999999999998</v>
      </c>
      <c r="G298" s="38">
        <v>249.39999999999998</v>
      </c>
      <c r="H298" s="38">
        <v>254.5</v>
      </c>
      <c r="I298" s="38">
        <v>255.90000000000003</v>
      </c>
      <c r="J298" s="38">
        <v>257.05</v>
      </c>
      <c r="K298" s="31">
        <v>254.75</v>
      </c>
      <c r="L298" s="31">
        <v>252.2</v>
      </c>
      <c r="M298" s="31">
        <v>3.0353300000000001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91.5</v>
      </c>
      <c r="D299" s="38">
        <v>91.600000000000009</v>
      </c>
      <c r="E299" s="38">
        <v>91.050000000000011</v>
      </c>
      <c r="F299" s="38">
        <v>90.600000000000009</v>
      </c>
      <c r="G299" s="38">
        <v>90.050000000000011</v>
      </c>
      <c r="H299" s="38">
        <v>92.050000000000011</v>
      </c>
      <c r="I299" s="38">
        <v>92.6</v>
      </c>
      <c r="J299" s="38">
        <v>93.050000000000011</v>
      </c>
      <c r="K299" s="31">
        <v>92.15</v>
      </c>
      <c r="L299" s="31">
        <v>91.15</v>
      </c>
      <c r="M299" s="31">
        <v>17.748940000000001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397.2</v>
      </c>
      <c r="D300" s="38">
        <v>397.3</v>
      </c>
      <c r="E300" s="38">
        <v>394.6</v>
      </c>
      <c r="F300" s="38">
        <v>392</v>
      </c>
      <c r="G300" s="38">
        <v>389.3</v>
      </c>
      <c r="H300" s="38">
        <v>399.90000000000003</v>
      </c>
      <c r="I300" s="38">
        <v>402.59999999999997</v>
      </c>
      <c r="J300" s="38">
        <v>405.20000000000005</v>
      </c>
      <c r="K300" s="31">
        <v>400</v>
      </c>
      <c r="L300" s="31">
        <v>394.7</v>
      </c>
      <c r="M300" s="31">
        <v>21.184460000000001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630.25</v>
      </c>
      <c r="D301" s="38">
        <v>631.15</v>
      </c>
      <c r="E301" s="38">
        <v>627</v>
      </c>
      <c r="F301" s="38">
        <v>623.75</v>
      </c>
      <c r="G301" s="38">
        <v>619.6</v>
      </c>
      <c r="H301" s="38">
        <v>634.4</v>
      </c>
      <c r="I301" s="38">
        <v>638.54999999999984</v>
      </c>
      <c r="J301" s="38">
        <v>641.79999999999995</v>
      </c>
      <c r="K301" s="31">
        <v>635.29999999999995</v>
      </c>
      <c r="L301" s="31">
        <v>627.9</v>
      </c>
      <c r="M301" s="31">
        <v>7.0514900000000003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4710.2</v>
      </c>
      <c r="D302" s="38">
        <v>4718.3666666666659</v>
      </c>
      <c r="E302" s="38">
        <v>4674.8833333333314</v>
      </c>
      <c r="F302" s="38">
        <v>4639.5666666666657</v>
      </c>
      <c r="G302" s="38">
        <v>4596.0833333333312</v>
      </c>
      <c r="H302" s="38">
        <v>4753.6833333333316</v>
      </c>
      <c r="I302" s="38">
        <v>4797.166666666667</v>
      </c>
      <c r="J302" s="38">
        <v>4832.4833333333318</v>
      </c>
      <c r="K302" s="31">
        <v>4761.8500000000004</v>
      </c>
      <c r="L302" s="31">
        <v>4683.05</v>
      </c>
      <c r="M302" s="31">
        <v>0.19821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4862.45</v>
      </c>
      <c r="D303" s="38">
        <v>4866.3</v>
      </c>
      <c r="E303" s="38">
        <v>4833.75</v>
      </c>
      <c r="F303" s="38">
        <v>4805.05</v>
      </c>
      <c r="G303" s="38">
        <v>4772.5</v>
      </c>
      <c r="H303" s="38">
        <v>4895</v>
      </c>
      <c r="I303" s="38">
        <v>4927.5500000000011</v>
      </c>
      <c r="J303" s="38">
        <v>4956.25</v>
      </c>
      <c r="K303" s="31">
        <v>4898.8500000000004</v>
      </c>
      <c r="L303" s="31">
        <v>4837.6000000000004</v>
      </c>
      <c r="M303" s="31">
        <v>4.06914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979.7</v>
      </c>
      <c r="D304" s="38">
        <v>970.29999999999984</v>
      </c>
      <c r="E304" s="38">
        <v>950.4499999999997</v>
      </c>
      <c r="F304" s="38">
        <v>921.19999999999982</v>
      </c>
      <c r="G304" s="38">
        <v>901.34999999999968</v>
      </c>
      <c r="H304" s="38">
        <v>999.54999999999973</v>
      </c>
      <c r="I304" s="38">
        <v>1019.3999999999999</v>
      </c>
      <c r="J304" s="38">
        <v>1048.6499999999996</v>
      </c>
      <c r="K304" s="31">
        <v>990.15</v>
      </c>
      <c r="L304" s="31">
        <v>941.05</v>
      </c>
      <c r="M304" s="31">
        <v>33.137590000000003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1611.5</v>
      </c>
      <c r="D305" s="38">
        <v>1634.0166666666667</v>
      </c>
      <c r="E305" s="38">
        <v>1548.4833333333333</v>
      </c>
      <c r="F305" s="38">
        <v>1485.4666666666667</v>
      </c>
      <c r="G305" s="38">
        <v>1399.9333333333334</v>
      </c>
      <c r="H305" s="38">
        <v>1697.0333333333333</v>
      </c>
      <c r="I305" s="38">
        <v>1782.5666666666666</v>
      </c>
      <c r="J305" s="38">
        <v>1845.5833333333333</v>
      </c>
      <c r="K305" s="31">
        <v>1719.55</v>
      </c>
      <c r="L305" s="31">
        <v>1571</v>
      </c>
      <c r="M305" s="31">
        <v>13.05123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727.4</v>
      </c>
      <c r="D306" s="38">
        <v>727.44999999999993</v>
      </c>
      <c r="E306" s="38">
        <v>720.44999999999982</v>
      </c>
      <c r="F306" s="38">
        <v>713.49999999999989</v>
      </c>
      <c r="G306" s="38">
        <v>706.49999999999977</v>
      </c>
      <c r="H306" s="38">
        <v>734.39999999999986</v>
      </c>
      <c r="I306" s="38">
        <v>741.40000000000009</v>
      </c>
      <c r="J306" s="38">
        <v>748.34999999999991</v>
      </c>
      <c r="K306" s="31">
        <v>734.45</v>
      </c>
      <c r="L306" s="31">
        <v>720.5</v>
      </c>
      <c r="M306" s="31">
        <v>3.7235399999999998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1089.9000000000001</v>
      </c>
      <c r="D307" s="38">
        <v>1091.9833333333333</v>
      </c>
      <c r="E307" s="38">
        <v>1078.9666666666667</v>
      </c>
      <c r="F307" s="38">
        <v>1068.0333333333333</v>
      </c>
      <c r="G307" s="38">
        <v>1055.0166666666667</v>
      </c>
      <c r="H307" s="38">
        <v>1102.9166666666667</v>
      </c>
      <c r="I307" s="38">
        <v>1115.9333333333336</v>
      </c>
      <c r="J307" s="38">
        <v>1126.8666666666668</v>
      </c>
      <c r="K307" s="31">
        <v>1105</v>
      </c>
      <c r="L307" s="31">
        <v>1081.05</v>
      </c>
      <c r="M307" s="31">
        <v>5.34497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311.95</v>
      </c>
      <c r="D308" s="38">
        <v>314.76666666666665</v>
      </c>
      <c r="E308" s="38">
        <v>305.58333333333331</v>
      </c>
      <c r="F308" s="38">
        <v>299.21666666666664</v>
      </c>
      <c r="G308" s="38">
        <v>290.0333333333333</v>
      </c>
      <c r="H308" s="38">
        <v>321.13333333333333</v>
      </c>
      <c r="I308" s="38">
        <v>330.31666666666672</v>
      </c>
      <c r="J308" s="38">
        <v>336.68333333333334</v>
      </c>
      <c r="K308" s="31">
        <v>323.95</v>
      </c>
      <c r="L308" s="31">
        <v>308.39999999999998</v>
      </c>
      <c r="M308" s="31">
        <v>51.027180000000001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1447.4</v>
      </c>
      <c r="D309" s="38">
        <v>1461.9166666666667</v>
      </c>
      <c r="E309" s="38">
        <v>1423.8333333333335</v>
      </c>
      <c r="F309" s="38">
        <v>1400.2666666666667</v>
      </c>
      <c r="G309" s="38">
        <v>1362.1833333333334</v>
      </c>
      <c r="H309" s="38">
        <v>1485.4833333333336</v>
      </c>
      <c r="I309" s="38">
        <v>1523.5666666666671</v>
      </c>
      <c r="J309" s="38">
        <v>1547.1333333333337</v>
      </c>
      <c r="K309" s="31">
        <v>1500</v>
      </c>
      <c r="L309" s="31">
        <v>1438.35</v>
      </c>
      <c r="M309" s="31">
        <v>118.79512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345.5</v>
      </c>
      <c r="D310" s="38">
        <v>345.38333333333338</v>
      </c>
      <c r="E310" s="38">
        <v>340.56666666666678</v>
      </c>
      <c r="F310" s="38">
        <v>335.63333333333338</v>
      </c>
      <c r="G310" s="38">
        <v>330.81666666666678</v>
      </c>
      <c r="H310" s="38">
        <v>350.31666666666678</v>
      </c>
      <c r="I310" s="38">
        <v>355.13333333333338</v>
      </c>
      <c r="J310" s="38">
        <v>360.06666666666678</v>
      </c>
      <c r="K310" s="31">
        <v>350.2</v>
      </c>
      <c r="L310" s="31">
        <v>340.45</v>
      </c>
      <c r="M310" s="31">
        <v>2.21787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489.3</v>
      </c>
      <c r="D311" s="38">
        <v>488.5</v>
      </c>
      <c r="E311" s="38">
        <v>483.6</v>
      </c>
      <c r="F311" s="38">
        <v>477.90000000000003</v>
      </c>
      <c r="G311" s="38">
        <v>473.00000000000006</v>
      </c>
      <c r="H311" s="38">
        <v>494.2</v>
      </c>
      <c r="I311" s="38">
        <v>499.09999999999997</v>
      </c>
      <c r="J311" s="38">
        <v>504.79999999999995</v>
      </c>
      <c r="K311" s="31">
        <v>493.4</v>
      </c>
      <c r="L311" s="31">
        <v>482.8</v>
      </c>
      <c r="M311" s="31">
        <v>1.85609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369.3</v>
      </c>
      <c r="D312" s="38">
        <v>373.11666666666662</v>
      </c>
      <c r="E312" s="38">
        <v>364.68333333333322</v>
      </c>
      <c r="F312" s="38">
        <v>360.06666666666661</v>
      </c>
      <c r="G312" s="38">
        <v>351.63333333333321</v>
      </c>
      <c r="H312" s="38">
        <v>377.73333333333323</v>
      </c>
      <c r="I312" s="38">
        <v>386.16666666666663</v>
      </c>
      <c r="J312" s="38">
        <v>390.78333333333325</v>
      </c>
      <c r="K312" s="31">
        <v>381.55</v>
      </c>
      <c r="L312" s="31">
        <v>368.5</v>
      </c>
      <c r="M312" s="31">
        <v>1.9265600000000001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139.05000000000001</v>
      </c>
      <c r="D313" s="38">
        <v>137.95000000000002</v>
      </c>
      <c r="E313" s="38">
        <v>135.90000000000003</v>
      </c>
      <c r="F313" s="38">
        <v>132.75000000000003</v>
      </c>
      <c r="G313" s="38">
        <v>130.70000000000005</v>
      </c>
      <c r="H313" s="38">
        <v>141.10000000000002</v>
      </c>
      <c r="I313" s="38">
        <v>143.15000000000003</v>
      </c>
      <c r="J313" s="38">
        <v>146.30000000000001</v>
      </c>
      <c r="K313" s="31">
        <v>140</v>
      </c>
      <c r="L313" s="31">
        <v>134.80000000000001</v>
      </c>
      <c r="M313" s="31">
        <v>165.63878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82.35</v>
      </c>
      <c r="D314" s="38">
        <v>82.633333333333326</v>
      </c>
      <c r="E314" s="38">
        <v>81.666666666666657</v>
      </c>
      <c r="F314" s="38">
        <v>80.983333333333334</v>
      </c>
      <c r="G314" s="38">
        <v>80.016666666666666</v>
      </c>
      <c r="H314" s="38">
        <v>83.316666666666649</v>
      </c>
      <c r="I314" s="38">
        <v>84.283333333333317</v>
      </c>
      <c r="J314" s="38">
        <v>84.96666666666664</v>
      </c>
      <c r="K314" s="31">
        <v>83.6</v>
      </c>
      <c r="L314" s="31">
        <v>81.95</v>
      </c>
      <c r="M314" s="31">
        <v>23.01606</v>
      </c>
      <c r="N314" s="1"/>
      <c r="O314" s="1"/>
    </row>
    <row r="315" spans="1:15" ht="12.75" customHeight="1">
      <c r="A315" s="33">
        <v>305</v>
      </c>
      <c r="B315" s="58" t="s">
        <v>1078</v>
      </c>
      <c r="C315" s="31">
        <v>1851.3</v>
      </c>
      <c r="D315" s="38">
        <v>1845.7666666666667</v>
      </c>
      <c r="E315" s="38">
        <v>1805.5333333333333</v>
      </c>
      <c r="F315" s="38">
        <v>1759.7666666666667</v>
      </c>
      <c r="G315" s="38">
        <v>1719.5333333333333</v>
      </c>
      <c r="H315" s="38">
        <v>1891.5333333333333</v>
      </c>
      <c r="I315" s="38">
        <v>1931.7666666666664</v>
      </c>
      <c r="J315" s="38">
        <v>1977.5333333333333</v>
      </c>
      <c r="K315" s="31">
        <v>1886</v>
      </c>
      <c r="L315" s="31">
        <v>1800</v>
      </c>
      <c r="M315" s="31">
        <v>4.2143800000000002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554.04999999999995</v>
      </c>
      <c r="D316" s="38">
        <v>547.25</v>
      </c>
      <c r="E316" s="38">
        <v>538.5</v>
      </c>
      <c r="F316" s="38">
        <v>522.95000000000005</v>
      </c>
      <c r="G316" s="38">
        <v>514.20000000000005</v>
      </c>
      <c r="H316" s="38">
        <v>562.79999999999995</v>
      </c>
      <c r="I316" s="38">
        <v>571.54999999999995</v>
      </c>
      <c r="J316" s="38">
        <v>587.09999999999991</v>
      </c>
      <c r="K316" s="31">
        <v>556</v>
      </c>
      <c r="L316" s="31">
        <v>531.70000000000005</v>
      </c>
      <c r="M316" s="31">
        <v>37.330120000000001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9753.6</v>
      </c>
      <c r="D317" s="38">
        <v>9757.4666666666672</v>
      </c>
      <c r="E317" s="38">
        <v>9687.7833333333347</v>
      </c>
      <c r="F317" s="38">
        <v>9621.9666666666672</v>
      </c>
      <c r="G317" s="38">
        <v>9552.2833333333347</v>
      </c>
      <c r="H317" s="38">
        <v>9823.2833333333347</v>
      </c>
      <c r="I317" s="38">
        <v>9892.966666666669</v>
      </c>
      <c r="J317" s="38">
        <v>9958.7833333333347</v>
      </c>
      <c r="K317" s="31">
        <v>9827.15</v>
      </c>
      <c r="L317" s="31">
        <v>9691.65</v>
      </c>
      <c r="M317" s="31">
        <v>2.5667200000000001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2107.75</v>
      </c>
      <c r="D318" s="38">
        <v>2111.15</v>
      </c>
      <c r="E318" s="38">
        <v>2086.6000000000004</v>
      </c>
      <c r="F318" s="38">
        <v>2065.4500000000003</v>
      </c>
      <c r="G318" s="38">
        <v>2040.9000000000005</v>
      </c>
      <c r="H318" s="38">
        <v>2132.3000000000002</v>
      </c>
      <c r="I318" s="38">
        <v>2156.8500000000004</v>
      </c>
      <c r="J318" s="38">
        <v>2178</v>
      </c>
      <c r="K318" s="31">
        <v>2135.6999999999998</v>
      </c>
      <c r="L318" s="31">
        <v>2090</v>
      </c>
      <c r="M318" s="31">
        <v>0.87150000000000005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811.9</v>
      </c>
      <c r="D319" s="38">
        <v>815.04999999999984</v>
      </c>
      <c r="E319" s="38">
        <v>804.39999999999964</v>
      </c>
      <c r="F319" s="38">
        <v>796.89999999999975</v>
      </c>
      <c r="G319" s="38">
        <v>786.24999999999955</v>
      </c>
      <c r="H319" s="38">
        <v>822.54999999999973</v>
      </c>
      <c r="I319" s="38">
        <v>833.2</v>
      </c>
      <c r="J319" s="38">
        <v>840.69999999999982</v>
      </c>
      <c r="K319" s="31">
        <v>825.7</v>
      </c>
      <c r="L319" s="31">
        <v>807.55</v>
      </c>
      <c r="M319" s="31">
        <v>2.1998500000000001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602.95000000000005</v>
      </c>
      <c r="D320" s="38">
        <v>604.51666666666677</v>
      </c>
      <c r="E320" s="38">
        <v>599.08333333333348</v>
      </c>
      <c r="F320" s="38">
        <v>595.2166666666667</v>
      </c>
      <c r="G320" s="38">
        <v>589.78333333333342</v>
      </c>
      <c r="H320" s="38">
        <v>608.38333333333355</v>
      </c>
      <c r="I320" s="38">
        <v>613.81666666666672</v>
      </c>
      <c r="J320" s="38">
        <v>617.68333333333362</v>
      </c>
      <c r="K320" s="31">
        <v>609.95000000000005</v>
      </c>
      <c r="L320" s="31">
        <v>600.65</v>
      </c>
      <c r="M320" s="31">
        <v>6.5902000000000003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1902.15</v>
      </c>
      <c r="D321" s="38">
        <v>1892.3833333333332</v>
      </c>
      <c r="E321" s="38">
        <v>1854.7666666666664</v>
      </c>
      <c r="F321" s="38">
        <v>1807.3833333333332</v>
      </c>
      <c r="G321" s="38">
        <v>1769.7666666666664</v>
      </c>
      <c r="H321" s="38">
        <v>1939.7666666666664</v>
      </c>
      <c r="I321" s="38">
        <v>1977.3833333333332</v>
      </c>
      <c r="J321" s="38">
        <v>2024.7666666666664</v>
      </c>
      <c r="K321" s="31">
        <v>1930</v>
      </c>
      <c r="L321" s="31">
        <v>1845</v>
      </c>
      <c r="M321" s="31">
        <v>16.60651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939.5</v>
      </c>
      <c r="D322" s="38">
        <v>944.55000000000007</v>
      </c>
      <c r="E322" s="38">
        <v>926.45000000000016</v>
      </c>
      <c r="F322" s="38">
        <v>913.40000000000009</v>
      </c>
      <c r="G322" s="38">
        <v>895.30000000000018</v>
      </c>
      <c r="H322" s="38">
        <v>957.60000000000014</v>
      </c>
      <c r="I322" s="38">
        <v>975.7</v>
      </c>
      <c r="J322" s="38">
        <v>988.75000000000011</v>
      </c>
      <c r="K322" s="31">
        <v>962.65</v>
      </c>
      <c r="L322" s="31">
        <v>931.5</v>
      </c>
      <c r="M322" s="31">
        <v>1.6767700000000001</v>
      </c>
      <c r="N322" s="1"/>
      <c r="O322" s="1"/>
    </row>
    <row r="323" spans="1:15" ht="12.75" customHeight="1">
      <c r="A323" s="33">
        <v>313</v>
      </c>
      <c r="B323" s="58" t="s">
        <v>888</v>
      </c>
      <c r="C323" s="31">
        <v>909.4</v>
      </c>
      <c r="D323" s="38">
        <v>916.51666666666677</v>
      </c>
      <c r="E323" s="38">
        <v>898.93333333333351</v>
      </c>
      <c r="F323" s="38">
        <v>888.4666666666667</v>
      </c>
      <c r="G323" s="38">
        <v>870.88333333333344</v>
      </c>
      <c r="H323" s="38">
        <v>926.98333333333358</v>
      </c>
      <c r="I323" s="38">
        <v>944.56666666666683</v>
      </c>
      <c r="J323" s="38">
        <v>955.03333333333364</v>
      </c>
      <c r="K323" s="31">
        <v>934.1</v>
      </c>
      <c r="L323" s="31">
        <v>906.05</v>
      </c>
      <c r="M323" s="31">
        <v>0.81140999999999996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1068.45</v>
      </c>
      <c r="D324" s="38">
        <v>1079.6000000000001</v>
      </c>
      <c r="E324" s="38">
        <v>1051.7500000000002</v>
      </c>
      <c r="F324" s="38">
        <v>1035.0500000000002</v>
      </c>
      <c r="G324" s="38">
        <v>1007.2000000000003</v>
      </c>
      <c r="H324" s="38">
        <v>1096.3000000000002</v>
      </c>
      <c r="I324" s="38">
        <v>1124.1500000000001</v>
      </c>
      <c r="J324" s="38">
        <v>1140.8500000000001</v>
      </c>
      <c r="K324" s="31">
        <v>1107.45</v>
      </c>
      <c r="L324" s="31">
        <v>1062.9000000000001</v>
      </c>
      <c r="M324" s="31">
        <v>0.52673999999999999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1405.5</v>
      </c>
      <c r="D325" s="38">
        <v>1409.1666666666667</v>
      </c>
      <c r="E325" s="38">
        <v>1369.3333333333335</v>
      </c>
      <c r="F325" s="38">
        <v>1333.1666666666667</v>
      </c>
      <c r="G325" s="38">
        <v>1293.3333333333335</v>
      </c>
      <c r="H325" s="38">
        <v>1445.3333333333335</v>
      </c>
      <c r="I325" s="38">
        <v>1485.166666666667</v>
      </c>
      <c r="J325" s="38">
        <v>1521.3333333333335</v>
      </c>
      <c r="K325" s="31">
        <v>1449</v>
      </c>
      <c r="L325" s="31">
        <v>1373</v>
      </c>
      <c r="M325" s="31">
        <v>3.43242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35.85</v>
      </c>
      <c r="D326" s="38">
        <v>35.333333333333336</v>
      </c>
      <c r="E326" s="38">
        <v>34.166666666666671</v>
      </c>
      <c r="F326" s="38">
        <v>32.483333333333334</v>
      </c>
      <c r="G326" s="38">
        <v>31.31666666666667</v>
      </c>
      <c r="H326" s="38">
        <v>37.016666666666673</v>
      </c>
      <c r="I326" s="38">
        <v>38.183333333333344</v>
      </c>
      <c r="J326" s="38">
        <v>39.866666666666674</v>
      </c>
      <c r="K326" s="31">
        <v>36.5</v>
      </c>
      <c r="L326" s="31">
        <v>33.65</v>
      </c>
      <c r="M326" s="31">
        <v>252.93814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60.15</v>
      </c>
      <c r="D327" s="38">
        <v>61.016666666666673</v>
      </c>
      <c r="E327" s="38">
        <v>59.183333333333344</v>
      </c>
      <c r="F327" s="38">
        <v>58.216666666666669</v>
      </c>
      <c r="G327" s="38">
        <v>56.38333333333334</v>
      </c>
      <c r="H327" s="38">
        <v>61.983333333333348</v>
      </c>
      <c r="I327" s="38">
        <v>63.816666666666677</v>
      </c>
      <c r="J327" s="38">
        <v>64.78333333333336</v>
      </c>
      <c r="K327" s="31">
        <v>62.85</v>
      </c>
      <c r="L327" s="31">
        <v>60.05</v>
      </c>
      <c r="M327" s="31">
        <v>57.385010000000001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818</v>
      </c>
      <c r="D328" s="38">
        <v>822.33333333333337</v>
      </c>
      <c r="E328" s="38">
        <v>809.66666666666674</v>
      </c>
      <c r="F328" s="38">
        <v>801.33333333333337</v>
      </c>
      <c r="G328" s="38">
        <v>788.66666666666674</v>
      </c>
      <c r="H328" s="38">
        <v>830.66666666666674</v>
      </c>
      <c r="I328" s="38">
        <v>843.33333333333348</v>
      </c>
      <c r="J328" s="38">
        <v>851.66666666666674</v>
      </c>
      <c r="K328" s="31">
        <v>835</v>
      </c>
      <c r="L328" s="31">
        <v>814</v>
      </c>
      <c r="M328" s="31">
        <v>2.2406299999999999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2280.9499999999998</v>
      </c>
      <c r="D329" s="38">
        <v>2285.7999999999997</v>
      </c>
      <c r="E329" s="38">
        <v>2249.5999999999995</v>
      </c>
      <c r="F329" s="38">
        <v>2218.2499999999995</v>
      </c>
      <c r="G329" s="38">
        <v>2182.0499999999993</v>
      </c>
      <c r="H329" s="38">
        <v>2317.1499999999996</v>
      </c>
      <c r="I329" s="38">
        <v>2353.3499999999995</v>
      </c>
      <c r="J329" s="38">
        <v>2384.6999999999998</v>
      </c>
      <c r="K329" s="31">
        <v>2322</v>
      </c>
      <c r="L329" s="31">
        <v>2254.4499999999998</v>
      </c>
      <c r="M329" s="31">
        <v>3.17414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102403.15</v>
      </c>
      <c r="D330" s="38">
        <v>102390.83333333333</v>
      </c>
      <c r="E330" s="38">
        <v>101882.66666666666</v>
      </c>
      <c r="F330" s="38">
        <v>101362.18333333333</v>
      </c>
      <c r="G330" s="38">
        <v>100854.01666666666</v>
      </c>
      <c r="H330" s="38">
        <v>102911.31666666665</v>
      </c>
      <c r="I330" s="38">
        <v>103419.48333333331</v>
      </c>
      <c r="J330" s="38">
        <v>103939.96666666665</v>
      </c>
      <c r="K330" s="31">
        <v>102899</v>
      </c>
      <c r="L330" s="31">
        <v>101870.35</v>
      </c>
      <c r="M330" s="31">
        <v>2.5420000000000002E-2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2070.5500000000002</v>
      </c>
      <c r="D331" s="38">
        <v>2078.5</v>
      </c>
      <c r="E331" s="38">
        <v>2052.0500000000002</v>
      </c>
      <c r="F331" s="38">
        <v>2033.5500000000002</v>
      </c>
      <c r="G331" s="38">
        <v>2007.1000000000004</v>
      </c>
      <c r="H331" s="38">
        <v>2097</v>
      </c>
      <c r="I331" s="38">
        <v>2123.4499999999998</v>
      </c>
      <c r="J331" s="38">
        <v>2141.9499999999998</v>
      </c>
      <c r="K331" s="31">
        <v>2104.9499999999998</v>
      </c>
      <c r="L331" s="31">
        <v>2060</v>
      </c>
      <c r="M331" s="31">
        <v>0.91905999999999999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1659.15</v>
      </c>
      <c r="D332" s="38">
        <v>1663.5</v>
      </c>
      <c r="E332" s="38">
        <v>1642.15</v>
      </c>
      <c r="F332" s="38">
        <v>1625.15</v>
      </c>
      <c r="G332" s="38">
        <v>1603.8000000000002</v>
      </c>
      <c r="H332" s="38">
        <v>1680.5</v>
      </c>
      <c r="I332" s="38">
        <v>1701.85</v>
      </c>
      <c r="J332" s="38">
        <v>1718.85</v>
      </c>
      <c r="K332" s="31">
        <v>1684.85</v>
      </c>
      <c r="L332" s="31">
        <v>1646.5</v>
      </c>
      <c r="M332" s="31">
        <v>4.2845199999999997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1331.9</v>
      </c>
      <c r="D333" s="38">
        <v>1326.8500000000001</v>
      </c>
      <c r="E333" s="38">
        <v>1310.3000000000002</v>
      </c>
      <c r="F333" s="38">
        <v>1288.7</v>
      </c>
      <c r="G333" s="38">
        <v>1272.1500000000001</v>
      </c>
      <c r="H333" s="38">
        <v>1348.4500000000003</v>
      </c>
      <c r="I333" s="38">
        <v>1365</v>
      </c>
      <c r="J333" s="38">
        <v>1386.6000000000004</v>
      </c>
      <c r="K333" s="31">
        <v>1343.4</v>
      </c>
      <c r="L333" s="31">
        <v>1305.25</v>
      </c>
      <c r="M333" s="31">
        <v>8.7052300000000002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1049.4000000000001</v>
      </c>
      <c r="D334" s="38">
        <v>1044.1166666666668</v>
      </c>
      <c r="E334" s="38">
        <v>1035.3333333333335</v>
      </c>
      <c r="F334" s="38">
        <v>1021.2666666666667</v>
      </c>
      <c r="G334" s="38">
        <v>1012.4833333333333</v>
      </c>
      <c r="H334" s="38">
        <v>1058.1833333333336</v>
      </c>
      <c r="I334" s="38">
        <v>1066.9666666666669</v>
      </c>
      <c r="J334" s="38">
        <v>1081.0333333333338</v>
      </c>
      <c r="K334" s="31">
        <v>1052.9000000000001</v>
      </c>
      <c r="L334" s="31">
        <v>1030.05</v>
      </c>
      <c r="M334" s="31">
        <v>0.76798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828.95</v>
      </c>
      <c r="D335" s="38">
        <v>819.80000000000007</v>
      </c>
      <c r="E335" s="38">
        <v>805.60000000000014</v>
      </c>
      <c r="F335" s="38">
        <v>782.25000000000011</v>
      </c>
      <c r="G335" s="38">
        <v>768.05000000000018</v>
      </c>
      <c r="H335" s="38">
        <v>843.15000000000009</v>
      </c>
      <c r="I335" s="38">
        <v>857.35000000000014</v>
      </c>
      <c r="J335" s="38">
        <v>880.7</v>
      </c>
      <c r="K335" s="31">
        <v>834</v>
      </c>
      <c r="L335" s="31">
        <v>796.45</v>
      </c>
      <c r="M335" s="31">
        <v>13.9152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94.75</v>
      </c>
      <c r="D336" s="38">
        <v>95.15000000000002</v>
      </c>
      <c r="E336" s="38">
        <v>94.000000000000043</v>
      </c>
      <c r="F336" s="38">
        <v>93.250000000000028</v>
      </c>
      <c r="G336" s="38">
        <v>92.100000000000051</v>
      </c>
      <c r="H336" s="38">
        <v>95.900000000000034</v>
      </c>
      <c r="I336" s="38">
        <v>97.050000000000011</v>
      </c>
      <c r="J336" s="38">
        <v>97.800000000000026</v>
      </c>
      <c r="K336" s="31">
        <v>96.3</v>
      </c>
      <c r="L336" s="31">
        <v>94.4</v>
      </c>
      <c r="M336" s="31">
        <v>60.398290000000003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4265.55</v>
      </c>
      <c r="D337" s="38">
        <v>4277.8499999999995</v>
      </c>
      <c r="E337" s="38">
        <v>4237.6999999999989</v>
      </c>
      <c r="F337" s="38">
        <v>4209.8499999999995</v>
      </c>
      <c r="G337" s="38">
        <v>4169.6999999999989</v>
      </c>
      <c r="H337" s="38">
        <v>4305.6999999999989</v>
      </c>
      <c r="I337" s="38">
        <v>4345.8499999999985</v>
      </c>
      <c r="J337" s="38">
        <v>4373.6999999999989</v>
      </c>
      <c r="K337" s="31">
        <v>4318</v>
      </c>
      <c r="L337" s="31">
        <v>4250</v>
      </c>
      <c r="M337" s="31">
        <v>1.2242900000000001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662</v>
      </c>
      <c r="D338" s="38">
        <v>664.15</v>
      </c>
      <c r="E338" s="38">
        <v>656.9</v>
      </c>
      <c r="F338" s="38">
        <v>651.79999999999995</v>
      </c>
      <c r="G338" s="38">
        <v>644.54999999999995</v>
      </c>
      <c r="H338" s="38">
        <v>669.25</v>
      </c>
      <c r="I338" s="38">
        <v>676.5</v>
      </c>
      <c r="J338" s="38">
        <v>681.6</v>
      </c>
      <c r="K338" s="31">
        <v>671.4</v>
      </c>
      <c r="L338" s="31">
        <v>659.05</v>
      </c>
      <c r="M338" s="31">
        <v>1.2763899999999999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42.85</v>
      </c>
      <c r="D339" s="38">
        <v>43.016666666666673</v>
      </c>
      <c r="E339" s="38">
        <v>42.283333333333346</v>
      </c>
      <c r="F339" s="38">
        <v>41.716666666666676</v>
      </c>
      <c r="G339" s="38">
        <v>40.983333333333348</v>
      </c>
      <c r="H339" s="38">
        <v>43.583333333333343</v>
      </c>
      <c r="I339" s="38">
        <v>44.316666666666677</v>
      </c>
      <c r="J339" s="38">
        <v>44.88333333333334</v>
      </c>
      <c r="K339" s="31">
        <v>43.75</v>
      </c>
      <c r="L339" s="31">
        <v>42.45</v>
      </c>
      <c r="M339" s="31">
        <v>110.29459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138.44999999999999</v>
      </c>
      <c r="D340" s="38">
        <v>139.56666666666666</v>
      </c>
      <c r="E340" s="38">
        <v>136.83333333333331</v>
      </c>
      <c r="F340" s="38">
        <v>135.21666666666664</v>
      </c>
      <c r="G340" s="38">
        <v>132.48333333333329</v>
      </c>
      <c r="H340" s="38">
        <v>141.18333333333334</v>
      </c>
      <c r="I340" s="38">
        <v>143.91666666666669</v>
      </c>
      <c r="J340" s="38">
        <v>145.53333333333336</v>
      </c>
      <c r="K340" s="31">
        <v>142.30000000000001</v>
      </c>
      <c r="L340" s="31">
        <v>137.94999999999999</v>
      </c>
      <c r="M340" s="31">
        <v>19.67174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22325.3</v>
      </c>
      <c r="D341" s="38">
        <v>22433.783333333336</v>
      </c>
      <c r="E341" s="38">
        <v>21967.566666666673</v>
      </c>
      <c r="F341" s="38">
        <v>21609.833333333336</v>
      </c>
      <c r="G341" s="38">
        <v>21143.616666666672</v>
      </c>
      <c r="H341" s="38">
        <v>22791.516666666674</v>
      </c>
      <c r="I341" s="38">
        <v>23257.733333333341</v>
      </c>
      <c r="J341" s="38">
        <v>23615.466666666674</v>
      </c>
      <c r="K341" s="31">
        <v>22900</v>
      </c>
      <c r="L341" s="31">
        <v>22076.05</v>
      </c>
      <c r="M341" s="31">
        <v>1.7937399999999999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57.45</v>
      </c>
      <c r="D342" s="38">
        <v>57.85</v>
      </c>
      <c r="E342" s="38">
        <v>56.85</v>
      </c>
      <c r="F342" s="38">
        <v>56.25</v>
      </c>
      <c r="G342" s="38">
        <v>55.25</v>
      </c>
      <c r="H342" s="38">
        <v>58.45</v>
      </c>
      <c r="I342" s="38">
        <v>59.45</v>
      </c>
      <c r="J342" s="38">
        <v>60.050000000000004</v>
      </c>
      <c r="K342" s="31">
        <v>58.85</v>
      </c>
      <c r="L342" s="31">
        <v>57.25</v>
      </c>
      <c r="M342" s="31">
        <v>10.6868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49.2</v>
      </c>
      <c r="D343" s="38">
        <v>49.266666666666673</v>
      </c>
      <c r="E343" s="38">
        <v>48.933333333333344</v>
      </c>
      <c r="F343" s="38">
        <v>48.666666666666671</v>
      </c>
      <c r="G343" s="38">
        <v>48.333333333333343</v>
      </c>
      <c r="H343" s="38">
        <v>49.533333333333346</v>
      </c>
      <c r="I343" s="38">
        <v>49.866666666666674</v>
      </c>
      <c r="J343" s="38">
        <v>50.133333333333347</v>
      </c>
      <c r="K343" s="31">
        <v>49.6</v>
      </c>
      <c r="L343" s="31">
        <v>49</v>
      </c>
      <c r="M343" s="31">
        <v>65.347660000000005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316.95</v>
      </c>
      <c r="D344" s="38">
        <v>315.03333333333336</v>
      </c>
      <c r="E344" s="38">
        <v>311.56666666666672</v>
      </c>
      <c r="F344" s="38">
        <v>306.18333333333334</v>
      </c>
      <c r="G344" s="38">
        <v>302.7166666666667</v>
      </c>
      <c r="H344" s="38">
        <v>320.41666666666674</v>
      </c>
      <c r="I344" s="38">
        <v>323.88333333333333</v>
      </c>
      <c r="J344" s="38">
        <v>329.26666666666677</v>
      </c>
      <c r="K344" s="31">
        <v>318.5</v>
      </c>
      <c r="L344" s="31">
        <v>309.64999999999998</v>
      </c>
      <c r="M344" s="31">
        <v>10.24648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118.6</v>
      </c>
      <c r="D345" s="38">
        <v>117.98333333333333</v>
      </c>
      <c r="E345" s="38">
        <v>116.41666666666667</v>
      </c>
      <c r="F345" s="38">
        <v>114.23333333333333</v>
      </c>
      <c r="G345" s="38">
        <v>112.66666666666667</v>
      </c>
      <c r="H345" s="38">
        <v>120.16666666666667</v>
      </c>
      <c r="I345" s="38">
        <v>121.73333333333333</v>
      </c>
      <c r="J345" s="38">
        <v>123.91666666666667</v>
      </c>
      <c r="K345" s="31">
        <v>119.55</v>
      </c>
      <c r="L345" s="31">
        <v>115.8</v>
      </c>
      <c r="M345" s="31">
        <v>19.545310000000001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112.2</v>
      </c>
      <c r="D346" s="38">
        <v>112.58333333333333</v>
      </c>
      <c r="E346" s="38">
        <v>111.61666666666666</v>
      </c>
      <c r="F346" s="38">
        <v>111.03333333333333</v>
      </c>
      <c r="G346" s="38">
        <v>110.06666666666666</v>
      </c>
      <c r="H346" s="38">
        <v>113.16666666666666</v>
      </c>
      <c r="I346" s="38">
        <v>114.13333333333333</v>
      </c>
      <c r="J346" s="38">
        <v>114.71666666666665</v>
      </c>
      <c r="K346" s="31">
        <v>113.55</v>
      </c>
      <c r="L346" s="31">
        <v>112</v>
      </c>
      <c r="M346" s="31">
        <v>51.222720000000002</v>
      </c>
      <c r="N346" s="1"/>
      <c r="O346" s="1"/>
    </row>
    <row r="347" spans="1:15" ht="12.75" customHeight="1">
      <c r="A347" s="33">
        <v>337</v>
      </c>
      <c r="B347" s="58" t="s">
        <v>889</v>
      </c>
      <c r="C347" s="31">
        <v>45.6</v>
      </c>
      <c r="D347" s="38">
        <v>45.966666666666669</v>
      </c>
      <c r="E347" s="38">
        <v>44.983333333333334</v>
      </c>
      <c r="F347" s="38">
        <v>44.366666666666667</v>
      </c>
      <c r="G347" s="38">
        <v>43.383333333333333</v>
      </c>
      <c r="H347" s="38">
        <v>46.583333333333336</v>
      </c>
      <c r="I347" s="38">
        <v>47.56666666666667</v>
      </c>
      <c r="J347" s="38">
        <v>48.183333333333337</v>
      </c>
      <c r="K347" s="31">
        <v>46.95</v>
      </c>
      <c r="L347" s="31">
        <v>45.35</v>
      </c>
      <c r="M347" s="31">
        <v>40.764629999999997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210.7</v>
      </c>
      <c r="D348" s="38">
        <v>211.45000000000002</v>
      </c>
      <c r="E348" s="38">
        <v>209.35000000000002</v>
      </c>
      <c r="F348" s="38">
        <v>208</v>
      </c>
      <c r="G348" s="38">
        <v>205.9</v>
      </c>
      <c r="H348" s="38">
        <v>212.80000000000004</v>
      </c>
      <c r="I348" s="38">
        <v>214.9</v>
      </c>
      <c r="J348" s="38">
        <v>216.25000000000006</v>
      </c>
      <c r="K348" s="31">
        <v>213.55</v>
      </c>
      <c r="L348" s="31">
        <v>210.1</v>
      </c>
      <c r="M348" s="31">
        <v>2.8117999999999999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201.95</v>
      </c>
      <c r="D349" s="38">
        <v>201.85</v>
      </c>
      <c r="E349" s="38">
        <v>200.7</v>
      </c>
      <c r="F349" s="38">
        <v>199.45</v>
      </c>
      <c r="G349" s="38">
        <v>198.29999999999998</v>
      </c>
      <c r="H349" s="38">
        <v>203.1</v>
      </c>
      <c r="I349" s="38">
        <v>204.25000000000003</v>
      </c>
      <c r="J349" s="38">
        <v>205.5</v>
      </c>
      <c r="K349" s="31">
        <v>203</v>
      </c>
      <c r="L349" s="31">
        <v>200.6</v>
      </c>
      <c r="M349" s="31">
        <v>160.13422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355.5</v>
      </c>
      <c r="D350" s="38">
        <v>356.10000000000008</v>
      </c>
      <c r="E350" s="38">
        <v>351.50000000000017</v>
      </c>
      <c r="F350" s="38">
        <v>347.50000000000011</v>
      </c>
      <c r="G350" s="38">
        <v>342.9000000000002</v>
      </c>
      <c r="H350" s="38">
        <v>360.10000000000014</v>
      </c>
      <c r="I350" s="38">
        <v>364.70000000000005</v>
      </c>
      <c r="J350" s="38">
        <v>368.7000000000001</v>
      </c>
      <c r="K350" s="31">
        <v>360.7</v>
      </c>
      <c r="L350" s="31">
        <v>352.1</v>
      </c>
      <c r="M350" s="31">
        <v>0.63224999999999998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1114</v>
      </c>
      <c r="D351" s="38">
        <v>1105.2666666666667</v>
      </c>
      <c r="E351" s="38">
        <v>1090.5833333333333</v>
      </c>
      <c r="F351" s="38">
        <v>1067.1666666666665</v>
      </c>
      <c r="G351" s="38">
        <v>1052.4833333333331</v>
      </c>
      <c r="H351" s="38">
        <v>1128.6833333333334</v>
      </c>
      <c r="I351" s="38">
        <v>1143.3666666666668</v>
      </c>
      <c r="J351" s="38">
        <v>1166.7833333333335</v>
      </c>
      <c r="K351" s="31">
        <v>1119.95</v>
      </c>
      <c r="L351" s="31">
        <v>1081.8499999999999</v>
      </c>
      <c r="M351" s="31">
        <v>7.32836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171</v>
      </c>
      <c r="D352" s="38">
        <v>171.7833333333333</v>
      </c>
      <c r="E352" s="38">
        <v>169.9166666666666</v>
      </c>
      <c r="F352" s="38">
        <v>168.83333333333329</v>
      </c>
      <c r="G352" s="38">
        <v>166.96666666666658</v>
      </c>
      <c r="H352" s="38">
        <v>172.86666666666662</v>
      </c>
      <c r="I352" s="38">
        <v>174.73333333333329</v>
      </c>
      <c r="J352" s="38">
        <v>175.81666666666663</v>
      </c>
      <c r="K352" s="31">
        <v>173.65</v>
      </c>
      <c r="L352" s="31">
        <v>170.7</v>
      </c>
      <c r="M352" s="31">
        <v>77.311459999999997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273.39999999999998</v>
      </c>
      <c r="D353" s="38">
        <v>273.58333333333331</v>
      </c>
      <c r="E353" s="38">
        <v>270.26666666666665</v>
      </c>
      <c r="F353" s="38">
        <v>267.13333333333333</v>
      </c>
      <c r="G353" s="38">
        <v>263.81666666666666</v>
      </c>
      <c r="H353" s="38">
        <v>276.71666666666664</v>
      </c>
      <c r="I353" s="38">
        <v>280.03333333333336</v>
      </c>
      <c r="J353" s="38">
        <v>283.16666666666663</v>
      </c>
      <c r="K353" s="31">
        <v>276.89999999999998</v>
      </c>
      <c r="L353" s="31">
        <v>270.45</v>
      </c>
      <c r="M353" s="31">
        <v>17.53998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1213.5999999999999</v>
      </c>
      <c r="D354" s="38">
        <v>1221.2333333333333</v>
      </c>
      <c r="E354" s="38">
        <v>1182.4666666666667</v>
      </c>
      <c r="F354" s="38">
        <v>1151.3333333333333</v>
      </c>
      <c r="G354" s="38">
        <v>1112.5666666666666</v>
      </c>
      <c r="H354" s="38">
        <v>1252.3666666666668</v>
      </c>
      <c r="I354" s="38">
        <v>1291.1333333333337</v>
      </c>
      <c r="J354" s="38">
        <v>1322.2666666666669</v>
      </c>
      <c r="K354" s="31">
        <v>1260</v>
      </c>
      <c r="L354" s="31">
        <v>1190.0999999999999</v>
      </c>
      <c r="M354" s="31">
        <v>22.679130000000001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779.55</v>
      </c>
      <c r="D355" s="38">
        <v>782.75</v>
      </c>
      <c r="E355" s="38">
        <v>773.8</v>
      </c>
      <c r="F355" s="38">
        <v>768.05</v>
      </c>
      <c r="G355" s="38">
        <v>759.09999999999991</v>
      </c>
      <c r="H355" s="38">
        <v>788.5</v>
      </c>
      <c r="I355" s="38">
        <v>797.45</v>
      </c>
      <c r="J355" s="38">
        <v>803.2</v>
      </c>
      <c r="K355" s="31">
        <v>791.7</v>
      </c>
      <c r="L355" s="31">
        <v>777</v>
      </c>
      <c r="M355" s="31">
        <v>19.908840000000001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3789.5</v>
      </c>
      <c r="D356" s="38">
        <v>3800.6833333333329</v>
      </c>
      <c r="E356" s="38">
        <v>3768.0666666666657</v>
      </c>
      <c r="F356" s="38">
        <v>3746.6333333333328</v>
      </c>
      <c r="G356" s="38">
        <v>3714.0166666666655</v>
      </c>
      <c r="H356" s="38">
        <v>3822.1166666666659</v>
      </c>
      <c r="I356" s="38">
        <v>3854.7333333333336</v>
      </c>
      <c r="J356" s="38">
        <v>3876.1666666666661</v>
      </c>
      <c r="K356" s="31">
        <v>3833.3</v>
      </c>
      <c r="L356" s="31">
        <v>3779.25</v>
      </c>
      <c r="M356" s="31">
        <v>0.55923999999999996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231.6</v>
      </c>
      <c r="D357" s="38">
        <v>231.54999999999998</v>
      </c>
      <c r="E357" s="38">
        <v>230.04999999999995</v>
      </c>
      <c r="F357" s="38">
        <v>228.49999999999997</v>
      </c>
      <c r="G357" s="38">
        <v>226.99999999999994</v>
      </c>
      <c r="H357" s="38">
        <v>233.09999999999997</v>
      </c>
      <c r="I357" s="38">
        <v>234.60000000000002</v>
      </c>
      <c r="J357" s="38">
        <v>236.14999999999998</v>
      </c>
      <c r="K357" s="31">
        <v>233.05</v>
      </c>
      <c r="L357" s="31">
        <v>230</v>
      </c>
      <c r="M357" s="31">
        <v>1.0485800000000001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37245.949999999997</v>
      </c>
      <c r="D358" s="38">
        <v>37415.316666666666</v>
      </c>
      <c r="E358" s="38">
        <v>36930.633333333331</v>
      </c>
      <c r="F358" s="38">
        <v>36615.316666666666</v>
      </c>
      <c r="G358" s="38">
        <v>36130.633333333331</v>
      </c>
      <c r="H358" s="38">
        <v>37730.633333333331</v>
      </c>
      <c r="I358" s="38">
        <v>38215.316666666666</v>
      </c>
      <c r="J358" s="38">
        <v>38530.633333333331</v>
      </c>
      <c r="K358" s="31">
        <v>37900</v>
      </c>
      <c r="L358" s="31">
        <v>37100</v>
      </c>
      <c r="M358" s="31">
        <v>0.18859999999999999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1317.15</v>
      </c>
      <c r="D359" s="38">
        <v>1313.5833333333335</v>
      </c>
      <c r="E359" s="38">
        <v>1304.7166666666669</v>
      </c>
      <c r="F359" s="38">
        <v>1292.2833333333335</v>
      </c>
      <c r="G359" s="38">
        <v>1283.416666666667</v>
      </c>
      <c r="H359" s="38">
        <v>1326.0166666666669</v>
      </c>
      <c r="I359" s="38">
        <v>1334.8833333333337</v>
      </c>
      <c r="J359" s="38">
        <v>1347.3166666666668</v>
      </c>
      <c r="K359" s="31">
        <v>1322.45</v>
      </c>
      <c r="L359" s="31">
        <v>1301.1500000000001</v>
      </c>
      <c r="M359" s="31">
        <v>2.2714300000000001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706.9</v>
      </c>
      <c r="D360" s="38">
        <v>708.23333333333323</v>
      </c>
      <c r="E360" s="38">
        <v>699.86666666666645</v>
      </c>
      <c r="F360" s="38">
        <v>692.83333333333326</v>
      </c>
      <c r="G360" s="38">
        <v>684.46666666666647</v>
      </c>
      <c r="H360" s="38">
        <v>715.26666666666642</v>
      </c>
      <c r="I360" s="38">
        <v>723.63333333333321</v>
      </c>
      <c r="J360" s="38">
        <v>730.6666666666664</v>
      </c>
      <c r="K360" s="31">
        <v>716.6</v>
      </c>
      <c r="L360" s="31">
        <v>701.2</v>
      </c>
      <c r="M360" s="31">
        <v>4.6135999999999999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157.94999999999999</v>
      </c>
      <c r="D361" s="38">
        <v>158.89999999999998</v>
      </c>
      <c r="E361" s="38">
        <v>155.44999999999996</v>
      </c>
      <c r="F361" s="38">
        <v>152.94999999999999</v>
      </c>
      <c r="G361" s="38">
        <v>149.49999999999997</v>
      </c>
      <c r="H361" s="38">
        <v>161.39999999999995</v>
      </c>
      <c r="I361" s="38">
        <v>164.85</v>
      </c>
      <c r="J361" s="38">
        <v>167.34999999999994</v>
      </c>
      <c r="K361" s="31">
        <v>162.35</v>
      </c>
      <c r="L361" s="31">
        <v>156.4</v>
      </c>
      <c r="M361" s="31">
        <v>17.229389999999999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4720.3500000000004</v>
      </c>
      <c r="D362" s="38">
        <v>4703.9000000000005</v>
      </c>
      <c r="E362" s="38">
        <v>4663.8000000000011</v>
      </c>
      <c r="F362" s="38">
        <v>4607.2500000000009</v>
      </c>
      <c r="G362" s="38">
        <v>4567.1500000000015</v>
      </c>
      <c r="H362" s="38">
        <v>4760.4500000000007</v>
      </c>
      <c r="I362" s="38">
        <v>4800.5500000000011</v>
      </c>
      <c r="J362" s="38">
        <v>4857.1000000000004</v>
      </c>
      <c r="K362" s="31">
        <v>4744</v>
      </c>
      <c r="L362" s="31">
        <v>4647.3500000000004</v>
      </c>
      <c r="M362" s="31">
        <v>4.6536600000000004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</v>
      </c>
      <c r="D363" s="38">
        <v>225.01666666666665</v>
      </c>
      <c r="E363" s="38">
        <v>224.1333333333333</v>
      </c>
      <c r="F363" s="38">
        <v>223.26666666666665</v>
      </c>
      <c r="G363" s="38">
        <v>222.3833333333333</v>
      </c>
      <c r="H363" s="38">
        <v>225.8833333333333</v>
      </c>
      <c r="I363" s="38">
        <v>226.76666666666662</v>
      </c>
      <c r="J363" s="38">
        <v>227.6333333333333</v>
      </c>
      <c r="K363" s="31">
        <v>225.9</v>
      </c>
      <c r="L363" s="31">
        <v>224.15</v>
      </c>
      <c r="M363" s="31">
        <v>30.17672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3895.1</v>
      </c>
      <c r="D364" s="38">
        <v>3892.4833333333336</v>
      </c>
      <c r="E364" s="38">
        <v>3849.4666666666672</v>
      </c>
      <c r="F364" s="38">
        <v>3803.8333333333335</v>
      </c>
      <c r="G364" s="38">
        <v>3760.8166666666671</v>
      </c>
      <c r="H364" s="38">
        <v>3938.1166666666672</v>
      </c>
      <c r="I364" s="38">
        <v>3981.1333333333337</v>
      </c>
      <c r="J364" s="38">
        <v>4026.7666666666673</v>
      </c>
      <c r="K364" s="31">
        <v>3935.5</v>
      </c>
      <c r="L364" s="31">
        <v>3846.85</v>
      </c>
      <c r="M364" s="31">
        <v>0.17698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1699.15</v>
      </c>
      <c r="D365" s="38">
        <v>1690.3</v>
      </c>
      <c r="E365" s="38">
        <v>1667.85</v>
      </c>
      <c r="F365" s="38">
        <v>1636.55</v>
      </c>
      <c r="G365" s="38">
        <v>1614.1</v>
      </c>
      <c r="H365" s="38">
        <v>1721.6</v>
      </c>
      <c r="I365" s="38">
        <v>1744.0500000000002</v>
      </c>
      <c r="J365" s="38">
        <v>1775.35</v>
      </c>
      <c r="K365" s="31">
        <v>1712.75</v>
      </c>
      <c r="L365" s="31">
        <v>1659</v>
      </c>
      <c r="M365" s="31">
        <v>2.9695499999999999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3557.5</v>
      </c>
      <c r="D366" s="38">
        <v>3576</v>
      </c>
      <c r="E366" s="38">
        <v>3517.75</v>
      </c>
      <c r="F366" s="38">
        <v>3478</v>
      </c>
      <c r="G366" s="38">
        <v>3419.75</v>
      </c>
      <c r="H366" s="38">
        <v>3615.75</v>
      </c>
      <c r="I366" s="38">
        <v>3674</v>
      </c>
      <c r="J366" s="38">
        <v>3713.75</v>
      </c>
      <c r="K366" s="31">
        <v>3634.25</v>
      </c>
      <c r="L366" s="31">
        <v>3536.25</v>
      </c>
      <c r="M366" s="31">
        <v>2.71062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2602.75</v>
      </c>
      <c r="D367" s="38">
        <v>2609.0500000000002</v>
      </c>
      <c r="E367" s="38">
        <v>2589.7500000000005</v>
      </c>
      <c r="F367" s="38">
        <v>2576.7500000000005</v>
      </c>
      <c r="G367" s="38">
        <v>2557.4500000000007</v>
      </c>
      <c r="H367" s="38">
        <v>2622.05</v>
      </c>
      <c r="I367" s="38">
        <v>2641.3499999999995</v>
      </c>
      <c r="J367" s="38">
        <v>2654.35</v>
      </c>
      <c r="K367" s="31">
        <v>2628.35</v>
      </c>
      <c r="L367" s="31">
        <v>2596.0500000000002</v>
      </c>
      <c r="M367" s="31">
        <v>1.4178299999999999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1095.75</v>
      </c>
      <c r="D368" s="38">
        <v>1090.8999999999999</v>
      </c>
      <c r="E368" s="38">
        <v>1066.3999999999996</v>
      </c>
      <c r="F368" s="38">
        <v>1037.0499999999997</v>
      </c>
      <c r="G368" s="38">
        <v>1012.5499999999995</v>
      </c>
      <c r="H368" s="38">
        <v>1120.2499999999998</v>
      </c>
      <c r="I368" s="38">
        <v>1144.7500000000002</v>
      </c>
      <c r="J368" s="38">
        <v>1174.0999999999999</v>
      </c>
      <c r="K368" s="31">
        <v>1115.4000000000001</v>
      </c>
      <c r="L368" s="31">
        <v>1061.55</v>
      </c>
      <c r="M368" s="31">
        <v>41.501620000000003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108.55</v>
      </c>
      <c r="D369" s="38">
        <v>107.71666666666665</v>
      </c>
      <c r="E369" s="38">
        <v>105.43333333333331</v>
      </c>
      <c r="F369" s="38">
        <v>102.31666666666665</v>
      </c>
      <c r="G369" s="38">
        <v>100.0333333333333</v>
      </c>
      <c r="H369" s="38">
        <v>110.83333333333331</v>
      </c>
      <c r="I369" s="38">
        <v>113.11666666666665</v>
      </c>
      <c r="J369" s="38">
        <v>116.23333333333332</v>
      </c>
      <c r="K369" s="31">
        <v>110</v>
      </c>
      <c r="L369" s="31">
        <v>104.6</v>
      </c>
      <c r="M369" s="31">
        <v>133.70821000000001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637.45000000000005</v>
      </c>
      <c r="D370" s="38">
        <v>644.48333333333335</v>
      </c>
      <c r="E370" s="38">
        <v>624.9666666666667</v>
      </c>
      <c r="F370" s="38">
        <v>612.48333333333335</v>
      </c>
      <c r="G370" s="38">
        <v>592.9666666666667</v>
      </c>
      <c r="H370" s="38">
        <v>656.9666666666667</v>
      </c>
      <c r="I370" s="38">
        <v>676.48333333333335</v>
      </c>
      <c r="J370" s="38">
        <v>688.9666666666667</v>
      </c>
      <c r="K370" s="31">
        <v>664</v>
      </c>
      <c r="L370" s="31">
        <v>632</v>
      </c>
      <c r="M370" s="31">
        <v>3.8412600000000001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344.85</v>
      </c>
      <c r="D371" s="38">
        <v>346.40000000000003</v>
      </c>
      <c r="E371" s="38">
        <v>340.80000000000007</v>
      </c>
      <c r="F371" s="38">
        <v>336.75000000000006</v>
      </c>
      <c r="G371" s="38">
        <v>331.15000000000009</v>
      </c>
      <c r="H371" s="38">
        <v>350.45000000000005</v>
      </c>
      <c r="I371" s="38">
        <v>356.05000000000007</v>
      </c>
      <c r="J371" s="38">
        <v>360.1</v>
      </c>
      <c r="K371" s="31">
        <v>352</v>
      </c>
      <c r="L371" s="31">
        <v>342.35</v>
      </c>
      <c r="M371" s="31">
        <v>2.3106200000000001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1222.2</v>
      </c>
      <c r="D372" s="38">
        <v>1212.7166666666667</v>
      </c>
      <c r="E372" s="38">
        <v>1154.9833333333333</v>
      </c>
      <c r="F372" s="38">
        <v>1087.7666666666667</v>
      </c>
      <c r="G372" s="38">
        <v>1030.0333333333333</v>
      </c>
      <c r="H372" s="38">
        <v>1279.9333333333334</v>
      </c>
      <c r="I372" s="38">
        <v>1337.666666666667</v>
      </c>
      <c r="J372" s="38">
        <v>1404.8833333333334</v>
      </c>
      <c r="K372" s="31">
        <v>1270.45</v>
      </c>
      <c r="L372" s="31">
        <v>1145.5</v>
      </c>
      <c r="M372" s="31">
        <v>6.0310199999999998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4701</v>
      </c>
      <c r="D373" s="38">
        <v>4698.0666666666666</v>
      </c>
      <c r="E373" s="38">
        <v>4651.1333333333332</v>
      </c>
      <c r="F373" s="38">
        <v>4601.2666666666664</v>
      </c>
      <c r="G373" s="38">
        <v>4554.333333333333</v>
      </c>
      <c r="H373" s="38">
        <v>4747.9333333333334</v>
      </c>
      <c r="I373" s="38">
        <v>4794.8666666666659</v>
      </c>
      <c r="J373" s="38">
        <v>4844.7333333333336</v>
      </c>
      <c r="K373" s="31">
        <v>4745</v>
      </c>
      <c r="L373" s="31">
        <v>4648.2</v>
      </c>
      <c r="M373" s="31">
        <v>6.9334899999999999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1236.2</v>
      </c>
      <c r="D374" s="38">
        <v>1241.9166666666667</v>
      </c>
      <c r="E374" s="38">
        <v>1227.8333333333335</v>
      </c>
      <c r="F374" s="38">
        <v>1219.4666666666667</v>
      </c>
      <c r="G374" s="38">
        <v>1205.3833333333334</v>
      </c>
      <c r="H374" s="38">
        <v>1250.2833333333335</v>
      </c>
      <c r="I374" s="38">
        <v>1264.366666666667</v>
      </c>
      <c r="J374" s="38">
        <v>1272.7333333333336</v>
      </c>
      <c r="K374" s="31">
        <v>1256</v>
      </c>
      <c r="L374" s="31">
        <v>1233.55</v>
      </c>
      <c r="M374" s="31">
        <v>0.69160999999999995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374.55</v>
      </c>
      <c r="D375" s="38">
        <v>375.0333333333333</v>
      </c>
      <c r="E375" s="38">
        <v>369.76666666666659</v>
      </c>
      <c r="F375" s="38">
        <v>364.98333333333329</v>
      </c>
      <c r="G375" s="38">
        <v>359.71666666666658</v>
      </c>
      <c r="H375" s="38">
        <v>379.81666666666661</v>
      </c>
      <c r="I375" s="38">
        <v>385.08333333333326</v>
      </c>
      <c r="J375" s="38">
        <v>389.86666666666662</v>
      </c>
      <c r="K375" s="31">
        <v>380.3</v>
      </c>
      <c r="L375" s="31">
        <v>370.25</v>
      </c>
      <c r="M375" s="31">
        <v>15.852169999999999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253.35</v>
      </c>
      <c r="D376" s="38">
        <v>250.53333333333333</v>
      </c>
      <c r="E376" s="38">
        <v>245.91666666666666</v>
      </c>
      <c r="F376" s="38">
        <v>238.48333333333332</v>
      </c>
      <c r="G376" s="38">
        <v>233.86666666666665</v>
      </c>
      <c r="H376" s="38">
        <v>257.9666666666667</v>
      </c>
      <c r="I376" s="38">
        <v>262.58333333333337</v>
      </c>
      <c r="J376" s="38">
        <v>270.01666666666665</v>
      </c>
      <c r="K376" s="31">
        <v>255.15</v>
      </c>
      <c r="L376" s="31">
        <v>243.1</v>
      </c>
      <c r="M376" s="31">
        <v>210.43456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250.7</v>
      </c>
      <c r="D377" s="38">
        <v>251.26666666666665</v>
      </c>
      <c r="E377" s="38">
        <v>249.1333333333333</v>
      </c>
      <c r="F377" s="38">
        <v>247.56666666666663</v>
      </c>
      <c r="G377" s="38">
        <v>245.43333333333328</v>
      </c>
      <c r="H377" s="38">
        <v>252.83333333333331</v>
      </c>
      <c r="I377" s="38">
        <v>254.96666666666664</v>
      </c>
      <c r="J377" s="38">
        <v>256.5333333333333</v>
      </c>
      <c r="K377" s="31">
        <v>253.4</v>
      </c>
      <c r="L377" s="31">
        <v>249.7</v>
      </c>
      <c r="M377" s="31">
        <v>81.275800000000004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415.9</v>
      </c>
      <c r="D378" s="38">
        <v>410.55</v>
      </c>
      <c r="E378" s="38">
        <v>403.35</v>
      </c>
      <c r="F378" s="38">
        <v>390.8</v>
      </c>
      <c r="G378" s="38">
        <v>383.6</v>
      </c>
      <c r="H378" s="38">
        <v>423.1</v>
      </c>
      <c r="I378" s="38">
        <v>430.29999999999995</v>
      </c>
      <c r="J378" s="38">
        <v>442.85</v>
      </c>
      <c r="K378" s="31">
        <v>417.75</v>
      </c>
      <c r="L378" s="31">
        <v>398</v>
      </c>
      <c r="M378" s="31">
        <v>24.894880000000001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545.85</v>
      </c>
      <c r="D379" s="38">
        <v>549.18333333333339</v>
      </c>
      <c r="E379" s="38">
        <v>537.91666666666674</v>
      </c>
      <c r="F379" s="38">
        <v>529.98333333333335</v>
      </c>
      <c r="G379" s="38">
        <v>518.7166666666667</v>
      </c>
      <c r="H379" s="38">
        <v>557.11666666666679</v>
      </c>
      <c r="I379" s="38">
        <v>568.38333333333344</v>
      </c>
      <c r="J379" s="38">
        <v>576.31666666666683</v>
      </c>
      <c r="K379" s="31">
        <v>560.45000000000005</v>
      </c>
      <c r="L379" s="31">
        <v>541.25</v>
      </c>
      <c r="M379" s="31">
        <v>2.32273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643.35</v>
      </c>
      <c r="D380" s="38">
        <v>642.5</v>
      </c>
      <c r="E380" s="38">
        <v>639.5</v>
      </c>
      <c r="F380" s="38">
        <v>635.65</v>
      </c>
      <c r="G380" s="38">
        <v>632.65</v>
      </c>
      <c r="H380" s="38">
        <v>646.35</v>
      </c>
      <c r="I380" s="38">
        <v>649.35</v>
      </c>
      <c r="J380" s="38">
        <v>653.20000000000005</v>
      </c>
      <c r="K380" s="31">
        <v>645.5</v>
      </c>
      <c r="L380" s="31">
        <v>638.65</v>
      </c>
      <c r="M380" s="31">
        <v>4.1299700000000001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123.8</v>
      </c>
      <c r="D381" s="38">
        <v>124.39999999999999</v>
      </c>
      <c r="E381" s="38">
        <v>122.44999999999999</v>
      </c>
      <c r="F381" s="38">
        <v>121.1</v>
      </c>
      <c r="G381" s="38">
        <v>119.14999999999999</v>
      </c>
      <c r="H381" s="38">
        <v>125.74999999999999</v>
      </c>
      <c r="I381" s="38">
        <v>127.7</v>
      </c>
      <c r="J381" s="38">
        <v>129.04999999999998</v>
      </c>
      <c r="K381" s="31">
        <v>126.35</v>
      </c>
      <c r="L381" s="31">
        <v>123.05</v>
      </c>
      <c r="M381" s="31">
        <v>1.2875799999999999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15780.55</v>
      </c>
      <c r="D382" s="38">
        <v>15683.1</v>
      </c>
      <c r="E382" s="38">
        <v>15433.5</v>
      </c>
      <c r="F382" s="38">
        <v>15086.449999999999</v>
      </c>
      <c r="G382" s="38">
        <v>14836.849999999999</v>
      </c>
      <c r="H382" s="38">
        <v>16030.150000000001</v>
      </c>
      <c r="I382" s="38">
        <v>16279.750000000004</v>
      </c>
      <c r="J382" s="38">
        <v>16626.800000000003</v>
      </c>
      <c r="K382" s="31">
        <v>15932.7</v>
      </c>
      <c r="L382" s="31">
        <v>15336.05</v>
      </c>
      <c r="M382" s="31">
        <v>7.6050000000000006E-2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62.4</v>
      </c>
      <c r="D383" s="38">
        <v>62.783333333333331</v>
      </c>
      <c r="E383" s="38">
        <v>61.666666666666664</v>
      </c>
      <c r="F383" s="38">
        <v>60.93333333333333</v>
      </c>
      <c r="G383" s="38">
        <v>59.816666666666663</v>
      </c>
      <c r="H383" s="38">
        <v>63.516666666666666</v>
      </c>
      <c r="I383" s="38">
        <v>64.63333333333334</v>
      </c>
      <c r="J383" s="38">
        <v>65.366666666666674</v>
      </c>
      <c r="K383" s="31">
        <v>63.9</v>
      </c>
      <c r="L383" s="31">
        <v>62.05</v>
      </c>
      <c r="M383" s="31">
        <v>956.04139999999995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1549</v>
      </c>
      <c r="D384" s="38">
        <v>1541.3</v>
      </c>
      <c r="E384" s="38">
        <v>1529.1999999999998</v>
      </c>
      <c r="F384" s="38">
        <v>1509.3999999999999</v>
      </c>
      <c r="G384" s="38">
        <v>1497.2999999999997</v>
      </c>
      <c r="H384" s="38">
        <v>1561.1</v>
      </c>
      <c r="I384" s="38">
        <v>1573.1999999999998</v>
      </c>
      <c r="J384" s="38">
        <v>1593</v>
      </c>
      <c r="K384" s="31">
        <v>1553.4</v>
      </c>
      <c r="L384" s="31">
        <v>1521.5</v>
      </c>
      <c r="M384" s="31">
        <v>16.877089999999999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429.65</v>
      </c>
      <c r="D385" s="38">
        <v>431.84999999999997</v>
      </c>
      <c r="E385" s="38">
        <v>426.69999999999993</v>
      </c>
      <c r="F385" s="38">
        <v>423.74999999999994</v>
      </c>
      <c r="G385" s="38">
        <v>418.59999999999991</v>
      </c>
      <c r="H385" s="38">
        <v>434.79999999999995</v>
      </c>
      <c r="I385" s="38">
        <v>439.94999999999993</v>
      </c>
      <c r="J385" s="38">
        <v>442.9</v>
      </c>
      <c r="K385" s="31">
        <v>437</v>
      </c>
      <c r="L385" s="31">
        <v>428.9</v>
      </c>
      <c r="M385" s="31">
        <v>0.74138000000000004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1381.45</v>
      </c>
      <c r="D386" s="38">
        <v>1377.7</v>
      </c>
      <c r="E386" s="38">
        <v>1365.6000000000001</v>
      </c>
      <c r="F386" s="38">
        <v>1349.75</v>
      </c>
      <c r="G386" s="38">
        <v>1337.65</v>
      </c>
      <c r="H386" s="38">
        <v>1393.5500000000002</v>
      </c>
      <c r="I386" s="38">
        <v>1405.65</v>
      </c>
      <c r="J386" s="38">
        <v>1421.5000000000002</v>
      </c>
      <c r="K386" s="31">
        <v>1389.8</v>
      </c>
      <c r="L386" s="31">
        <v>1361.85</v>
      </c>
      <c r="M386" s="31">
        <v>1.0128900000000001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126</v>
      </c>
      <c r="D387" s="38">
        <v>127.13333333333333</v>
      </c>
      <c r="E387" s="38">
        <v>123.86666666666665</v>
      </c>
      <c r="F387" s="38">
        <v>121.73333333333332</v>
      </c>
      <c r="G387" s="38">
        <v>118.46666666666664</v>
      </c>
      <c r="H387" s="38">
        <v>129.26666666666665</v>
      </c>
      <c r="I387" s="38">
        <v>132.5333333333333</v>
      </c>
      <c r="J387" s="38">
        <v>134.66666666666666</v>
      </c>
      <c r="K387" s="31">
        <v>130.4</v>
      </c>
      <c r="L387" s="31">
        <v>125</v>
      </c>
      <c r="M387" s="31">
        <v>610.77616999999998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165.55</v>
      </c>
      <c r="D388" s="38">
        <v>165.96666666666667</v>
      </c>
      <c r="E388" s="38">
        <v>164.23333333333335</v>
      </c>
      <c r="F388" s="38">
        <v>162.91666666666669</v>
      </c>
      <c r="G388" s="38">
        <v>161.18333333333337</v>
      </c>
      <c r="H388" s="38">
        <v>167.28333333333333</v>
      </c>
      <c r="I388" s="38">
        <v>169.01666666666662</v>
      </c>
      <c r="J388" s="38">
        <v>170.33333333333331</v>
      </c>
      <c r="K388" s="31">
        <v>167.7</v>
      </c>
      <c r="L388" s="31">
        <v>164.65</v>
      </c>
      <c r="M388" s="31">
        <v>7.5667999999999997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1078.45</v>
      </c>
      <c r="D389" s="38">
        <v>1079.2</v>
      </c>
      <c r="E389" s="38">
        <v>1067.5500000000002</v>
      </c>
      <c r="F389" s="38">
        <v>1056.6500000000001</v>
      </c>
      <c r="G389" s="38">
        <v>1045.0000000000002</v>
      </c>
      <c r="H389" s="38">
        <v>1090.1000000000001</v>
      </c>
      <c r="I389" s="38">
        <v>1101.7500000000002</v>
      </c>
      <c r="J389" s="38">
        <v>1112.6500000000001</v>
      </c>
      <c r="K389" s="31">
        <v>1090.8499999999999</v>
      </c>
      <c r="L389" s="31">
        <v>1068.3</v>
      </c>
      <c r="M389" s="31">
        <v>1.57236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506.6</v>
      </c>
      <c r="D390" s="38">
        <v>509.55</v>
      </c>
      <c r="E390" s="38">
        <v>502.1</v>
      </c>
      <c r="F390" s="38">
        <v>497.6</v>
      </c>
      <c r="G390" s="38">
        <v>490.15000000000003</v>
      </c>
      <c r="H390" s="38">
        <v>514.04999999999995</v>
      </c>
      <c r="I390" s="38">
        <v>521.5</v>
      </c>
      <c r="J390" s="38">
        <v>526</v>
      </c>
      <c r="K390" s="31">
        <v>517</v>
      </c>
      <c r="L390" s="31">
        <v>505.05</v>
      </c>
      <c r="M390" s="31">
        <v>10.448090000000001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213.55</v>
      </c>
      <c r="D391" s="38">
        <v>214.4</v>
      </c>
      <c r="E391" s="38">
        <v>211.15</v>
      </c>
      <c r="F391" s="38">
        <v>208.75</v>
      </c>
      <c r="G391" s="38">
        <v>205.5</v>
      </c>
      <c r="H391" s="38">
        <v>216.8</v>
      </c>
      <c r="I391" s="38">
        <v>220.05</v>
      </c>
      <c r="J391" s="38">
        <v>222.45000000000002</v>
      </c>
      <c r="K391" s="31">
        <v>217.65</v>
      </c>
      <c r="L391" s="31">
        <v>212</v>
      </c>
      <c r="M391" s="31">
        <v>15.58832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115.3</v>
      </c>
      <c r="D392" s="38">
        <v>116.06666666666666</v>
      </c>
      <c r="E392" s="38">
        <v>114.08333333333333</v>
      </c>
      <c r="F392" s="38">
        <v>112.86666666666666</v>
      </c>
      <c r="G392" s="38">
        <v>110.88333333333333</v>
      </c>
      <c r="H392" s="38">
        <v>117.28333333333333</v>
      </c>
      <c r="I392" s="38">
        <v>119.26666666666668</v>
      </c>
      <c r="J392" s="38">
        <v>120.48333333333333</v>
      </c>
      <c r="K392" s="31">
        <v>118.05</v>
      </c>
      <c r="L392" s="31">
        <v>114.85</v>
      </c>
      <c r="M392" s="31">
        <v>48.462989999999998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2591.1</v>
      </c>
      <c r="D393" s="38">
        <v>2579.5333333333333</v>
      </c>
      <c r="E393" s="38">
        <v>2562.6166666666668</v>
      </c>
      <c r="F393" s="38">
        <v>2534.1333333333337</v>
      </c>
      <c r="G393" s="38">
        <v>2517.2166666666672</v>
      </c>
      <c r="H393" s="38">
        <v>2608.0166666666664</v>
      </c>
      <c r="I393" s="38">
        <v>2624.9333333333334</v>
      </c>
      <c r="J393" s="38">
        <v>2653.4166666666661</v>
      </c>
      <c r="K393" s="31">
        <v>2596.4499999999998</v>
      </c>
      <c r="L393" s="31">
        <v>2551.0500000000002</v>
      </c>
      <c r="M393" s="31">
        <v>0.23901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41.3</v>
      </c>
      <c r="D394" s="38">
        <v>41.366666666666667</v>
      </c>
      <c r="E394" s="38">
        <v>39.983333333333334</v>
      </c>
      <c r="F394" s="38">
        <v>38.666666666666664</v>
      </c>
      <c r="G394" s="38">
        <v>37.283333333333331</v>
      </c>
      <c r="H394" s="38">
        <v>42.683333333333337</v>
      </c>
      <c r="I394" s="38">
        <v>44.066666666666677</v>
      </c>
      <c r="J394" s="38">
        <v>45.38333333333334</v>
      </c>
      <c r="K394" s="31">
        <v>42.75</v>
      </c>
      <c r="L394" s="31">
        <v>40.049999999999997</v>
      </c>
      <c r="M394" s="31">
        <v>32.547690000000003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1917.75</v>
      </c>
      <c r="D395" s="38">
        <v>1890.9333333333334</v>
      </c>
      <c r="E395" s="38">
        <v>1829.8666666666668</v>
      </c>
      <c r="F395" s="38">
        <v>1741.9833333333333</v>
      </c>
      <c r="G395" s="38">
        <v>1680.9166666666667</v>
      </c>
      <c r="H395" s="38">
        <v>1978.8166666666668</v>
      </c>
      <c r="I395" s="38">
        <v>2039.8833333333334</v>
      </c>
      <c r="J395" s="38">
        <v>2127.7666666666669</v>
      </c>
      <c r="K395" s="31">
        <v>1952</v>
      </c>
      <c r="L395" s="31">
        <v>1803.05</v>
      </c>
      <c r="M395" s="31">
        <v>10.55547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232.6</v>
      </c>
      <c r="D396" s="38">
        <v>238.18333333333331</v>
      </c>
      <c r="E396" s="38">
        <v>224.96666666666661</v>
      </c>
      <c r="F396" s="38">
        <v>217.33333333333331</v>
      </c>
      <c r="G396" s="38">
        <v>204.11666666666662</v>
      </c>
      <c r="H396" s="38">
        <v>245.81666666666661</v>
      </c>
      <c r="I396" s="38">
        <v>259.0333333333333</v>
      </c>
      <c r="J396" s="38">
        <v>266.66666666666663</v>
      </c>
      <c r="K396" s="31">
        <v>251.4</v>
      </c>
      <c r="L396" s="31">
        <v>230.55</v>
      </c>
      <c r="M396" s="31">
        <v>625.38984000000005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188.2</v>
      </c>
      <c r="D397" s="38">
        <v>183.48333333333335</v>
      </c>
      <c r="E397" s="38">
        <v>178.01666666666671</v>
      </c>
      <c r="F397" s="38">
        <v>167.83333333333337</v>
      </c>
      <c r="G397" s="38">
        <v>162.36666666666673</v>
      </c>
      <c r="H397" s="38">
        <v>193.66666666666669</v>
      </c>
      <c r="I397" s="38">
        <v>199.13333333333333</v>
      </c>
      <c r="J397" s="38">
        <v>209.31666666666666</v>
      </c>
      <c r="K397" s="31">
        <v>188.95</v>
      </c>
      <c r="L397" s="31">
        <v>173.3</v>
      </c>
      <c r="M397" s="31">
        <v>598.87084000000004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181.9</v>
      </c>
      <c r="D398" s="38">
        <v>181.70000000000002</v>
      </c>
      <c r="E398" s="38">
        <v>180.30000000000004</v>
      </c>
      <c r="F398" s="38">
        <v>178.70000000000002</v>
      </c>
      <c r="G398" s="38">
        <v>177.30000000000004</v>
      </c>
      <c r="H398" s="38">
        <v>183.30000000000004</v>
      </c>
      <c r="I398" s="38">
        <v>184.70000000000002</v>
      </c>
      <c r="J398" s="38">
        <v>186.30000000000004</v>
      </c>
      <c r="K398" s="31">
        <v>183.1</v>
      </c>
      <c r="L398" s="31">
        <v>180.1</v>
      </c>
      <c r="M398" s="31">
        <v>11.543519999999999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953.15</v>
      </c>
      <c r="D399" s="38">
        <v>951.2166666666667</v>
      </c>
      <c r="E399" s="38">
        <v>946.43333333333339</v>
      </c>
      <c r="F399" s="38">
        <v>939.7166666666667</v>
      </c>
      <c r="G399" s="38">
        <v>934.93333333333339</v>
      </c>
      <c r="H399" s="38">
        <v>957.93333333333339</v>
      </c>
      <c r="I399" s="38">
        <v>962.7166666666667</v>
      </c>
      <c r="J399" s="38">
        <v>969.43333333333339</v>
      </c>
      <c r="K399" s="31">
        <v>956</v>
      </c>
      <c r="L399" s="31">
        <v>944.5</v>
      </c>
      <c r="M399" s="31">
        <v>1.2791600000000001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2502.6999999999998</v>
      </c>
      <c r="D400" s="38">
        <v>2510.2333333333336</v>
      </c>
      <c r="E400" s="38">
        <v>2482.8166666666671</v>
      </c>
      <c r="F400" s="38">
        <v>2462.9333333333334</v>
      </c>
      <c r="G400" s="38">
        <v>2435.5166666666669</v>
      </c>
      <c r="H400" s="38">
        <v>2530.1166666666672</v>
      </c>
      <c r="I400" s="38">
        <v>2557.5333333333333</v>
      </c>
      <c r="J400" s="38">
        <v>2577.4166666666674</v>
      </c>
      <c r="K400" s="31">
        <v>2537.65</v>
      </c>
      <c r="L400" s="31">
        <v>2490.35</v>
      </c>
      <c r="M400" s="31">
        <v>86.13449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110.25</v>
      </c>
      <c r="D401" s="38">
        <v>110.8</v>
      </c>
      <c r="E401" s="38">
        <v>109.44999999999999</v>
      </c>
      <c r="F401" s="38">
        <v>108.64999999999999</v>
      </c>
      <c r="G401" s="38">
        <v>107.29999999999998</v>
      </c>
      <c r="H401" s="38">
        <v>111.6</v>
      </c>
      <c r="I401" s="38">
        <v>112.94999999999999</v>
      </c>
      <c r="J401" s="38">
        <v>113.75</v>
      </c>
      <c r="K401" s="31">
        <v>112.15</v>
      </c>
      <c r="L401" s="31">
        <v>110</v>
      </c>
      <c r="M401" s="31">
        <v>5.26919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636.54999999999995</v>
      </c>
      <c r="D402" s="38">
        <v>634.19999999999993</v>
      </c>
      <c r="E402" s="38">
        <v>619.44999999999982</v>
      </c>
      <c r="F402" s="38">
        <v>602.34999999999991</v>
      </c>
      <c r="G402" s="38">
        <v>587.5999999999998</v>
      </c>
      <c r="H402" s="38">
        <v>651.29999999999984</v>
      </c>
      <c r="I402" s="38">
        <v>666.05000000000007</v>
      </c>
      <c r="J402" s="38">
        <v>683.14999999999986</v>
      </c>
      <c r="K402" s="31">
        <v>648.95000000000005</v>
      </c>
      <c r="L402" s="31">
        <v>617.1</v>
      </c>
      <c r="M402" s="31">
        <v>6.4239199999999999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478.3</v>
      </c>
      <c r="D403" s="38">
        <v>482.26666666666665</v>
      </c>
      <c r="E403" s="38">
        <v>469.48333333333329</v>
      </c>
      <c r="F403" s="38">
        <v>460.66666666666663</v>
      </c>
      <c r="G403" s="38">
        <v>447.88333333333327</v>
      </c>
      <c r="H403" s="38">
        <v>491.08333333333331</v>
      </c>
      <c r="I403" s="38">
        <v>503.86666666666662</v>
      </c>
      <c r="J403" s="38">
        <v>512.68333333333339</v>
      </c>
      <c r="K403" s="31">
        <v>495.05</v>
      </c>
      <c r="L403" s="31">
        <v>473.45</v>
      </c>
      <c r="M403" s="31">
        <v>19.806319999999999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881.55</v>
      </c>
      <c r="D404" s="38">
        <v>882.88333333333333</v>
      </c>
      <c r="E404" s="38">
        <v>873.76666666666665</v>
      </c>
      <c r="F404" s="38">
        <v>865.98333333333335</v>
      </c>
      <c r="G404" s="38">
        <v>856.86666666666667</v>
      </c>
      <c r="H404" s="38">
        <v>890.66666666666663</v>
      </c>
      <c r="I404" s="38">
        <v>899.78333333333319</v>
      </c>
      <c r="J404" s="38">
        <v>907.56666666666661</v>
      </c>
      <c r="K404" s="31">
        <v>892</v>
      </c>
      <c r="L404" s="31">
        <v>875.1</v>
      </c>
      <c r="M404" s="31">
        <v>0.55271000000000003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1537.7</v>
      </c>
      <c r="D405" s="38">
        <v>1536.8</v>
      </c>
      <c r="E405" s="38">
        <v>1528.6499999999999</v>
      </c>
      <c r="F405" s="38">
        <v>1519.6</v>
      </c>
      <c r="G405" s="38">
        <v>1511.4499999999998</v>
      </c>
      <c r="H405" s="38">
        <v>1545.85</v>
      </c>
      <c r="I405" s="38">
        <v>1554</v>
      </c>
      <c r="J405" s="38">
        <v>1563.05</v>
      </c>
      <c r="K405" s="31">
        <v>1544.95</v>
      </c>
      <c r="L405" s="31">
        <v>1527.75</v>
      </c>
      <c r="M405" s="31">
        <v>2.24898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100.35</v>
      </c>
      <c r="D406" s="38">
        <v>99.966666666666654</v>
      </c>
      <c r="E406" s="38">
        <v>99.233333333333306</v>
      </c>
      <c r="F406" s="38">
        <v>98.116666666666646</v>
      </c>
      <c r="G406" s="38">
        <v>97.383333333333297</v>
      </c>
      <c r="H406" s="38">
        <v>101.08333333333331</v>
      </c>
      <c r="I406" s="38">
        <v>101.81666666666666</v>
      </c>
      <c r="J406" s="38">
        <v>102.93333333333332</v>
      </c>
      <c r="K406" s="31">
        <v>100.7</v>
      </c>
      <c r="L406" s="31">
        <v>98.85</v>
      </c>
      <c r="M406" s="31">
        <v>88.447490000000002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6912.5</v>
      </c>
      <c r="D407" s="38">
        <v>6928.8833333333341</v>
      </c>
      <c r="E407" s="38">
        <v>6892.7666666666682</v>
      </c>
      <c r="F407" s="38">
        <v>6873.0333333333338</v>
      </c>
      <c r="G407" s="38">
        <v>6836.9166666666679</v>
      </c>
      <c r="H407" s="38">
        <v>6948.6166666666686</v>
      </c>
      <c r="I407" s="38">
        <v>6984.7333333333354</v>
      </c>
      <c r="J407" s="38">
        <v>7004.466666666669</v>
      </c>
      <c r="K407" s="31">
        <v>6965</v>
      </c>
      <c r="L407" s="31">
        <v>6909.15</v>
      </c>
      <c r="M407" s="31">
        <v>3.1230000000000001E-2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1364.55</v>
      </c>
      <c r="D408" s="38">
        <v>1370.3999999999999</v>
      </c>
      <c r="E408" s="38">
        <v>1347.8999999999996</v>
      </c>
      <c r="F408" s="38">
        <v>1331.2499999999998</v>
      </c>
      <c r="G408" s="38">
        <v>1308.7499999999995</v>
      </c>
      <c r="H408" s="38">
        <v>1387.0499999999997</v>
      </c>
      <c r="I408" s="38">
        <v>1409.5500000000002</v>
      </c>
      <c r="J408" s="38">
        <v>1426.1999999999998</v>
      </c>
      <c r="K408" s="31">
        <v>1392.9</v>
      </c>
      <c r="L408" s="31">
        <v>1353.75</v>
      </c>
      <c r="M408" s="31">
        <v>0.32700000000000001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857.8</v>
      </c>
      <c r="D409" s="38">
        <v>863.25</v>
      </c>
      <c r="E409" s="38">
        <v>847.6</v>
      </c>
      <c r="F409" s="38">
        <v>837.4</v>
      </c>
      <c r="G409" s="38">
        <v>821.75</v>
      </c>
      <c r="H409" s="38">
        <v>873.45</v>
      </c>
      <c r="I409" s="38">
        <v>889.10000000000014</v>
      </c>
      <c r="J409" s="38">
        <v>899.30000000000007</v>
      </c>
      <c r="K409" s="31">
        <v>878.9</v>
      </c>
      <c r="L409" s="31">
        <v>853.05</v>
      </c>
      <c r="M409" s="31">
        <v>16.761109999999999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1296.5</v>
      </c>
      <c r="D410" s="38">
        <v>1300.4166666666667</v>
      </c>
      <c r="E410" s="38">
        <v>1288.8333333333335</v>
      </c>
      <c r="F410" s="38">
        <v>1281.1666666666667</v>
      </c>
      <c r="G410" s="38">
        <v>1269.5833333333335</v>
      </c>
      <c r="H410" s="38">
        <v>1308.0833333333335</v>
      </c>
      <c r="I410" s="38">
        <v>1319.666666666667</v>
      </c>
      <c r="J410" s="38">
        <v>1327.3333333333335</v>
      </c>
      <c r="K410" s="31">
        <v>1312</v>
      </c>
      <c r="L410" s="31">
        <v>1292.75</v>
      </c>
      <c r="M410" s="31">
        <v>19.460450000000002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3084.7</v>
      </c>
      <c r="D411" s="38">
        <v>3113.2333333333336</v>
      </c>
      <c r="E411" s="38">
        <v>3021.4666666666672</v>
      </c>
      <c r="F411" s="38">
        <v>2958.2333333333336</v>
      </c>
      <c r="G411" s="38">
        <v>2866.4666666666672</v>
      </c>
      <c r="H411" s="38">
        <v>3176.4666666666672</v>
      </c>
      <c r="I411" s="38">
        <v>3268.2333333333336</v>
      </c>
      <c r="J411" s="38">
        <v>3331.4666666666672</v>
      </c>
      <c r="K411" s="31">
        <v>3205</v>
      </c>
      <c r="L411" s="31">
        <v>3050</v>
      </c>
      <c r="M411" s="31">
        <v>2.1518600000000001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444.7</v>
      </c>
      <c r="D412" s="38">
        <v>446.4666666666667</v>
      </c>
      <c r="E412" s="38">
        <v>441.23333333333341</v>
      </c>
      <c r="F412" s="38">
        <v>437.76666666666671</v>
      </c>
      <c r="G412" s="38">
        <v>432.53333333333342</v>
      </c>
      <c r="H412" s="38">
        <v>449.93333333333339</v>
      </c>
      <c r="I412" s="38">
        <v>455.16666666666674</v>
      </c>
      <c r="J412" s="38">
        <v>458.63333333333338</v>
      </c>
      <c r="K412" s="31">
        <v>451.7</v>
      </c>
      <c r="L412" s="31">
        <v>443</v>
      </c>
      <c r="M412" s="31">
        <v>2.0187900000000001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792.2</v>
      </c>
      <c r="D413" s="38">
        <v>789.26666666666677</v>
      </c>
      <c r="E413" s="38">
        <v>782.93333333333351</v>
      </c>
      <c r="F413" s="38">
        <v>773.66666666666674</v>
      </c>
      <c r="G413" s="38">
        <v>767.33333333333348</v>
      </c>
      <c r="H413" s="38">
        <v>798.53333333333353</v>
      </c>
      <c r="I413" s="38">
        <v>804.86666666666679</v>
      </c>
      <c r="J413" s="38">
        <v>814.13333333333355</v>
      </c>
      <c r="K413" s="31">
        <v>795.6</v>
      </c>
      <c r="L413" s="31">
        <v>780</v>
      </c>
      <c r="M413" s="31">
        <v>0.33565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23869.55</v>
      </c>
      <c r="D414" s="38">
        <v>23982.849999999995</v>
      </c>
      <c r="E414" s="38">
        <v>23651.349999999991</v>
      </c>
      <c r="F414" s="38">
        <v>23433.149999999998</v>
      </c>
      <c r="G414" s="38">
        <v>23101.649999999994</v>
      </c>
      <c r="H414" s="38">
        <v>24201.049999999988</v>
      </c>
      <c r="I414" s="38">
        <v>24532.549999999996</v>
      </c>
      <c r="J414" s="38">
        <v>24750.749999999985</v>
      </c>
      <c r="K414" s="31">
        <v>24314.35</v>
      </c>
      <c r="L414" s="31">
        <v>23764.65</v>
      </c>
      <c r="M414" s="31">
        <v>0.36632999999999999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46.35</v>
      </c>
      <c r="D415" s="38">
        <v>46.6</v>
      </c>
      <c r="E415" s="38">
        <v>45.95</v>
      </c>
      <c r="F415" s="38">
        <v>45.550000000000004</v>
      </c>
      <c r="G415" s="38">
        <v>44.900000000000006</v>
      </c>
      <c r="H415" s="38">
        <v>47</v>
      </c>
      <c r="I415" s="38">
        <v>47.649999999999991</v>
      </c>
      <c r="J415" s="38">
        <v>48.05</v>
      </c>
      <c r="K415" s="31">
        <v>47.25</v>
      </c>
      <c r="L415" s="31">
        <v>46.2</v>
      </c>
      <c r="M415" s="31">
        <v>65.38288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1811.65</v>
      </c>
      <c r="D416" s="38">
        <v>1815.7666666666667</v>
      </c>
      <c r="E416" s="38">
        <v>1782.4333333333334</v>
      </c>
      <c r="F416" s="38">
        <v>1753.2166666666667</v>
      </c>
      <c r="G416" s="38">
        <v>1719.8833333333334</v>
      </c>
      <c r="H416" s="38">
        <v>1844.9833333333333</v>
      </c>
      <c r="I416" s="38">
        <v>1878.3166666666668</v>
      </c>
      <c r="J416" s="38">
        <v>1907.5333333333333</v>
      </c>
      <c r="K416" s="31">
        <v>1849.1</v>
      </c>
      <c r="L416" s="31">
        <v>1786.55</v>
      </c>
      <c r="M416" s="31">
        <v>23.253119999999999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403</v>
      </c>
      <c r="D417" s="38">
        <v>404.33333333333331</v>
      </c>
      <c r="E417" s="38">
        <v>398.66666666666663</v>
      </c>
      <c r="F417" s="38">
        <v>394.33333333333331</v>
      </c>
      <c r="G417" s="38">
        <v>388.66666666666663</v>
      </c>
      <c r="H417" s="38">
        <v>408.66666666666663</v>
      </c>
      <c r="I417" s="38">
        <v>414.33333333333326</v>
      </c>
      <c r="J417" s="38">
        <v>418.66666666666663</v>
      </c>
      <c r="K417" s="31">
        <v>410</v>
      </c>
      <c r="L417" s="31">
        <v>400</v>
      </c>
      <c r="M417" s="31">
        <v>5.6419899999999998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3752</v>
      </c>
      <c r="D418" s="38">
        <v>3761.25</v>
      </c>
      <c r="E418" s="38">
        <v>3729.55</v>
      </c>
      <c r="F418" s="38">
        <v>3707.1000000000004</v>
      </c>
      <c r="G418" s="38">
        <v>3675.4000000000005</v>
      </c>
      <c r="H418" s="38">
        <v>3783.7</v>
      </c>
      <c r="I418" s="38">
        <v>3815.3999999999996</v>
      </c>
      <c r="J418" s="38">
        <v>3837.8499999999995</v>
      </c>
      <c r="K418" s="31">
        <v>3792.95</v>
      </c>
      <c r="L418" s="31">
        <v>3738.8</v>
      </c>
      <c r="M418" s="31">
        <v>1.7579400000000001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56</v>
      </c>
      <c r="D419" s="38">
        <v>56.683333333333337</v>
      </c>
      <c r="E419" s="38">
        <v>54.966666666666676</v>
      </c>
      <c r="F419" s="38">
        <v>53.933333333333337</v>
      </c>
      <c r="G419" s="38">
        <v>52.216666666666676</v>
      </c>
      <c r="H419" s="38">
        <v>57.716666666666676</v>
      </c>
      <c r="I419" s="38">
        <v>59.433333333333344</v>
      </c>
      <c r="J419" s="38">
        <v>60.466666666666676</v>
      </c>
      <c r="K419" s="31">
        <v>58.4</v>
      </c>
      <c r="L419" s="31">
        <v>55.65</v>
      </c>
      <c r="M419" s="31">
        <v>201.61600000000001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5050.3999999999996</v>
      </c>
      <c r="D420" s="38">
        <v>5105.0999999999995</v>
      </c>
      <c r="E420" s="38">
        <v>4966.2999999999993</v>
      </c>
      <c r="F420" s="38">
        <v>4882.2</v>
      </c>
      <c r="G420" s="38">
        <v>4743.3999999999996</v>
      </c>
      <c r="H420" s="38">
        <v>5189.1999999999989</v>
      </c>
      <c r="I420" s="38">
        <v>5328</v>
      </c>
      <c r="J420" s="38">
        <v>5412.0999999999985</v>
      </c>
      <c r="K420" s="31">
        <v>5243.9</v>
      </c>
      <c r="L420" s="31">
        <v>5021</v>
      </c>
      <c r="M420" s="31">
        <v>0.16879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621.75</v>
      </c>
      <c r="D421" s="38">
        <v>626.5333333333333</v>
      </c>
      <c r="E421" s="38">
        <v>610.26666666666665</v>
      </c>
      <c r="F421" s="38">
        <v>598.7833333333333</v>
      </c>
      <c r="G421" s="38">
        <v>582.51666666666665</v>
      </c>
      <c r="H421" s="38">
        <v>638.01666666666665</v>
      </c>
      <c r="I421" s="38">
        <v>654.2833333333333</v>
      </c>
      <c r="J421" s="38">
        <v>665.76666666666665</v>
      </c>
      <c r="K421" s="31">
        <v>642.79999999999995</v>
      </c>
      <c r="L421" s="31">
        <v>615.04999999999995</v>
      </c>
      <c r="M421" s="31">
        <v>8.3206699999999998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3840.55</v>
      </c>
      <c r="D422" s="38">
        <v>3840.6833333333329</v>
      </c>
      <c r="E422" s="38">
        <v>3824.3666666666659</v>
      </c>
      <c r="F422" s="38">
        <v>3808.1833333333329</v>
      </c>
      <c r="G422" s="38">
        <v>3791.8666666666659</v>
      </c>
      <c r="H422" s="38">
        <v>3856.8666666666659</v>
      </c>
      <c r="I422" s="38">
        <v>3873.1833333333325</v>
      </c>
      <c r="J422" s="38">
        <v>3889.3666666666659</v>
      </c>
      <c r="K422" s="31">
        <v>3857</v>
      </c>
      <c r="L422" s="31">
        <v>3824.5</v>
      </c>
      <c r="M422" s="31">
        <v>0.33905999999999997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591.54999999999995</v>
      </c>
      <c r="D423" s="38">
        <v>594.2833333333333</v>
      </c>
      <c r="E423" s="38">
        <v>583.56666666666661</v>
      </c>
      <c r="F423" s="38">
        <v>575.58333333333326</v>
      </c>
      <c r="G423" s="38">
        <v>564.86666666666656</v>
      </c>
      <c r="H423" s="38">
        <v>602.26666666666665</v>
      </c>
      <c r="I423" s="38">
        <v>612.98333333333335</v>
      </c>
      <c r="J423" s="38">
        <v>620.9666666666667</v>
      </c>
      <c r="K423" s="31">
        <v>605</v>
      </c>
      <c r="L423" s="31">
        <v>586.29999999999995</v>
      </c>
      <c r="M423" s="31">
        <v>13.114240000000001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1050.55</v>
      </c>
      <c r="D424" s="38">
        <v>1055.7666666666667</v>
      </c>
      <c r="E424" s="38">
        <v>1040.1333333333332</v>
      </c>
      <c r="F424" s="38">
        <v>1029.7166666666665</v>
      </c>
      <c r="G424" s="38">
        <v>1014.083333333333</v>
      </c>
      <c r="H424" s="38">
        <v>1066.1833333333334</v>
      </c>
      <c r="I424" s="38">
        <v>1081.8166666666671</v>
      </c>
      <c r="J424" s="38">
        <v>1092.2333333333336</v>
      </c>
      <c r="K424" s="31">
        <v>1071.4000000000001</v>
      </c>
      <c r="L424" s="31">
        <v>1045.3499999999999</v>
      </c>
      <c r="M424" s="31">
        <v>2.7204600000000001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2162.15</v>
      </c>
      <c r="D425" s="38">
        <v>2156.9</v>
      </c>
      <c r="E425" s="38">
        <v>2145.3000000000002</v>
      </c>
      <c r="F425" s="38">
        <v>2128.4500000000003</v>
      </c>
      <c r="G425" s="38">
        <v>2116.8500000000004</v>
      </c>
      <c r="H425" s="38">
        <v>2173.75</v>
      </c>
      <c r="I425" s="38">
        <v>2185.3499999999995</v>
      </c>
      <c r="J425" s="38">
        <v>2202.1999999999998</v>
      </c>
      <c r="K425" s="31">
        <v>2168.5</v>
      </c>
      <c r="L425" s="31">
        <v>2140.0500000000002</v>
      </c>
      <c r="M425" s="31">
        <v>11.947050000000001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631.54999999999995</v>
      </c>
      <c r="D426" s="38">
        <v>633.6</v>
      </c>
      <c r="E426" s="38">
        <v>624</v>
      </c>
      <c r="F426" s="38">
        <v>616.44999999999993</v>
      </c>
      <c r="G426" s="38">
        <v>606.84999999999991</v>
      </c>
      <c r="H426" s="38">
        <v>641.15000000000009</v>
      </c>
      <c r="I426" s="38">
        <v>650.75000000000023</v>
      </c>
      <c r="J426" s="38">
        <v>658.30000000000018</v>
      </c>
      <c r="K426" s="31">
        <v>643.20000000000005</v>
      </c>
      <c r="L426" s="31">
        <v>626.04999999999995</v>
      </c>
      <c r="M426" s="31">
        <v>1.9153500000000001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616.54999999999995</v>
      </c>
      <c r="D427" s="38">
        <v>616.9666666666667</v>
      </c>
      <c r="E427" s="38">
        <v>612.68333333333339</v>
      </c>
      <c r="F427" s="38">
        <v>608.81666666666672</v>
      </c>
      <c r="G427" s="38">
        <v>604.53333333333342</v>
      </c>
      <c r="H427" s="38">
        <v>620.83333333333337</v>
      </c>
      <c r="I427" s="38">
        <v>625.11666666666667</v>
      </c>
      <c r="J427" s="38">
        <v>628.98333333333335</v>
      </c>
      <c r="K427" s="31">
        <v>621.25</v>
      </c>
      <c r="L427" s="31">
        <v>613.1</v>
      </c>
      <c r="M427" s="31">
        <v>174.44741999999999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92.5</v>
      </c>
      <c r="D428" s="38">
        <v>92.666666666666671</v>
      </c>
      <c r="E428" s="38">
        <v>91.933333333333337</v>
      </c>
      <c r="F428" s="38">
        <v>91.36666666666666</v>
      </c>
      <c r="G428" s="38">
        <v>90.633333333333326</v>
      </c>
      <c r="H428" s="38">
        <v>93.233333333333348</v>
      </c>
      <c r="I428" s="38">
        <v>93.966666666666669</v>
      </c>
      <c r="J428" s="38">
        <v>94.53333333333336</v>
      </c>
      <c r="K428" s="31">
        <v>93.4</v>
      </c>
      <c r="L428" s="31">
        <v>92.1</v>
      </c>
      <c r="M428" s="31">
        <v>84.584829999999997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365.35</v>
      </c>
      <c r="D429" s="38">
        <v>367.68333333333334</v>
      </c>
      <c r="E429" s="38">
        <v>359.36666666666667</v>
      </c>
      <c r="F429" s="38">
        <v>353.38333333333333</v>
      </c>
      <c r="G429" s="38">
        <v>345.06666666666666</v>
      </c>
      <c r="H429" s="38">
        <v>373.66666666666669</v>
      </c>
      <c r="I429" s="38">
        <v>381.98333333333341</v>
      </c>
      <c r="J429" s="38">
        <v>387.9666666666667</v>
      </c>
      <c r="K429" s="31">
        <v>376</v>
      </c>
      <c r="L429" s="31">
        <v>361.7</v>
      </c>
      <c r="M429" s="31">
        <v>8.3078000000000003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150.65</v>
      </c>
      <c r="D430" s="38">
        <v>151.81666666666669</v>
      </c>
      <c r="E430" s="38">
        <v>146.83333333333337</v>
      </c>
      <c r="F430" s="38">
        <v>143.01666666666668</v>
      </c>
      <c r="G430" s="38">
        <v>138.03333333333336</v>
      </c>
      <c r="H430" s="38">
        <v>155.63333333333338</v>
      </c>
      <c r="I430" s="38">
        <v>160.61666666666667</v>
      </c>
      <c r="J430" s="38">
        <v>164.43333333333339</v>
      </c>
      <c r="K430" s="31">
        <v>156.80000000000001</v>
      </c>
      <c r="L430" s="31">
        <v>148</v>
      </c>
      <c r="M430" s="31">
        <v>75.5869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408.6</v>
      </c>
      <c r="D431" s="38">
        <v>409.05</v>
      </c>
      <c r="E431" s="38">
        <v>406.6</v>
      </c>
      <c r="F431" s="38">
        <v>404.6</v>
      </c>
      <c r="G431" s="38">
        <v>402.15000000000003</v>
      </c>
      <c r="H431" s="38">
        <v>411.05</v>
      </c>
      <c r="I431" s="38">
        <v>413.49999999999994</v>
      </c>
      <c r="J431" s="38">
        <v>415.5</v>
      </c>
      <c r="K431" s="31">
        <v>411.5</v>
      </c>
      <c r="L431" s="31">
        <v>407.05</v>
      </c>
      <c r="M431" s="31">
        <v>1.08833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234</v>
      </c>
      <c r="D432" s="38">
        <v>233.66666666666666</v>
      </c>
      <c r="E432" s="38">
        <v>228.73333333333332</v>
      </c>
      <c r="F432" s="38">
        <v>223.46666666666667</v>
      </c>
      <c r="G432" s="38">
        <v>218.53333333333333</v>
      </c>
      <c r="H432" s="38">
        <v>238.93333333333331</v>
      </c>
      <c r="I432" s="38">
        <v>243.86666666666665</v>
      </c>
      <c r="J432" s="38">
        <v>249.1333333333333</v>
      </c>
      <c r="K432" s="31">
        <v>238.6</v>
      </c>
      <c r="L432" s="31">
        <v>228.4</v>
      </c>
      <c r="M432" s="31">
        <v>22.15813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1134.95</v>
      </c>
      <c r="D433" s="38">
        <v>1135.5333333333335</v>
      </c>
      <c r="E433" s="38">
        <v>1115.7166666666672</v>
      </c>
      <c r="F433" s="38">
        <v>1096.4833333333336</v>
      </c>
      <c r="G433" s="38">
        <v>1076.6666666666672</v>
      </c>
      <c r="H433" s="38">
        <v>1154.7666666666671</v>
      </c>
      <c r="I433" s="38">
        <v>1174.5833333333333</v>
      </c>
      <c r="J433" s="38">
        <v>1193.8166666666671</v>
      </c>
      <c r="K433" s="31">
        <v>1155.3499999999999</v>
      </c>
      <c r="L433" s="31">
        <v>1116.3</v>
      </c>
      <c r="M433" s="31">
        <v>63.666119999999999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529.95000000000005</v>
      </c>
      <c r="D434" s="38">
        <v>532.15000000000009</v>
      </c>
      <c r="E434" s="38">
        <v>522.95000000000016</v>
      </c>
      <c r="F434" s="38">
        <v>515.95000000000005</v>
      </c>
      <c r="G434" s="38">
        <v>506.75000000000011</v>
      </c>
      <c r="H434" s="38">
        <v>539.1500000000002</v>
      </c>
      <c r="I434" s="38">
        <v>548.35</v>
      </c>
      <c r="J434" s="38">
        <v>555.35000000000025</v>
      </c>
      <c r="K434" s="31">
        <v>541.35</v>
      </c>
      <c r="L434" s="31">
        <v>525.15</v>
      </c>
      <c r="M434" s="31">
        <v>23.129460000000002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2620.35</v>
      </c>
      <c r="D435" s="38">
        <v>2619.75</v>
      </c>
      <c r="E435" s="38">
        <v>2579.6</v>
      </c>
      <c r="F435" s="38">
        <v>2538.85</v>
      </c>
      <c r="G435" s="38">
        <v>2498.6999999999998</v>
      </c>
      <c r="H435" s="38">
        <v>2660.5</v>
      </c>
      <c r="I435" s="38">
        <v>2700.6499999999996</v>
      </c>
      <c r="J435" s="38">
        <v>2741.4</v>
      </c>
      <c r="K435" s="31">
        <v>2659.9</v>
      </c>
      <c r="L435" s="31">
        <v>2579</v>
      </c>
      <c r="M435" s="31">
        <v>0.15307000000000001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1218.1500000000001</v>
      </c>
      <c r="D436" s="38">
        <v>1217.0333333333335</v>
      </c>
      <c r="E436" s="38">
        <v>1206.116666666667</v>
      </c>
      <c r="F436" s="38">
        <v>1194.0833333333335</v>
      </c>
      <c r="G436" s="38">
        <v>1183.166666666667</v>
      </c>
      <c r="H436" s="38">
        <v>1229.0666666666671</v>
      </c>
      <c r="I436" s="38">
        <v>1239.9833333333336</v>
      </c>
      <c r="J436" s="38">
        <v>1252.0166666666671</v>
      </c>
      <c r="K436" s="31">
        <v>1227.95</v>
      </c>
      <c r="L436" s="31">
        <v>1205</v>
      </c>
      <c r="M436" s="31">
        <v>0.27263999999999999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356.9</v>
      </c>
      <c r="D437" s="38">
        <v>357.91666666666669</v>
      </c>
      <c r="E437" s="38">
        <v>352.23333333333335</v>
      </c>
      <c r="F437" s="38">
        <v>347.56666666666666</v>
      </c>
      <c r="G437" s="38">
        <v>341.88333333333333</v>
      </c>
      <c r="H437" s="38">
        <v>362.58333333333337</v>
      </c>
      <c r="I437" s="38">
        <v>368.26666666666665</v>
      </c>
      <c r="J437" s="38">
        <v>372.93333333333339</v>
      </c>
      <c r="K437" s="31">
        <v>363.6</v>
      </c>
      <c r="L437" s="31">
        <v>353.25</v>
      </c>
      <c r="M437" s="31">
        <v>4.0997700000000004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416.45</v>
      </c>
      <c r="D438" s="38">
        <v>415.45</v>
      </c>
      <c r="E438" s="38">
        <v>411.04999999999995</v>
      </c>
      <c r="F438" s="38">
        <v>405.65</v>
      </c>
      <c r="G438" s="38">
        <v>401.24999999999994</v>
      </c>
      <c r="H438" s="38">
        <v>420.84999999999997</v>
      </c>
      <c r="I438" s="38">
        <v>425.24999999999994</v>
      </c>
      <c r="J438" s="38">
        <v>430.65</v>
      </c>
      <c r="K438" s="31">
        <v>419.85</v>
      </c>
      <c r="L438" s="31">
        <v>410.05</v>
      </c>
      <c r="M438" s="31">
        <v>1.0099899999999999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3646.5</v>
      </c>
      <c r="D439" s="38">
        <v>3685.8666666666668</v>
      </c>
      <c r="E439" s="38">
        <v>3591.7333333333336</v>
      </c>
      <c r="F439" s="38">
        <v>3536.9666666666667</v>
      </c>
      <c r="G439" s="38">
        <v>3442.8333333333335</v>
      </c>
      <c r="H439" s="38">
        <v>3740.6333333333337</v>
      </c>
      <c r="I439" s="38">
        <v>3834.7666666666669</v>
      </c>
      <c r="J439" s="38">
        <v>3889.5333333333338</v>
      </c>
      <c r="K439" s="31">
        <v>3780</v>
      </c>
      <c r="L439" s="31">
        <v>3631.1</v>
      </c>
      <c r="M439" s="31">
        <v>1.39595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491.9</v>
      </c>
      <c r="D440" s="38">
        <v>492.3</v>
      </c>
      <c r="E440" s="38">
        <v>486.85</v>
      </c>
      <c r="F440" s="38">
        <v>481.8</v>
      </c>
      <c r="G440" s="38">
        <v>476.35</v>
      </c>
      <c r="H440" s="38">
        <v>497.35</v>
      </c>
      <c r="I440" s="38">
        <v>502.79999999999995</v>
      </c>
      <c r="J440" s="38">
        <v>507.85</v>
      </c>
      <c r="K440" s="31">
        <v>497.75</v>
      </c>
      <c r="L440" s="31">
        <v>487.25</v>
      </c>
      <c r="M440" s="31">
        <v>3.9899100000000001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17.850000000000001</v>
      </c>
      <c r="D441" s="38">
        <v>17.900000000000002</v>
      </c>
      <c r="E441" s="38">
        <v>17.400000000000006</v>
      </c>
      <c r="F441" s="38">
        <v>16.950000000000003</v>
      </c>
      <c r="G441" s="38">
        <v>16.450000000000006</v>
      </c>
      <c r="H441" s="38">
        <v>18.350000000000005</v>
      </c>
      <c r="I441" s="38">
        <v>18.849999999999998</v>
      </c>
      <c r="J441" s="38">
        <v>19.300000000000004</v>
      </c>
      <c r="K441" s="31">
        <v>18.399999999999999</v>
      </c>
      <c r="L441" s="31">
        <v>17.45</v>
      </c>
      <c r="M441" s="31">
        <v>2506.6914999999999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220.9</v>
      </c>
      <c r="D442" s="38">
        <v>221.83333333333334</v>
      </c>
      <c r="E442" s="38">
        <v>219.16666666666669</v>
      </c>
      <c r="F442" s="38">
        <v>217.43333333333334</v>
      </c>
      <c r="G442" s="38">
        <v>214.76666666666668</v>
      </c>
      <c r="H442" s="38">
        <v>223.56666666666669</v>
      </c>
      <c r="I442" s="38">
        <v>226.23333333333338</v>
      </c>
      <c r="J442" s="38">
        <v>227.9666666666667</v>
      </c>
      <c r="K442" s="31">
        <v>224.5</v>
      </c>
      <c r="L442" s="31">
        <v>220.1</v>
      </c>
      <c r="M442" s="31">
        <v>3.2155300000000002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807.05</v>
      </c>
      <c r="D443" s="38">
        <v>795.63333333333333</v>
      </c>
      <c r="E443" s="38">
        <v>778.26666666666665</v>
      </c>
      <c r="F443" s="38">
        <v>749.48333333333335</v>
      </c>
      <c r="G443" s="38">
        <v>732.11666666666667</v>
      </c>
      <c r="H443" s="38">
        <v>824.41666666666663</v>
      </c>
      <c r="I443" s="38">
        <v>841.78333333333319</v>
      </c>
      <c r="J443" s="38">
        <v>870.56666666666661</v>
      </c>
      <c r="K443" s="31">
        <v>813</v>
      </c>
      <c r="L443" s="31">
        <v>766.85</v>
      </c>
      <c r="M443" s="31">
        <v>46.56626</v>
      </c>
      <c r="N443" s="1"/>
      <c r="O443" s="1"/>
    </row>
    <row r="444" spans="1:15" ht="12.75" customHeight="1">
      <c r="A444" s="33">
        <v>434</v>
      </c>
      <c r="B444" s="58" t="s">
        <v>891</v>
      </c>
      <c r="C444" s="31">
        <v>438.95</v>
      </c>
      <c r="D444" s="38">
        <v>441.33333333333331</v>
      </c>
      <c r="E444" s="38">
        <v>435.66666666666663</v>
      </c>
      <c r="F444" s="38">
        <v>432.38333333333333</v>
      </c>
      <c r="G444" s="38">
        <v>426.71666666666664</v>
      </c>
      <c r="H444" s="38">
        <v>444.61666666666662</v>
      </c>
      <c r="I444" s="38">
        <v>450.28333333333325</v>
      </c>
      <c r="J444" s="38">
        <v>453.56666666666661</v>
      </c>
      <c r="K444" s="31">
        <v>447</v>
      </c>
      <c r="L444" s="31">
        <v>438.05</v>
      </c>
      <c r="M444" s="31">
        <v>0.67564999999999997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1214.5999999999999</v>
      </c>
      <c r="D445" s="38">
        <v>1224.3333333333333</v>
      </c>
      <c r="E445" s="38">
        <v>1196.8666666666666</v>
      </c>
      <c r="F445" s="38">
        <v>1179.1333333333332</v>
      </c>
      <c r="G445" s="38">
        <v>1151.6666666666665</v>
      </c>
      <c r="H445" s="38">
        <v>1242.0666666666666</v>
      </c>
      <c r="I445" s="38">
        <v>1269.5333333333333</v>
      </c>
      <c r="J445" s="38">
        <v>1287.2666666666667</v>
      </c>
      <c r="K445" s="31">
        <v>1251.8</v>
      </c>
      <c r="L445" s="31">
        <v>1206.5999999999999</v>
      </c>
      <c r="M445" s="31">
        <v>9.3147000000000002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993.65</v>
      </c>
      <c r="D446" s="38">
        <v>995.26666666666677</v>
      </c>
      <c r="E446" s="38">
        <v>984.53333333333353</v>
      </c>
      <c r="F446" s="38">
        <v>975.41666666666674</v>
      </c>
      <c r="G446" s="38">
        <v>964.68333333333351</v>
      </c>
      <c r="H446" s="38">
        <v>1004.3833333333336</v>
      </c>
      <c r="I446" s="38">
        <v>1015.1166666666669</v>
      </c>
      <c r="J446" s="38">
        <v>1024.2333333333336</v>
      </c>
      <c r="K446" s="31">
        <v>1006</v>
      </c>
      <c r="L446" s="31">
        <v>986.15</v>
      </c>
      <c r="M446" s="31">
        <v>10.196009999999999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1727.5</v>
      </c>
      <c r="D447" s="38">
        <v>1704.8333333333333</v>
      </c>
      <c r="E447" s="38">
        <v>1673.6666666666665</v>
      </c>
      <c r="F447" s="38">
        <v>1619.8333333333333</v>
      </c>
      <c r="G447" s="38">
        <v>1588.6666666666665</v>
      </c>
      <c r="H447" s="38">
        <v>1758.6666666666665</v>
      </c>
      <c r="I447" s="38">
        <v>1789.833333333333</v>
      </c>
      <c r="J447" s="38">
        <v>1843.6666666666665</v>
      </c>
      <c r="K447" s="31">
        <v>1736</v>
      </c>
      <c r="L447" s="31">
        <v>1651</v>
      </c>
      <c r="M447" s="31">
        <v>18.380559999999999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3396.9</v>
      </c>
      <c r="D448" s="38">
        <v>3397.8666666666668</v>
      </c>
      <c r="E448" s="38">
        <v>3384.0833333333335</v>
      </c>
      <c r="F448" s="38">
        <v>3371.2666666666669</v>
      </c>
      <c r="G448" s="38">
        <v>3357.4833333333336</v>
      </c>
      <c r="H448" s="38">
        <v>3410.6833333333334</v>
      </c>
      <c r="I448" s="38">
        <v>3424.4666666666662</v>
      </c>
      <c r="J448" s="38">
        <v>3437.2833333333333</v>
      </c>
      <c r="K448" s="31">
        <v>3411.65</v>
      </c>
      <c r="L448" s="31">
        <v>3385.05</v>
      </c>
      <c r="M448" s="31">
        <v>17.017690000000002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850.05</v>
      </c>
      <c r="D449" s="38">
        <v>859.25</v>
      </c>
      <c r="E449" s="38">
        <v>838.5</v>
      </c>
      <c r="F449" s="38">
        <v>826.95</v>
      </c>
      <c r="G449" s="38">
        <v>806.2</v>
      </c>
      <c r="H449" s="38">
        <v>870.8</v>
      </c>
      <c r="I449" s="38">
        <v>891.55</v>
      </c>
      <c r="J449" s="38">
        <v>903.09999999999991</v>
      </c>
      <c r="K449" s="31">
        <v>880</v>
      </c>
      <c r="L449" s="31">
        <v>847.7</v>
      </c>
      <c r="M449" s="31">
        <v>32.030720000000002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7231.05</v>
      </c>
      <c r="D450" s="38">
        <v>7238.3499999999995</v>
      </c>
      <c r="E450" s="38">
        <v>7206.7499999999991</v>
      </c>
      <c r="F450" s="38">
        <v>7182.45</v>
      </c>
      <c r="G450" s="38">
        <v>7150.8499999999995</v>
      </c>
      <c r="H450" s="38">
        <v>7262.6499999999987</v>
      </c>
      <c r="I450" s="38">
        <v>7294.2499999999991</v>
      </c>
      <c r="J450" s="38">
        <v>7318.5499999999984</v>
      </c>
      <c r="K450" s="31">
        <v>7269.95</v>
      </c>
      <c r="L450" s="31">
        <v>7214.05</v>
      </c>
      <c r="M450" s="31">
        <v>0.74651999999999996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2438.65</v>
      </c>
      <c r="D451" s="38">
        <v>2446.6333333333332</v>
      </c>
      <c r="E451" s="38">
        <v>2413.5166666666664</v>
      </c>
      <c r="F451" s="38">
        <v>2388.3833333333332</v>
      </c>
      <c r="G451" s="38">
        <v>2355.2666666666664</v>
      </c>
      <c r="H451" s="38">
        <v>2471.7666666666664</v>
      </c>
      <c r="I451" s="38">
        <v>2504.8833333333332</v>
      </c>
      <c r="J451" s="38">
        <v>2530.0166666666664</v>
      </c>
      <c r="K451" s="31">
        <v>2479.75</v>
      </c>
      <c r="L451" s="31">
        <v>2421.5</v>
      </c>
      <c r="M451" s="31">
        <v>0.61887000000000003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419.3</v>
      </c>
      <c r="D452" s="38">
        <v>420.2</v>
      </c>
      <c r="E452" s="38">
        <v>413.5</v>
      </c>
      <c r="F452" s="38">
        <v>407.7</v>
      </c>
      <c r="G452" s="38">
        <v>401</v>
      </c>
      <c r="H452" s="38">
        <v>426</v>
      </c>
      <c r="I452" s="38">
        <v>432.69999999999993</v>
      </c>
      <c r="J452" s="38">
        <v>438.5</v>
      </c>
      <c r="K452" s="31">
        <v>426.9</v>
      </c>
      <c r="L452" s="31">
        <v>414.4</v>
      </c>
      <c r="M452" s="31">
        <v>64.124009999999998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643.70000000000005</v>
      </c>
      <c r="D453" s="38">
        <v>642.9666666666667</v>
      </c>
      <c r="E453" s="38">
        <v>637.48333333333335</v>
      </c>
      <c r="F453" s="38">
        <v>631.26666666666665</v>
      </c>
      <c r="G453" s="38">
        <v>625.7833333333333</v>
      </c>
      <c r="H453" s="38">
        <v>649.18333333333339</v>
      </c>
      <c r="I453" s="38">
        <v>654.66666666666674</v>
      </c>
      <c r="J453" s="38">
        <v>660.88333333333344</v>
      </c>
      <c r="K453" s="31">
        <v>648.45000000000005</v>
      </c>
      <c r="L453" s="31">
        <v>636.75</v>
      </c>
      <c r="M453" s="31">
        <v>116.96850999999999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220.9</v>
      </c>
      <c r="D454" s="38">
        <v>221.31666666666669</v>
      </c>
      <c r="E454" s="38">
        <v>220.08333333333337</v>
      </c>
      <c r="F454" s="38">
        <v>219.26666666666668</v>
      </c>
      <c r="G454" s="38">
        <v>218.03333333333336</v>
      </c>
      <c r="H454" s="38">
        <v>222.13333333333338</v>
      </c>
      <c r="I454" s="38">
        <v>223.36666666666667</v>
      </c>
      <c r="J454" s="38">
        <v>224.18333333333339</v>
      </c>
      <c r="K454" s="31">
        <v>222.55</v>
      </c>
      <c r="L454" s="31">
        <v>220.5</v>
      </c>
      <c r="M454" s="31">
        <v>78.456720000000004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119.8</v>
      </c>
      <c r="D455" s="38">
        <v>120.13333333333333</v>
      </c>
      <c r="E455" s="38">
        <v>118.81666666666665</v>
      </c>
      <c r="F455" s="38">
        <v>117.83333333333333</v>
      </c>
      <c r="G455" s="38">
        <v>116.51666666666665</v>
      </c>
      <c r="H455" s="38">
        <v>121.11666666666665</v>
      </c>
      <c r="I455" s="38">
        <v>122.43333333333331</v>
      </c>
      <c r="J455" s="38">
        <v>123.41666666666664</v>
      </c>
      <c r="K455" s="31">
        <v>121.45</v>
      </c>
      <c r="L455" s="31">
        <v>119.15</v>
      </c>
      <c r="M455" s="31">
        <v>396.64251000000002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79.95</v>
      </c>
      <c r="D456" s="38">
        <v>81.266666666666666</v>
      </c>
      <c r="E456" s="38">
        <v>78.183333333333337</v>
      </c>
      <c r="F456" s="38">
        <v>76.416666666666671</v>
      </c>
      <c r="G456" s="38">
        <v>73.333333333333343</v>
      </c>
      <c r="H456" s="38">
        <v>83.033333333333331</v>
      </c>
      <c r="I456" s="38">
        <v>86.116666666666674</v>
      </c>
      <c r="J456" s="38">
        <v>87.883333333333326</v>
      </c>
      <c r="K456" s="31">
        <v>84.35</v>
      </c>
      <c r="L456" s="31">
        <v>79.5</v>
      </c>
      <c r="M456" s="31">
        <v>85.666899999999998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1571.05</v>
      </c>
      <c r="D457" s="38">
        <v>1567.55</v>
      </c>
      <c r="E457" s="38">
        <v>1555.1999999999998</v>
      </c>
      <c r="F457" s="38">
        <v>1539.35</v>
      </c>
      <c r="G457" s="38">
        <v>1526.9999999999998</v>
      </c>
      <c r="H457" s="38">
        <v>1583.3999999999999</v>
      </c>
      <c r="I457" s="38">
        <v>1595.7499999999998</v>
      </c>
      <c r="J457" s="38">
        <v>1611.6</v>
      </c>
      <c r="K457" s="31">
        <v>1579.9</v>
      </c>
      <c r="L457" s="31">
        <v>1551.7</v>
      </c>
      <c r="M457" s="31">
        <v>0.51548000000000005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431.5</v>
      </c>
      <c r="D458" s="38">
        <v>427.86666666666662</v>
      </c>
      <c r="E458" s="38">
        <v>421.73333333333323</v>
      </c>
      <c r="F458" s="38">
        <v>411.96666666666664</v>
      </c>
      <c r="G458" s="38">
        <v>405.83333333333326</v>
      </c>
      <c r="H458" s="38">
        <v>437.63333333333321</v>
      </c>
      <c r="I458" s="38">
        <v>443.76666666666654</v>
      </c>
      <c r="J458" s="38">
        <v>453.53333333333319</v>
      </c>
      <c r="K458" s="31">
        <v>434</v>
      </c>
      <c r="L458" s="31">
        <v>418.1</v>
      </c>
      <c r="M458" s="31">
        <v>3.9025300000000001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2339.4</v>
      </c>
      <c r="D459" s="38">
        <v>2331.4166666666665</v>
      </c>
      <c r="E459" s="38">
        <v>2271.6333333333332</v>
      </c>
      <c r="F459" s="38">
        <v>2203.8666666666668</v>
      </c>
      <c r="G459" s="38">
        <v>2144.0833333333335</v>
      </c>
      <c r="H459" s="38">
        <v>2399.1833333333329</v>
      </c>
      <c r="I459" s="38">
        <v>2458.9666666666667</v>
      </c>
      <c r="J459" s="38">
        <v>2526.7333333333327</v>
      </c>
      <c r="K459" s="31">
        <v>2391.1999999999998</v>
      </c>
      <c r="L459" s="31">
        <v>2263.65</v>
      </c>
      <c r="M459" s="31">
        <v>0.58187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1099.9000000000001</v>
      </c>
      <c r="D460" s="38">
        <v>1102.3999999999999</v>
      </c>
      <c r="E460" s="38">
        <v>1079.7999999999997</v>
      </c>
      <c r="F460" s="38">
        <v>1059.6999999999998</v>
      </c>
      <c r="G460" s="38">
        <v>1037.0999999999997</v>
      </c>
      <c r="H460" s="38">
        <v>1122.4999999999998</v>
      </c>
      <c r="I460" s="38">
        <v>1145.0999999999997</v>
      </c>
      <c r="J460" s="38">
        <v>1165.1999999999998</v>
      </c>
      <c r="K460" s="31">
        <v>1125</v>
      </c>
      <c r="L460" s="31">
        <v>1082.3</v>
      </c>
      <c r="M460" s="31">
        <v>175.94818000000001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823.8</v>
      </c>
      <c r="D461" s="38">
        <v>817.5333333333333</v>
      </c>
      <c r="E461" s="38">
        <v>792.86666666666656</v>
      </c>
      <c r="F461" s="38">
        <v>761.93333333333328</v>
      </c>
      <c r="G461" s="38">
        <v>737.26666666666654</v>
      </c>
      <c r="H461" s="38">
        <v>848.46666666666658</v>
      </c>
      <c r="I461" s="38">
        <v>873.13333333333333</v>
      </c>
      <c r="J461" s="38">
        <v>904.06666666666661</v>
      </c>
      <c r="K461" s="31">
        <v>842.2</v>
      </c>
      <c r="L461" s="31">
        <v>786.6</v>
      </c>
      <c r="M461" s="31">
        <v>26.40344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121.7</v>
      </c>
      <c r="D462" s="38">
        <v>122.55</v>
      </c>
      <c r="E462" s="38">
        <v>120.39999999999999</v>
      </c>
      <c r="F462" s="38">
        <v>119.1</v>
      </c>
      <c r="G462" s="38">
        <v>116.94999999999999</v>
      </c>
      <c r="H462" s="38">
        <v>123.85</v>
      </c>
      <c r="I462" s="38">
        <v>126</v>
      </c>
      <c r="J462" s="38">
        <v>127.3</v>
      </c>
      <c r="K462" s="31">
        <v>124.7</v>
      </c>
      <c r="L462" s="31">
        <v>121.25</v>
      </c>
      <c r="M462" s="31">
        <v>5.3636100000000004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879.75</v>
      </c>
      <c r="D463" s="38">
        <v>883.7833333333333</v>
      </c>
      <c r="E463" s="38">
        <v>870.06666666666661</v>
      </c>
      <c r="F463" s="38">
        <v>860.38333333333333</v>
      </c>
      <c r="G463" s="38">
        <v>846.66666666666663</v>
      </c>
      <c r="H463" s="38">
        <v>893.46666666666658</v>
      </c>
      <c r="I463" s="38">
        <v>907.18333333333328</v>
      </c>
      <c r="J463" s="38">
        <v>916.86666666666656</v>
      </c>
      <c r="K463" s="31">
        <v>897.5</v>
      </c>
      <c r="L463" s="31">
        <v>874.1</v>
      </c>
      <c r="M463" s="31">
        <v>2.17944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2453.5500000000002</v>
      </c>
      <c r="D464" s="38">
        <v>2487.5166666666669</v>
      </c>
      <c r="E464" s="38">
        <v>2407.0333333333338</v>
      </c>
      <c r="F464" s="38">
        <v>2360.5166666666669</v>
      </c>
      <c r="G464" s="38">
        <v>2280.0333333333338</v>
      </c>
      <c r="H464" s="38">
        <v>2534.0333333333338</v>
      </c>
      <c r="I464" s="38">
        <v>2614.5166666666664</v>
      </c>
      <c r="J464" s="38">
        <v>2661.0333333333338</v>
      </c>
      <c r="K464" s="31">
        <v>2568</v>
      </c>
      <c r="L464" s="31">
        <v>2441</v>
      </c>
      <c r="M464" s="31">
        <v>0.50002000000000002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3312.65</v>
      </c>
      <c r="D465" s="38">
        <v>3314.2333333333336</v>
      </c>
      <c r="E465" s="38">
        <v>3294.4666666666672</v>
      </c>
      <c r="F465" s="38">
        <v>3276.2833333333338</v>
      </c>
      <c r="G465" s="38">
        <v>3256.5166666666673</v>
      </c>
      <c r="H465" s="38">
        <v>3332.416666666667</v>
      </c>
      <c r="I465" s="38">
        <v>3352.1833333333334</v>
      </c>
      <c r="J465" s="38">
        <v>3370.3666666666668</v>
      </c>
      <c r="K465" s="31">
        <v>3334</v>
      </c>
      <c r="L465" s="31">
        <v>3296.05</v>
      </c>
      <c r="M465" s="31">
        <v>1.0136499999999999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3002.1</v>
      </c>
      <c r="D466" s="38">
        <v>3003.2833333333333</v>
      </c>
      <c r="E466" s="38">
        <v>2982.4666666666667</v>
      </c>
      <c r="F466" s="38">
        <v>2962.8333333333335</v>
      </c>
      <c r="G466" s="38">
        <v>2942.0166666666669</v>
      </c>
      <c r="H466" s="38">
        <v>3022.9166666666665</v>
      </c>
      <c r="I466" s="38">
        <v>3043.7333333333331</v>
      </c>
      <c r="J466" s="38">
        <v>3063.3666666666663</v>
      </c>
      <c r="K466" s="31">
        <v>3024.1</v>
      </c>
      <c r="L466" s="31">
        <v>2983.65</v>
      </c>
      <c r="M466" s="31">
        <v>5.9554400000000003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1992</v>
      </c>
      <c r="D467" s="38">
        <v>1987.6833333333334</v>
      </c>
      <c r="E467" s="38">
        <v>1967.3666666666668</v>
      </c>
      <c r="F467" s="38">
        <v>1942.7333333333333</v>
      </c>
      <c r="G467" s="38">
        <v>1922.4166666666667</v>
      </c>
      <c r="H467" s="38">
        <v>2012.3166666666668</v>
      </c>
      <c r="I467" s="38">
        <v>2032.6333333333334</v>
      </c>
      <c r="J467" s="38">
        <v>2057.2666666666669</v>
      </c>
      <c r="K467" s="31">
        <v>2008</v>
      </c>
      <c r="L467" s="31">
        <v>1963.05</v>
      </c>
      <c r="M467" s="31">
        <v>3.8970099999999999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632.04999999999995</v>
      </c>
      <c r="D468" s="38">
        <v>636</v>
      </c>
      <c r="E468" s="38">
        <v>625.04999999999995</v>
      </c>
      <c r="F468" s="38">
        <v>618.04999999999995</v>
      </c>
      <c r="G468" s="38">
        <v>607.09999999999991</v>
      </c>
      <c r="H468" s="38">
        <v>643</v>
      </c>
      <c r="I468" s="38">
        <v>653.95000000000005</v>
      </c>
      <c r="J468" s="38">
        <v>660.95</v>
      </c>
      <c r="K468" s="31">
        <v>646.95000000000005</v>
      </c>
      <c r="L468" s="31">
        <v>629</v>
      </c>
      <c r="M468" s="31">
        <v>4.9411500000000004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752.45</v>
      </c>
      <c r="D469" s="38">
        <v>755.20000000000016</v>
      </c>
      <c r="E469" s="38">
        <v>747.45000000000027</v>
      </c>
      <c r="F469" s="38">
        <v>742.45000000000016</v>
      </c>
      <c r="G469" s="38">
        <v>734.70000000000027</v>
      </c>
      <c r="H469" s="38">
        <v>760.20000000000027</v>
      </c>
      <c r="I469" s="38">
        <v>767.95</v>
      </c>
      <c r="J469" s="38">
        <v>772.95000000000027</v>
      </c>
      <c r="K469" s="31">
        <v>762.95</v>
      </c>
      <c r="L469" s="31">
        <v>750.2</v>
      </c>
      <c r="M469" s="31">
        <v>0.14756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1709.05</v>
      </c>
      <c r="D470" s="38">
        <v>1709.8166666666666</v>
      </c>
      <c r="E470" s="38">
        <v>1696.9333333333332</v>
      </c>
      <c r="F470" s="38">
        <v>1684.8166666666666</v>
      </c>
      <c r="G470" s="38">
        <v>1671.9333333333332</v>
      </c>
      <c r="H470" s="38">
        <v>1721.9333333333332</v>
      </c>
      <c r="I470" s="38">
        <v>1734.8166666666664</v>
      </c>
      <c r="J470" s="38">
        <v>1746.9333333333332</v>
      </c>
      <c r="K470" s="31">
        <v>1722.7</v>
      </c>
      <c r="L470" s="31">
        <v>1697.7</v>
      </c>
      <c r="M470" s="31">
        <v>2.1536200000000001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33.1</v>
      </c>
      <c r="D471" s="38">
        <v>33.216666666666669</v>
      </c>
      <c r="E471" s="38">
        <v>32.783333333333339</v>
      </c>
      <c r="F471" s="38">
        <v>32.466666666666669</v>
      </c>
      <c r="G471" s="38">
        <v>32.033333333333339</v>
      </c>
      <c r="H471" s="38">
        <v>33.533333333333339</v>
      </c>
      <c r="I471" s="38">
        <v>33.966666666666676</v>
      </c>
      <c r="J471" s="38">
        <v>34.283333333333339</v>
      </c>
      <c r="K471" s="31">
        <v>33.65</v>
      </c>
      <c r="L471" s="31">
        <v>32.9</v>
      </c>
      <c r="M471" s="31">
        <v>57.13899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303.10000000000002</v>
      </c>
      <c r="D472" s="38">
        <v>304.93333333333334</v>
      </c>
      <c r="E472" s="38">
        <v>300.16666666666669</v>
      </c>
      <c r="F472" s="38">
        <v>297.23333333333335</v>
      </c>
      <c r="G472" s="38">
        <v>292.4666666666667</v>
      </c>
      <c r="H472" s="38">
        <v>307.86666666666667</v>
      </c>
      <c r="I472" s="38">
        <v>312.63333333333333</v>
      </c>
      <c r="J472" s="38">
        <v>315.56666666666666</v>
      </c>
      <c r="K472" s="31">
        <v>309.7</v>
      </c>
      <c r="L472" s="31">
        <v>302</v>
      </c>
      <c r="M472" s="31">
        <v>7.5259299999999998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400.35</v>
      </c>
      <c r="D473" s="38">
        <v>402.81666666666666</v>
      </c>
      <c r="E473" s="38">
        <v>396.98333333333335</v>
      </c>
      <c r="F473" s="38">
        <v>393.61666666666667</v>
      </c>
      <c r="G473" s="38">
        <v>387.78333333333336</v>
      </c>
      <c r="H473" s="38">
        <v>406.18333333333334</v>
      </c>
      <c r="I473" s="38">
        <v>412.01666666666671</v>
      </c>
      <c r="J473" s="38">
        <v>415.38333333333333</v>
      </c>
      <c r="K473" s="31">
        <v>408.65</v>
      </c>
      <c r="L473" s="31">
        <v>399.45</v>
      </c>
      <c r="M473" s="31">
        <v>2.3420299999999998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770.95</v>
      </c>
      <c r="D474" s="38">
        <v>773.71666666666658</v>
      </c>
      <c r="E474" s="38">
        <v>764.03333333333319</v>
      </c>
      <c r="F474" s="38">
        <v>757.11666666666656</v>
      </c>
      <c r="G474" s="38">
        <v>747.43333333333317</v>
      </c>
      <c r="H474" s="38">
        <v>780.63333333333321</v>
      </c>
      <c r="I474" s="38">
        <v>790.31666666666661</v>
      </c>
      <c r="J474" s="38">
        <v>797.23333333333323</v>
      </c>
      <c r="K474" s="31">
        <v>783.4</v>
      </c>
      <c r="L474" s="31">
        <v>766.8</v>
      </c>
      <c r="M474" s="31">
        <v>0.30313000000000001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3122.8</v>
      </c>
      <c r="D475" s="38">
        <v>3124.2666666666664</v>
      </c>
      <c r="E475" s="38">
        <v>3088.5333333333328</v>
      </c>
      <c r="F475" s="38">
        <v>3054.2666666666664</v>
      </c>
      <c r="G475" s="38">
        <v>3018.5333333333328</v>
      </c>
      <c r="H475" s="38">
        <v>3158.5333333333328</v>
      </c>
      <c r="I475" s="38">
        <v>3194.2666666666664</v>
      </c>
      <c r="J475" s="38">
        <v>3228.5333333333328</v>
      </c>
      <c r="K475" s="31">
        <v>3160</v>
      </c>
      <c r="L475" s="31">
        <v>3090</v>
      </c>
      <c r="M475" s="31">
        <v>0.93777999999999995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39.5</v>
      </c>
      <c r="D476" s="38">
        <v>39.666666666666664</v>
      </c>
      <c r="E476" s="38">
        <v>39.083333333333329</v>
      </c>
      <c r="F476" s="38">
        <v>38.666666666666664</v>
      </c>
      <c r="G476" s="38">
        <v>38.083333333333329</v>
      </c>
      <c r="H476" s="38">
        <v>40.083333333333329</v>
      </c>
      <c r="I476" s="38">
        <v>40.666666666666657</v>
      </c>
      <c r="J476" s="38">
        <v>41.083333333333329</v>
      </c>
      <c r="K476" s="31">
        <v>40.25</v>
      </c>
      <c r="L476" s="31">
        <v>39.25</v>
      </c>
      <c r="M476" s="31">
        <v>48.906559999999999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1355.8</v>
      </c>
      <c r="D477" s="38">
        <v>1359.9833333333333</v>
      </c>
      <c r="E477" s="38">
        <v>1342.0166666666667</v>
      </c>
      <c r="F477" s="38">
        <v>1328.2333333333333</v>
      </c>
      <c r="G477" s="38">
        <v>1310.2666666666667</v>
      </c>
      <c r="H477" s="38">
        <v>1373.7666666666667</v>
      </c>
      <c r="I477" s="38">
        <v>1391.7333333333333</v>
      </c>
      <c r="J477" s="38">
        <v>1405.5166666666667</v>
      </c>
      <c r="K477" s="31">
        <v>1377.95</v>
      </c>
      <c r="L477" s="31">
        <v>1346.2</v>
      </c>
      <c r="M477" s="31">
        <v>9.9146099999999997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29.25</v>
      </c>
      <c r="D478" s="38">
        <v>29.216666666666669</v>
      </c>
      <c r="E478" s="38">
        <v>28.933333333333337</v>
      </c>
      <c r="F478" s="38">
        <v>28.616666666666667</v>
      </c>
      <c r="G478" s="38">
        <v>28.333333333333336</v>
      </c>
      <c r="H478" s="38">
        <v>29.533333333333339</v>
      </c>
      <c r="I478" s="38">
        <v>29.81666666666667</v>
      </c>
      <c r="J478" s="38">
        <v>30.13333333333334</v>
      </c>
      <c r="K478" s="31">
        <v>29.5</v>
      </c>
      <c r="L478" s="31">
        <v>28.9</v>
      </c>
      <c r="M478" s="31">
        <v>90.836910000000003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421.7</v>
      </c>
      <c r="D479" s="38">
        <v>421.66666666666669</v>
      </c>
      <c r="E479" s="38">
        <v>416.43333333333339</v>
      </c>
      <c r="F479" s="38">
        <v>411.16666666666669</v>
      </c>
      <c r="G479" s="38">
        <v>405.93333333333339</v>
      </c>
      <c r="H479" s="38">
        <v>426.93333333333339</v>
      </c>
      <c r="I479" s="38">
        <v>432.16666666666663</v>
      </c>
      <c r="J479" s="38">
        <v>437.43333333333339</v>
      </c>
      <c r="K479" s="31">
        <v>426.9</v>
      </c>
      <c r="L479" s="31">
        <v>416.4</v>
      </c>
      <c r="M479" s="31">
        <v>0.91195999999999999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8288.25</v>
      </c>
      <c r="D480" s="38">
        <v>8311.35</v>
      </c>
      <c r="E480" s="38">
        <v>8231.9000000000015</v>
      </c>
      <c r="F480" s="38">
        <v>8175.5500000000011</v>
      </c>
      <c r="G480" s="38">
        <v>8096.1000000000022</v>
      </c>
      <c r="H480" s="38">
        <v>8367.7000000000007</v>
      </c>
      <c r="I480" s="38">
        <v>8447.1500000000015</v>
      </c>
      <c r="J480" s="38">
        <v>8503.5</v>
      </c>
      <c r="K480" s="31">
        <v>8390.7999999999993</v>
      </c>
      <c r="L480" s="31">
        <v>8255</v>
      </c>
      <c r="M480" s="31">
        <v>2.1681599999999999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92.1</v>
      </c>
      <c r="D481" s="38">
        <v>92.149999999999991</v>
      </c>
      <c r="E481" s="38">
        <v>91.299999999999983</v>
      </c>
      <c r="F481" s="38">
        <v>90.499999999999986</v>
      </c>
      <c r="G481" s="38">
        <v>89.649999999999977</v>
      </c>
      <c r="H481" s="38">
        <v>92.949999999999989</v>
      </c>
      <c r="I481" s="38">
        <v>93.799999999999983</v>
      </c>
      <c r="J481" s="38">
        <v>94.6</v>
      </c>
      <c r="K481" s="31">
        <v>93</v>
      </c>
      <c r="L481" s="31">
        <v>91.35</v>
      </c>
      <c r="M481" s="31">
        <v>145.58448999999999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1551.3</v>
      </c>
      <c r="D482" s="38">
        <v>1537.6666666666667</v>
      </c>
      <c r="E482" s="38">
        <v>1512.1833333333334</v>
      </c>
      <c r="F482" s="38">
        <v>1473.0666666666666</v>
      </c>
      <c r="G482" s="38">
        <v>1447.5833333333333</v>
      </c>
      <c r="H482" s="38">
        <v>1576.7833333333335</v>
      </c>
      <c r="I482" s="38">
        <v>1602.2666666666667</v>
      </c>
      <c r="J482" s="38">
        <v>1641.3833333333337</v>
      </c>
      <c r="K482" s="31">
        <v>1563.15</v>
      </c>
      <c r="L482" s="31">
        <v>1498.55</v>
      </c>
      <c r="M482" s="31">
        <v>7.77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996.95</v>
      </c>
      <c r="D483" s="38">
        <v>993.25</v>
      </c>
      <c r="E483" s="38">
        <v>987</v>
      </c>
      <c r="F483" s="38">
        <v>977.05</v>
      </c>
      <c r="G483" s="38">
        <v>970.8</v>
      </c>
      <c r="H483" s="38">
        <v>1003.2</v>
      </c>
      <c r="I483" s="38">
        <v>1009.45</v>
      </c>
      <c r="J483" s="31">
        <v>1019.4000000000001</v>
      </c>
      <c r="K483" s="31">
        <v>999.5</v>
      </c>
      <c r="L483" s="31">
        <v>983.3</v>
      </c>
      <c r="M483" s="58">
        <v>11.927020000000001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572.25</v>
      </c>
      <c r="D484" s="38">
        <v>572.36666666666667</v>
      </c>
      <c r="E484" s="38">
        <v>565.43333333333339</v>
      </c>
      <c r="F484" s="38">
        <v>558.61666666666667</v>
      </c>
      <c r="G484" s="38">
        <v>551.68333333333339</v>
      </c>
      <c r="H484" s="38">
        <v>579.18333333333339</v>
      </c>
      <c r="I484" s="38">
        <v>586.11666666666656</v>
      </c>
      <c r="J484" s="31">
        <v>592.93333333333339</v>
      </c>
      <c r="K484" s="31">
        <v>579.29999999999995</v>
      </c>
      <c r="L484" s="31">
        <v>565.54999999999995</v>
      </c>
      <c r="M484" s="58">
        <v>1.6596299999999999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626.75</v>
      </c>
      <c r="D485" s="38">
        <v>629.7833333333333</v>
      </c>
      <c r="E485" s="38">
        <v>622.26666666666665</v>
      </c>
      <c r="F485" s="38">
        <v>617.7833333333333</v>
      </c>
      <c r="G485" s="38">
        <v>610.26666666666665</v>
      </c>
      <c r="H485" s="38">
        <v>634.26666666666665</v>
      </c>
      <c r="I485" s="38">
        <v>641.7833333333333</v>
      </c>
      <c r="J485" s="38">
        <v>646.26666666666665</v>
      </c>
      <c r="K485" s="31">
        <v>637.29999999999995</v>
      </c>
      <c r="L485" s="31">
        <v>625.29999999999995</v>
      </c>
      <c r="M485" s="31">
        <v>18.228200000000001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806.45</v>
      </c>
      <c r="D486" s="38">
        <v>818.61666666666679</v>
      </c>
      <c r="E486" s="38">
        <v>791.38333333333355</v>
      </c>
      <c r="F486" s="38">
        <v>776.31666666666672</v>
      </c>
      <c r="G486" s="38">
        <v>749.08333333333348</v>
      </c>
      <c r="H486" s="38">
        <v>833.68333333333362</v>
      </c>
      <c r="I486" s="38">
        <v>860.91666666666674</v>
      </c>
      <c r="J486" s="31">
        <v>875.98333333333369</v>
      </c>
      <c r="K486" s="31">
        <v>845.85</v>
      </c>
      <c r="L486" s="31">
        <v>803.55</v>
      </c>
      <c r="M486" s="58">
        <v>4.5316099999999997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598.65</v>
      </c>
      <c r="D487" s="38">
        <v>600.9</v>
      </c>
      <c r="E487" s="38">
        <v>591.84999999999991</v>
      </c>
      <c r="F487" s="38">
        <v>585.04999999999995</v>
      </c>
      <c r="G487" s="38">
        <v>575.99999999999989</v>
      </c>
      <c r="H487" s="38">
        <v>607.69999999999993</v>
      </c>
      <c r="I487" s="38">
        <v>616.74999999999989</v>
      </c>
      <c r="J487" s="38">
        <v>623.54999999999995</v>
      </c>
      <c r="K487" s="31">
        <v>609.95000000000005</v>
      </c>
      <c r="L487" s="31">
        <v>594.1</v>
      </c>
      <c r="M487" s="31">
        <v>1.80644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341.55</v>
      </c>
      <c r="D488" s="38">
        <v>342.8</v>
      </c>
      <c r="E488" s="38">
        <v>337.6</v>
      </c>
      <c r="F488" s="38">
        <v>333.65000000000003</v>
      </c>
      <c r="G488" s="38">
        <v>328.45000000000005</v>
      </c>
      <c r="H488" s="38">
        <v>346.75</v>
      </c>
      <c r="I488" s="38">
        <v>351.94999999999993</v>
      </c>
      <c r="J488" s="38">
        <v>355.9</v>
      </c>
      <c r="K488" s="31">
        <v>348</v>
      </c>
      <c r="L488" s="31">
        <v>338.85</v>
      </c>
      <c r="M488" s="31">
        <v>1.9155500000000001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358.4</v>
      </c>
      <c r="D489" s="38">
        <v>363.09999999999997</v>
      </c>
      <c r="E489" s="38">
        <v>351.29999999999995</v>
      </c>
      <c r="F489" s="38">
        <v>344.2</v>
      </c>
      <c r="G489" s="38">
        <v>332.4</v>
      </c>
      <c r="H489" s="38">
        <v>370.19999999999993</v>
      </c>
      <c r="I489" s="38">
        <v>382</v>
      </c>
      <c r="J489" s="38">
        <v>389.09999999999991</v>
      </c>
      <c r="K489" s="31">
        <v>374.9</v>
      </c>
      <c r="L489" s="31">
        <v>356</v>
      </c>
      <c r="M489" s="31">
        <v>1.9195800000000001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343.65</v>
      </c>
      <c r="D490" s="38">
        <v>345.46666666666664</v>
      </c>
      <c r="E490" s="38">
        <v>338.23333333333329</v>
      </c>
      <c r="F490" s="38">
        <v>332.81666666666666</v>
      </c>
      <c r="G490" s="38">
        <v>325.58333333333331</v>
      </c>
      <c r="H490" s="38">
        <v>350.88333333333327</v>
      </c>
      <c r="I490" s="38">
        <v>358.11666666666662</v>
      </c>
      <c r="J490" s="38">
        <v>363.53333333333325</v>
      </c>
      <c r="K490" s="31">
        <v>352.7</v>
      </c>
      <c r="L490" s="31">
        <v>340.05</v>
      </c>
      <c r="M490" s="31">
        <v>1.77013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800.55</v>
      </c>
      <c r="D491" s="38">
        <v>804.66666666666663</v>
      </c>
      <c r="E491" s="38">
        <v>795.88333333333321</v>
      </c>
      <c r="F491" s="38">
        <v>791.21666666666658</v>
      </c>
      <c r="G491" s="38">
        <v>782.43333333333317</v>
      </c>
      <c r="H491" s="38">
        <v>809.33333333333326</v>
      </c>
      <c r="I491" s="38">
        <v>818.11666666666679</v>
      </c>
      <c r="J491" s="38">
        <v>822.7833333333333</v>
      </c>
      <c r="K491" s="31">
        <v>813.45</v>
      </c>
      <c r="L491" s="31">
        <v>800</v>
      </c>
      <c r="M491" s="31">
        <v>10.643610000000001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1235.5</v>
      </c>
      <c r="D492" s="38">
        <v>1229.5</v>
      </c>
      <c r="E492" s="38">
        <v>1211</v>
      </c>
      <c r="F492" s="38">
        <v>1186.5</v>
      </c>
      <c r="G492" s="38">
        <v>1168</v>
      </c>
      <c r="H492" s="38">
        <v>1254</v>
      </c>
      <c r="I492" s="38">
        <v>1272.5</v>
      </c>
      <c r="J492" s="38">
        <v>1297</v>
      </c>
      <c r="K492" s="31">
        <v>1248</v>
      </c>
      <c r="L492" s="31">
        <v>1205</v>
      </c>
      <c r="M492" s="31">
        <v>2.5432299999999999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277.14999999999998</v>
      </c>
      <c r="D493" s="38">
        <v>278.18333333333334</v>
      </c>
      <c r="E493" s="38">
        <v>275.7166666666667</v>
      </c>
      <c r="F493" s="38">
        <v>274.28333333333336</v>
      </c>
      <c r="G493" s="38">
        <v>271.81666666666672</v>
      </c>
      <c r="H493" s="38">
        <v>279.61666666666667</v>
      </c>
      <c r="I493" s="38">
        <v>282.08333333333326</v>
      </c>
      <c r="J493" s="38">
        <v>283.51666666666665</v>
      </c>
      <c r="K493" s="31">
        <v>280.64999999999998</v>
      </c>
      <c r="L493" s="31">
        <v>276.75</v>
      </c>
      <c r="M493" s="31">
        <v>40.486840000000001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280.10000000000002</v>
      </c>
      <c r="D494" s="38">
        <v>280.7</v>
      </c>
      <c r="E494" s="38">
        <v>278.39999999999998</v>
      </c>
      <c r="F494" s="38">
        <v>276.7</v>
      </c>
      <c r="G494" s="38">
        <v>274.39999999999998</v>
      </c>
      <c r="H494" s="38">
        <v>282.39999999999998</v>
      </c>
      <c r="I494" s="38">
        <v>284.70000000000005</v>
      </c>
      <c r="J494" s="38">
        <v>286.39999999999998</v>
      </c>
      <c r="K494" s="31">
        <v>283</v>
      </c>
      <c r="L494" s="31">
        <v>279</v>
      </c>
      <c r="M494" s="31">
        <v>1.4787600000000001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451.75</v>
      </c>
      <c r="D495" s="38">
        <v>452.56666666666666</v>
      </c>
      <c r="E495" s="38">
        <v>446.23333333333335</v>
      </c>
      <c r="F495" s="38">
        <v>440.7166666666667</v>
      </c>
      <c r="G495" s="38">
        <v>434.38333333333338</v>
      </c>
      <c r="H495" s="38">
        <v>458.08333333333331</v>
      </c>
      <c r="I495" s="38">
        <v>464.41666666666669</v>
      </c>
      <c r="J495" s="38">
        <v>469.93333333333328</v>
      </c>
      <c r="K495" s="31">
        <v>458.9</v>
      </c>
      <c r="L495" s="31">
        <v>447.05</v>
      </c>
      <c r="M495" s="31">
        <v>0.29074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1809.35</v>
      </c>
      <c r="D496" s="38">
        <v>1811.5666666666666</v>
      </c>
      <c r="E496" s="38">
        <v>1803.4833333333331</v>
      </c>
      <c r="F496" s="38">
        <v>1797.6166666666666</v>
      </c>
      <c r="G496" s="38">
        <v>1789.5333333333331</v>
      </c>
      <c r="H496" s="38">
        <v>1817.4333333333332</v>
      </c>
      <c r="I496" s="38">
        <v>1825.5166666666667</v>
      </c>
      <c r="J496" s="38">
        <v>1831.3833333333332</v>
      </c>
      <c r="K496" s="31">
        <v>1819.65</v>
      </c>
      <c r="L496" s="31">
        <v>1805.7</v>
      </c>
      <c r="M496" s="31">
        <v>0.13616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2234.1</v>
      </c>
      <c r="D497" s="38">
        <v>2234.1</v>
      </c>
      <c r="E497" s="38">
        <v>2220.1999999999998</v>
      </c>
      <c r="F497" s="38">
        <v>2206.2999999999997</v>
      </c>
      <c r="G497" s="38">
        <v>2192.3999999999996</v>
      </c>
      <c r="H497" s="38">
        <v>2248</v>
      </c>
      <c r="I497" s="38">
        <v>2261.9000000000005</v>
      </c>
      <c r="J497" s="38">
        <v>2275.8000000000002</v>
      </c>
      <c r="K497" s="31">
        <v>2248</v>
      </c>
      <c r="L497" s="31">
        <v>2220.1999999999998</v>
      </c>
      <c r="M497" s="31">
        <v>6.1920000000000003E-2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8.5</v>
      </c>
      <c r="D498" s="38">
        <v>8.6833333333333318</v>
      </c>
      <c r="E498" s="38">
        <v>8.2166666666666632</v>
      </c>
      <c r="F498" s="38">
        <v>7.9333333333333318</v>
      </c>
      <c r="G498" s="38">
        <v>7.4666666666666632</v>
      </c>
      <c r="H498" s="38">
        <v>8.9666666666666632</v>
      </c>
      <c r="I498" s="38">
        <v>9.4333333333333318</v>
      </c>
      <c r="J498" s="38">
        <v>9.7166666666666632</v>
      </c>
      <c r="K498" s="31">
        <v>9.15</v>
      </c>
      <c r="L498" s="31">
        <v>8.4</v>
      </c>
      <c r="M498" s="31">
        <v>3493.0365200000001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758.55</v>
      </c>
      <c r="D499" s="38">
        <v>761.83333333333337</v>
      </c>
      <c r="E499" s="38">
        <v>753.66666666666674</v>
      </c>
      <c r="F499" s="38">
        <v>748.78333333333342</v>
      </c>
      <c r="G499" s="38">
        <v>740.61666666666679</v>
      </c>
      <c r="H499" s="38">
        <v>766.7166666666667</v>
      </c>
      <c r="I499" s="38">
        <v>774.88333333333344</v>
      </c>
      <c r="J499" s="38">
        <v>779.76666666666665</v>
      </c>
      <c r="K499" s="31">
        <v>770</v>
      </c>
      <c r="L499" s="31">
        <v>756.95</v>
      </c>
      <c r="M499" s="31">
        <v>11.002470000000001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319.2</v>
      </c>
      <c r="D500" s="38">
        <v>317.09999999999997</v>
      </c>
      <c r="E500" s="38">
        <v>314.14999999999992</v>
      </c>
      <c r="F500" s="38">
        <v>309.09999999999997</v>
      </c>
      <c r="G500" s="38">
        <v>306.14999999999992</v>
      </c>
      <c r="H500" s="38">
        <v>322.14999999999992</v>
      </c>
      <c r="I500" s="38">
        <v>325.09999999999997</v>
      </c>
      <c r="J500" s="38">
        <v>330.14999999999992</v>
      </c>
      <c r="K500" s="31">
        <v>320.05</v>
      </c>
      <c r="L500" s="31">
        <v>312.05</v>
      </c>
      <c r="M500" s="31">
        <v>10.328900000000001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100.9</v>
      </c>
      <c r="D501" s="38">
        <v>101.35000000000001</v>
      </c>
      <c r="E501" s="38">
        <v>100.00000000000001</v>
      </c>
      <c r="F501" s="38">
        <v>99.100000000000009</v>
      </c>
      <c r="G501" s="38">
        <v>97.750000000000014</v>
      </c>
      <c r="H501" s="38">
        <v>102.25000000000001</v>
      </c>
      <c r="I501" s="38">
        <v>103.60000000000001</v>
      </c>
      <c r="J501" s="38">
        <v>104.50000000000001</v>
      </c>
      <c r="K501" s="31">
        <v>102.7</v>
      </c>
      <c r="L501" s="31">
        <v>100.45</v>
      </c>
      <c r="M501" s="31">
        <v>10.656330000000001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898.2</v>
      </c>
      <c r="D502" s="38">
        <v>907.73333333333323</v>
      </c>
      <c r="E502" s="38">
        <v>876.46666666666647</v>
      </c>
      <c r="F502" s="38">
        <v>854.73333333333323</v>
      </c>
      <c r="G502" s="38">
        <v>823.46666666666647</v>
      </c>
      <c r="H502" s="38">
        <v>929.46666666666647</v>
      </c>
      <c r="I502" s="38">
        <v>960.73333333333312</v>
      </c>
      <c r="J502" s="38">
        <v>982.46666666666647</v>
      </c>
      <c r="K502" s="31">
        <v>939</v>
      </c>
      <c r="L502" s="31">
        <v>886</v>
      </c>
      <c r="M502" s="31">
        <v>4.0601200000000004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1416.55</v>
      </c>
      <c r="D503" s="38">
        <v>1412.5833333333333</v>
      </c>
      <c r="E503" s="38">
        <v>1398.3166666666666</v>
      </c>
      <c r="F503" s="38">
        <v>1380.0833333333333</v>
      </c>
      <c r="G503" s="38">
        <v>1365.8166666666666</v>
      </c>
      <c r="H503" s="38">
        <v>1430.8166666666666</v>
      </c>
      <c r="I503" s="38">
        <v>1445.0833333333335</v>
      </c>
      <c r="J503" s="38">
        <v>1463.3166666666666</v>
      </c>
      <c r="K503" s="31">
        <v>1426.85</v>
      </c>
      <c r="L503" s="31">
        <v>1394.35</v>
      </c>
      <c r="M503" s="31">
        <v>0.61480000000000001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399.95</v>
      </c>
      <c r="D504" s="38">
        <v>401.84999999999997</v>
      </c>
      <c r="E504" s="38">
        <v>397.09999999999991</v>
      </c>
      <c r="F504" s="38">
        <v>394.24999999999994</v>
      </c>
      <c r="G504" s="38">
        <v>389.49999999999989</v>
      </c>
      <c r="H504" s="38">
        <v>404.69999999999993</v>
      </c>
      <c r="I504" s="38">
        <v>409.45000000000005</v>
      </c>
      <c r="J504" s="38">
        <v>412.29999999999995</v>
      </c>
      <c r="K504" s="31">
        <v>406.6</v>
      </c>
      <c r="L504" s="31">
        <v>399</v>
      </c>
      <c r="M504" s="31">
        <v>44.741790000000002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17.066666666666666</v>
      </c>
      <c r="E505" s="38">
        <v>16.783333333333331</v>
      </c>
      <c r="F505" s="38">
        <v>16.616666666666664</v>
      </c>
      <c r="G505" s="38">
        <v>16.333333333333329</v>
      </c>
      <c r="H505" s="38">
        <v>17.233333333333334</v>
      </c>
      <c r="I505" s="38">
        <v>17.516666666666673</v>
      </c>
      <c r="J505" s="31">
        <v>17.683333333333337</v>
      </c>
      <c r="K505" s="31">
        <v>17.350000000000001</v>
      </c>
      <c r="L505" s="31">
        <v>16.899999999999999</v>
      </c>
      <c r="M505" s="58">
        <v>890.67183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236.6</v>
      </c>
      <c r="D506" s="38">
        <v>238.08333333333334</v>
      </c>
      <c r="E506" s="38">
        <v>233.66666666666669</v>
      </c>
      <c r="F506" s="38">
        <v>230.73333333333335</v>
      </c>
      <c r="G506" s="38">
        <v>226.31666666666669</v>
      </c>
      <c r="H506" s="38">
        <v>241.01666666666668</v>
      </c>
      <c r="I506" s="38">
        <v>245.43333333333337</v>
      </c>
      <c r="J506" s="31">
        <v>248.36666666666667</v>
      </c>
      <c r="K506" s="31">
        <v>242.5</v>
      </c>
      <c r="L506" s="31">
        <v>235.15</v>
      </c>
      <c r="M506" s="58">
        <v>128.05957000000001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485.3</v>
      </c>
      <c r="D507" s="38">
        <v>487.56666666666666</v>
      </c>
      <c r="E507" s="38">
        <v>477.73333333333335</v>
      </c>
      <c r="F507" s="38">
        <v>470.16666666666669</v>
      </c>
      <c r="G507" s="38">
        <v>460.33333333333337</v>
      </c>
      <c r="H507" s="38">
        <v>495.13333333333333</v>
      </c>
      <c r="I507" s="38">
        <v>504.9666666666667</v>
      </c>
      <c r="J507" s="38">
        <v>512.5333333333333</v>
      </c>
      <c r="K507" s="31">
        <v>497.4</v>
      </c>
      <c r="L507" s="31">
        <v>480</v>
      </c>
      <c r="M507" s="31">
        <v>21.555040000000002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11990.2</v>
      </c>
      <c r="D508" s="38">
        <v>12008.233333333332</v>
      </c>
      <c r="E508" s="38">
        <v>11666.016666666663</v>
      </c>
      <c r="F508" s="38">
        <v>11341.83333333333</v>
      </c>
      <c r="G508" s="38">
        <v>10999.616666666661</v>
      </c>
      <c r="H508" s="38">
        <v>12332.416666666664</v>
      </c>
      <c r="I508" s="38">
        <v>12674.633333333335</v>
      </c>
      <c r="J508" s="38">
        <v>12998.816666666666</v>
      </c>
      <c r="K508" s="31">
        <v>12350.45</v>
      </c>
      <c r="L508" s="31">
        <v>11684.05</v>
      </c>
      <c r="M508" s="31">
        <v>0.42131999999999997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84.95</v>
      </c>
      <c r="D509" s="38">
        <v>84.616666666666674</v>
      </c>
      <c r="E509" s="38">
        <v>83.133333333333354</v>
      </c>
      <c r="F509" s="38">
        <v>81.316666666666677</v>
      </c>
      <c r="G509" s="38">
        <v>79.833333333333357</v>
      </c>
      <c r="H509" s="38">
        <v>86.433333333333351</v>
      </c>
      <c r="I509" s="38">
        <v>87.916666666666671</v>
      </c>
      <c r="J509" s="31">
        <v>89.733333333333348</v>
      </c>
      <c r="K509" s="31">
        <v>86.1</v>
      </c>
      <c r="L509" s="31">
        <v>82.8</v>
      </c>
      <c r="M509" s="58">
        <v>772.49383999999998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649.5</v>
      </c>
      <c r="D510" s="38">
        <v>643.23333333333335</v>
      </c>
      <c r="E510" s="38">
        <v>629.76666666666665</v>
      </c>
      <c r="F510" s="38">
        <v>610.0333333333333</v>
      </c>
      <c r="G510" s="38">
        <v>596.56666666666661</v>
      </c>
      <c r="H510" s="38">
        <v>662.9666666666667</v>
      </c>
      <c r="I510" s="38">
        <v>676.43333333333339</v>
      </c>
      <c r="J510" s="38">
        <v>696.16666666666674</v>
      </c>
      <c r="K510" s="31">
        <v>656.7</v>
      </c>
      <c r="L510" s="31">
        <v>623.5</v>
      </c>
      <c r="M510" s="31">
        <v>26.86026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1489.85</v>
      </c>
      <c r="D511" s="38">
        <v>1488.9833333333333</v>
      </c>
      <c r="E511" s="38">
        <v>1465.9666666666667</v>
      </c>
      <c r="F511" s="38">
        <v>1442.0833333333333</v>
      </c>
      <c r="G511" s="38">
        <v>1419.0666666666666</v>
      </c>
      <c r="H511" s="38">
        <v>1512.8666666666668</v>
      </c>
      <c r="I511" s="38">
        <v>1535.8833333333337</v>
      </c>
      <c r="J511" s="38">
        <v>1559.7666666666669</v>
      </c>
      <c r="K511" s="31">
        <v>1512</v>
      </c>
      <c r="L511" s="31">
        <v>1465.1</v>
      </c>
      <c r="M511" s="31">
        <v>0.88453999999999999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22"/>
      <c r="B5" s="423"/>
      <c r="C5" s="422"/>
      <c r="D5" s="42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24" t="s">
        <v>567</v>
      </c>
      <c r="C7" s="423"/>
      <c r="D7" s="7">
        <f>Main!B10</f>
        <v>45135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45134</v>
      </c>
      <c r="B10" s="32">
        <v>538812</v>
      </c>
      <c r="C10" s="31" t="s">
        <v>1213</v>
      </c>
      <c r="D10" s="31" t="s">
        <v>1254</v>
      </c>
      <c r="E10" s="31" t="s">
        <v>576</v>
      </c>
      <c r="F10" s="93">
        <v>130000</v>
      </c>
      <c r="G10" s="32">
        <v>16.72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45134</v>
      </c>
      <c r="B11" s="32">
        <v>538812</v>
      </c>
      <c r="C11" s="31" t="s">
        <v>1213</v>
      </c>
      <c r="D11" s="31" t="s">
        <v>1255</v>
      </c>
      <c r="E11" s="31" t="s">
        <v>576</v>
      </c>
      <c r="F11" s="93">
        <v>200000</v>
      </c>
      <c r="G11" s="32">
        <v>15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45134</v>
      </c>
      <c r="B12" s="32">
        <v>538812</v>
      </c>
      <c r="C12" s="31" t="s">
        <v>1213</v>
      </c>
      <c r="D12" s="31" t="s">
        <v>1214</v>
      </c>
      <c r="E12" s="31" t="s">
        <v>577</v>
      </c>
      <c r="F12" s="93">
        <v>407017</v>
      </c>
      <c r="G12" s="32">
        <v>15.32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45134</v>
      </c>
      <c r="B13" s="32">
        <v>534733</v>
      </c>
      <c r="C13" s="31" t="s">
        <v>1256</v>
      </c>
      <c r="D13" s="31" t="s">
        <v>1181</v>
      </c>
      <c r="E13" s="31" t="s">
        <v>576</v>
      </c>
      <c r="F13" s="93">
        <v>500000</v>
      </c>
      <c r="G13" s="32">
        <v>12.66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45134</v>
      </c>
      <c r="B14" s="32">
        <v>534733</v>
      </c>
      <c r="C14" s="31" t="s">
        <v>1256</v>
      </c>
      <c r="D14" s="31" t="s">
        <v>1257</v>
      </c>
      <c r="E14" s="31" t="s">
        <v>577</v>
      </c>
      <c r="F14" s="93">
        <v>290167</v>
      </c>
      <c r="G14" s="32">
        <v>12.74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45134</v>
      </c>
      <c r="B15" s="32">
        <v>534733</v>
      </c>
      <c r="C15" s="31" t="s">
        <v>1256</v>
      </c>
      <c r="D15" s="31" t="s">
        <v>1258</v>
      </c>
      <c r="E15" s="31" t="s">
        <v>577</v>
      </c>
      <c r="F15" s="93">
        <v>260000</v>
      </c>
      <c r="G15" s="32">
        <v>12.66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45134</v>
      </c>
      <c r="B16" s="32">
        <v>543941</v>
      </c>
      <c r="C16" s="31" t="s">
        <v>1259</v>
      </c>
      <c r="D16" s="31" t="s">
        <v>1181</v>
      </c>
      <c r="E16" s="31" t="s">
        <v>576</v>
      </c>
      <c r="F16" s="93">
        <v>16000</v>
      </c>
      <c r="G16" s="32">
        <v>258.95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45134</v>
      </c>
      <c r="B17" s="32">
        <v>517546</v>
      </c>
      <c r="C17" s="31" t="s">
        <v>1260</v>
      </c>
      <c r="D17" s="31" t="s">
        <v>1261</v>
      </c>
      <c r="E17" s="31" t="s">
        <v>577</v>
      </c>
      <c r="F17" s="93">
        <v>100000</v>
      </c>
      <c r="G17" s="32">
        <v>40.86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45134</v>
      </c>
      <c r="B18" s="32">
        <v>543453</v>
      </c>
      <c r="C18" s="31" t="s">
        <v>1262</v>
      </c>
      <c r="D18" s="31" t="s">
        <v>1263</v>
      </c>
      <c r="E18" s="31" t="s">
        <v>576</v>
      </c>
      <c r="F18" s="93">
        <v>3000</v>
      </c>
      <c r="G18" s="32">
        <v>87.25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45134</v>
      </c>
      <c r="B19" s="32">
        <v>543453</v>
      </c>
      <c r="C19" s="31" t="s">
        <v>1262</v>
      </c>
      <c r="D19" s="31" t="s">
        <v>1264</v>
      </c>
      <c r="E19" s="31" t="s">
        <v>576</v>
      </c>
      <c r="F19" s="93">
        <v>6000</v>
      </c>
      <c r="G19" s="32">
        <v>88.11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45134</v>
      </c>
      <c r="B20" s="32">
        <v>543453</v>
      </c>
      <c r="C20" s="31" t="s">
        <v>1262</v>
      </c>
      <c r="D20" s="31" t="s">
        <v>1263</v>
      </c>
      <c r="E20" s="31" t="s">
        <v>577</v>
      </c>
      <c r="F20" s="93">
        <v>48000</v>
      </c>
      <c r="G20" s="32">
        <v>80.7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45134</v>
      </c>
      <c r="B21" s="32">
        <v>543453</v>
      </c>
      <c r="C21" s="31" t="s">
        <v>1262</v>
      </c>
      <c r="D21" s="31" t="s">
        <v>1264</v>
      </c>
      <c r="E21" s="31" t="s">
        <v>577</v>
      </c>
      <c r="F21" s="93">
        <v>55500</v>
      </c>
      <c r="G21" s="32">
        <v>82.14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45134</v>
      </c>
      <c r="B22" s="32">
        <v>543453</v>
      </c>
      <c r="C22" s="31" t="s">
        <v>1262</v>
      </c>
      <c r="D22" s="31" t="s">
        <v>1265</v>
      </c>
      <c r="E22" s="31" t="s">
        <v>577</v>
      </c>
      <c r="F22" s="93">
        <v>39000</v>
      </c>
      <c r="G22" s="32">
        <v>80.89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45134</v>
      </c>
      <c r="B23" s="32">
        <v>543453</v>
      </c>
      <c r="C23" s="31" t="s">
        <v>1262</v>
      </c>
      <c r="D23" s="31" t="s">
        <v>1265</v>
      </c>
      <c r="E23" s="31" t="s">
        <v>576</v>
      </c>
      <c r="F23" s="93">
        <v>39000</v>
      </c>
      <c r="G23" s="32">
        <v>78.510000000000005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45134</v>
      </c>
      <c r="B24" s="32">
        <v>543937</v>
      </c>
      <c r="C24" s="31" t="s">
        <v>1266</v>
      </c>
      <c r="D24" s="31" t="s">
        <v>1267</v>
      </c>
      <c r="E24" s="31" t="s">
        <v>576</v>
      </c>
      <c r="F24" s="93">
        <v>28800</v>
      </c>
      <c r="G24" s="32">
        <v>96.79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45134</v>
      </c>
      <c r="B25" s="32">
        <v>543943</v>
      </c>
      <c r="C25" s="31" t="s">
        <v>1215</v>
      </c>
      <c r="D25" s="31" t="s">
        <v>1196</v>
      </c>
      <c r="E25" s="31" t="s">
        <v>577</v>
      </c>
      <c r="F25" s="93">
        <v>100000</v>
      </c>
      <c r="G25" s="32">
        <v>108.92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45134</v>
      </c>
      <c r="B26" s="32">
        <v>543943</v>
      </c>
      <c r="C26" s="31" t="s">
        <v>1215</v>
      </c>
      <c r="D26" s="31" t="s">
        <v>1268</v>
      </c>
      <c r="E26" s="31" t="s">
        <v>576</v>
      </c>
      <c r="F26" s="93">
        <v>176000</v>
      </c>
      <c r="G26" s="32">
        <v>108.92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45134</v>
      </c>
      <c r="B27" s="32">
        <v>543943</v>
      </c>
      <c r="C27" s="31" t="s">
        <v>1215</v>
      </c>
      <c r="D27" s="31" t="s">
        <v>1216</v>
      </c>
      <c r="E27" s="31" t="s">
        <v>577</v>
      </c>
      <c r="F27" s="93">
        <v>276000</v>
      </c>
      <c r="G27" s="32">
        <v>108.92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45134</v>
      </c>
      <c r="B28" s="32">
        <v>543943</v>
      </c>
      <c r="C28" s="31" t="s">
        <v>1215</v>
      </c>
      <c r="D28" s="31" t="s">
        <v>1216</v>
      </c>
      <c r="E28" s="31" t="s">
        <v>576</v>
      </c>
      <c r="F28" s="93">
        <v>20000</v>
      </c>
      <c r="G28" s="32">
        <v>101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45134</v>
      </c>
      <c r="B29" s="32">
        <v>543943</v>
      </c>
      <c r="C29" s="31" t="s">
        <v>1215</v>
      </c>
      <c r="D29" s="31" t="s">
        <v>1269</v>
      </c>
      <c r="E29" s="31" t="s">
        <v>576</v>
      </c>
      <c r="F29" s="93">
        <v>200000</v>
      </c>
      <c r="G29" s="32">
        <v>105.8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45134</v>
      </c>
      <c r="B30" s="32">
        <v>543943</v>
      </c>
      <c r="C30" s="31" t="s">
        <v>1215</v>
      </c>
      <c r="D30" s="31" t="s">
        <v>1200</v>
      </c>
      <c r="E30" s="31" t="s">
        <v>577</v>
      </c>
      <c r="F30" s="93">
        <v>100000</v>
      </c>
      <c r="G30" s="32">
        <v>108.92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45134</v>
      </c>
      <c r="B31" s="32">
        <v>539546</v>
      </c>
      <c r="C31" s="31" t="s">
        <v>1218</v>
      </c>
      <c r="D31" s="31" t="s">
        <v>1270</v>
      </c>
      <c r="E31" s="31" t="s">
        <v>576</v>
      </c>
      <c r="F31" s="93">
        <v>50000</v>
      </c>
      <c r="G31" s="32">
        <v>61.97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45134</v>
      </c>
      <c r="B32" s="32">
        <v>542724</v>
      </c>
      <c r="C32" s="31" t="s">
        <v>1219</v>
      </c>
      <c r="D32" s="31" t="s">
        <v>1220</v>
      </c>
      <c r="E32" s="31" t="s">
        <v>577</v>
      </c>
      <c r="F32" s="93">
        <v>1771868</v>
      </c>
      <c r="G32" s="32">
        <v>1.3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45134</v>
      </c>
      <c r="B33" s="32">
        <v>540204</v>
      </c>
      <c r="C33" s="31" t="s">
        <v>1271</v>
      </c>
      <c r="D33" s="31" t="s">
        <v>1272</v>
      </c>
      <c r="E33" s="31" t="s">
        <v>577</v>
      </c>
      <c r="F33" s="93">
        <v>57401</v>
      </c>
      <c r="G33" s="32">
        <v>63.79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45134</v>
      </c>
      <c r="B34" s="32">
        <v>540614</v>
      </c>
      <c r="C34" s="31" t="s">
        <v>1273</v>
      </c>
      <c r="D34" s="31" t="s">
        <v>1274</v>
      </c>
      <c r="E34" s="31" t="s">
        <v>576</v>
      </c>
      <c r="F34" s="93">
        <v>2500000</v>
      </c>
      <c r="G34" s="32">
        <v>1.2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45134</v>
      </c>
      <c r="B35" s="32">
        <v>539697</v>
      </c>
      <c r="C35" s="31" t="s">
        <v>1221</v>
      </c>
      <c r="D35" s="31" t="s">
        <v>1222</v>
      </c>
      <c r="E35" s="31" t="s">
        <v>577</v>
      </c>
      <c r="F35" s="93">
        <v>50000</v>
      </c>
      <c r="G35" s="32">
        <v>10.4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45134</v>
      </c>
      <c r="B36" s="32">
        <v>539697</v>
      </c>
      <c r="C36" s="31" t="s">
        <v>1221</v>
      </c>
      <c r="D36" s="31" t="s">
        <v>1275</v>
      </c>
      <c r="E36" s="31" t="s">
        <v>576</v>
      </c>
      <c r="F36" s="93">
        <v>50000</v>
      </c>
      <c r="G36" s="32">
        <v>10.4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45134</v>
      </c>
      <c r="B37" s="32">
        <v>538539</v>
      </c>
      <c r="C37" s="31" t="s">
        <v>1180</v>
      </c>
      <c r="D37" s="31" t="s">
        <v>1276</v>
      </c>
      <c r="E37" s="31" t="s">
        <v>577</v>
      </c>
      <c r="F37" s="93">
        <v>800000</v>
      </c>
      <c r="G37" s="32">
        <v>19.71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45134</v>
      </c>
      <c r="B38" s="32">
        <v>538539</v>
      </c>
      <c r="C38" s="31" t="s">
        <v>1180</v>
      </c>
      <c r="D38" s="31" t="s">
        <v>1277</v>
      </c>
      <c r="E38" s="31" t="s">
        <v>576</v>
      </c>
      <c r="F38" s="93">
        <v>100000</v>
      </c>
      <c r="G38" s="32">
        <v>19.61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45134</v>
      </c>
      <c r="B39" s="32">
        <v>538539</v>
      </c>
      <c r="C39" s="31" t="s">
        <v>1180</v>
      </c>
      <c r="D39" s="31" t="s">
        <v>1216</v>
      </c>
      <c r="E39" s="31" t="s">
        <v>576</v>
      </c>
      <c r="F39" s="93">
        <v>135000</v>
      </c>
      <c r="G39" s="32">
        <v>20.41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45134</v>
      </c>
      <c r="B40" s="32">
        <v>538539</v>
      </c>
      <c r="C40" s="31" t="s">
        <v>1180</v>
      </c>
      <c r="D40" s="31" t="s">
        <v>1216</v>
      </c>
      <c r="E40" s="31" t="s">
        <v>577</v>
      </c>
      <c r="F40" s="93">
        <v>165844</v>
      </c>
      <c r="G40" s="32">
        <v>19.61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45134</v>
      </c>
      <c r="B41" s="32">
        <v>538539</v>
      </c>
      <c r="C41" s="31" t="s">
        <v>1180</v>
      </c>
      <c r="D41" s="31" t="s">
        <v>1223</v>
      </c>
      <c r="E41" s="31" t="s">
        <v>577</v>
      </c>
      <c r="F41" s="93">
        <v>263031</v>
      </c>
      <c r="G41" s="32">
        <v>20.41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45134</v>
      </c>
      <c r="B42" s="32">
        <v>538539</v>
      </c>
      <c r="C42" s="31" t="s">
        <v>1180</v>
      </c>
      <c r="D42" s="31" t="s">
        <v>1181</v>
      </c>
      <c r="E42" s="31" t="s">
        <v>576</v>
      </c>
      <c r="F42" s="93">
        <v>455767</v>
      </c>
      <c r="G42" s="32">
        <v>19.61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45134</v>
      </c>
      <c r="B43" s="32">
        <v>540696</v>
      </c>
      <c r="C43" s="31" t="s">
        <v>1278</v>
      </c>
      <c r="D43" s="31" t="s">
        <v>1279</v>
      </c>
      <c r="E43" s="31" t="s">
        <v>576</v>
      </c>
      <c r="F43" s="93">
        <v>102000</v>
      </c>
      <c r="G43" s="32">
        <v>24.5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45134</v>
      </c>
      <c r="B44" s="32">
        <v>540696</v>
      </c>
      <c r="C44" s="31" t="s">
        <v>1278</v>
      </c>
      <c r="D44" s="31" t="s">
        <v>1280</v>
      </c>
      <c r="E44" s="31" t="s">
        <v>577</v>
      </c>
      <c r="F44" s="93">
        <v>80000</v>
      </c>
      <c r="G44" s="32">
        <v>24.5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45134</v>
      </c>
      <c r="B45" s="32">
        <v>541337</v>
      </c>
      <c r="C45" s="31" t="s">
        <v>1281</v>
      </c>
      <c r="D45" s="31" t="s">
        <v>1282</v>
      </c>
      <c r="E45" s="31" t="s">
        <v>577</v>
      </c>
      <c r="F45" s="93">
        <v>51000</v>
      </c>
      <c r="G45" s="32">
        <v>5.57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45134</v>
      </c>
      <c r="B46" s="32">
        <v>539143</v>
      </c>
      <c r="C46" s="31" t="s">
        <v>1283</v>
      </c>
      <c r="D46" s="31" t="s">
        <v>1284</v>
      </c>
      <c r="E46" s="31" t="s">
        <v>576</v>
      </c>
      <c r="F46" s="93">
        <v>109185</v>
      </c>
      <c r="G46" s="32">
        <v>7.73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45134</v>
      </c>
      <c r="B47" s="32">
        <v>539495</v>
      </c>
      <c r="C47" s="31" t="s">
        <v>1285</v>
      </c>
      <c r="D47" s="31" t="s">
        <v>1286</v>
      </c>
      <c r="E47" s="31" t="s">
        <v>577</v>
      </c>
      <c r="F47" s="93">
        <v>7081</v>
      </c>
      <c r="G47" s="32">
        <v>60.46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45134</v>
      </c>
      <c r="B48" s="32">
        <v>530125</v>
      </c>
      <c r="C48" s="31" t="s">
        <v>1287</v>
      </c>
      <c r="D48" s="31" t="s">
        <v>1288</v>
      </c>
      <c r="E48" s="31" t="s">
        <v>577</v>
      </c>
      <c r="F48" s="93">
        <v>23630</v>
      </c>
      <c r="G48" s="32">
        <v>405.82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45134</v>
      </c>
      <c r="B49" s="32">
        <v>543366</v>
      </c>
      <c r="C49" s="31" t="s">
        <v>1198</v>
      </c>
      <c r="D49" s="31" t="s">
        <v>1225</v>
      </c>
      <c r="E49" s="31" t="s">
        <v>576</v>
      </c>
      <c r="F49" s="93">
        <v>13200</v>
      </c>
      <c r="G49" s="32">
        <v>75.91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45134</v>
      </c>
      <c r="B50" s="32">
        <v>543366</v>
      </c>
      <c r="C50" s="31" t="s">
        <v>1198</v>
      </c>
      <c r="D50" s="31" t="s">
        <v>1289</v>
      </c>
      <c r="E50" s="31" t="s">
        <v>576</v>
      </c>
      <c r="F50" s="93">
        <v>6000</v>
      </c>
      <c r="G50" s="32">
        <v>72.75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45134</v>
      </c>
      <c r="B51" s="32">
        <v>543366</v>
      </c>
      <c r="C51" s="31" t="s">
        <v>1198</v>
      </c>
      <c r="D51" s="31" t="s">
        <v>1289</v>
      </c>
      <c r="E51" s="31" t="s">
        <v>577</v>
      </c>
      <c r="F51" s="93">
        <v>4800</v>
      </c>
      <c r="G51" s="32">
        <v>77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45134</v>
      </c>
      <c r="B52" s="32">
        <v>543366</v>
      </c>
      <c r="C52" s="31" t="s">
        <v>1198</v>
      </c>
      <c r="D52" s="31" t="s">
        <v>1290</v>
      </c>
      <c r="E52" s="31" t="s">
        <v>577</v>
      </c>
      <c r="F52" s="93">
        <v>6000</v>
      </c>
      <c r="G52" s="32">
        <v>76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45134</v>
      </c>
      <c r="B53" s="32">
        <v>543366</v>
      </c>
      <c r="C53" s="31" t="s">
        <v>1198</v>
      </c>
      <c r="D53" s="31" t="s">
        <v>1226</v>
      </c>
      <c r="E53" s="31" t="s">
        <v>576</v>
      </c>
      <c r="F53" s="93">
        <v>3600</v>
      </c>
      <c r="G53" s="32">
        <v>78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45134</v>
      </c>
      <c r="B54" s="32">
        <v>543366</v>
      </c>
      <c r="C54" s="31" t="s">
        <v>1198</v>
      </c>
      <c r="D54" s="31" t="s">
        <v>1226</v>
      </c>
      <c r="E54" s="31" t="s">
        <v>577</v>
      </c>
      <c r="F54" s="93">
        <v>7200</v>
      </c>
      <c r="G54" s="32">
        <v>72.290000000000006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45134</v>
      </c>
      <c r="B55" s="32">
        <v>527005</v>
      </c>
      <c r="C55" s="31" t="s">
        <v>1227</v>
      </c>
      <c r="D55" s="31" t="s">
        <v>1228</v>
      </c>
      <c r="E55" s="31" t="s">
        <v>577</v>
      </c>
      <c r="F55" s="93">
        <v>20000</v>
      </c>
      <c r="G55" s="32">
        <v>242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45134</v>
      </c>
      <c r="B56" s="32">
        <v>523023</v>
      </c>
      <c r="C56" s="31" t="s">
        <v>1229</v>
      </c>
      <c r="D56" s="31" t="s">
        <v>1230</v>
      </c>
      <c r="E56" s="31" t="s">
        <v>577</v>
      </c>
      <c r="F56" s="93">
        <v>190087</v>
      </c>
      <c r="G56" s="32">
        <v>150.01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45134</v>
      </c>
      <c r="B57" s="32">
        <v>543924</v>
      </c>
      <c r="C57" s="31" t="s">
        <v>1199</v>
      </c>
      <c r="D57" s="31" t="s">
        <v>1291</v>
      </c>
      <c r="E57" s="31" t="s">
        <v>577</v>
      </c>
      <c r="F57" s="93">
        <v>12000</v>
      </c>
      <c r="G57" s="32">
        <v>68.599999999999994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45134</v>
      </c>
      <c r="B58" s="32">
        <v>543924</v>
      </c>
      <c r="C58" s="31" t="s">
        <v>1199</v>
      </c>
      <c r="D58" s="31" t="s">
        <v>1291</v>
      </c>
      <c r="E58" s="31" t="s">
        <v>576</v>
      </c>
      <c r="F58" s="93">
        <v>12000</v>
      </c>
      <c r="G58" s="32">
        <v>66.739999999999995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45134</v>
      </c>
      <c r="B59" s="32">
        <v>543924</v>
      </c>
      <c r="C59" s="31" t="s">
        <v>1199</v>
      </c>
      <c r="D59" s="31" t="s">
        <v>1292</v>
      </c>
      <c r="E59" s="31" t="s">
        <v>577</v>
      </c>
      <c r="F59" s="93">
        <v>12000</v>
      </c>
      <c r="G59" s="32">
        <v>63.54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45134</v>
      </c>
      <c r="B60" s="32">
        <v>543924</v>
      </c>
      <c r="C60" s="31" t="s">
        <v>1199</v>
      </c>
      <c r="D60" s="31" t="s">
        <v>1293</v>
      </c>
      <c r="E60" s="31" t="s">
        <v>577</v>
      </c>
      <c r="F60" s="93">
        <v>16000</v>
      </c>
      <c r="G60" s="32">
        <v>63.89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45134</v>
      </c>
      <c r="B61" s="32">
        <v>543924</v>
      </c>
      <c r="C61" s="31" t="s">
        <v>1199</v>
      </c>
      <c r="D61" s="31" t="s">
        <v>1294</v>
      </c>
      <c r="E61" s="31" t="s">
        <v>576</v>
      </c>
      <c r="F61" s="93">
        <v>60000</v>
      </c>
      <c r="G61" s="32">
        <v>65.22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45134</v>
      </c>
      <c r="B62" s="32">
        <v>543924</v>
      </c>
      <c r="C62" s="31" t="s">
        <v>1199</v>
      </c>
      <c r="D62" s="31" t="s">
        <v>1231</v>
      </c>
      <c r="E62" s="31" t="s">
        <v>577</v>
      </c>
      <c r="F62" s="93">
        <v>20000</v>
      </c>
      <c r="G62" s="32">
        <v>70.12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45134</v>
      </c>
      <c r="B63" s="32">
        <v>543799</v>
      </c>
      <c r="C63" s="31" t="s">
        <v>1295</v>
      </c>
      <c r="D63" s="31" t="s">
        <v>1296</v>
      </c>
      <c r="E63" s="31" t="s">
        <v>577</v>
      </c>
      <c r="F63" s="93">
        <v>21000</v>
      </c>
      <c r="G63" s="32">
        <v>70.91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45134</v>
      </c>
      <c r="B64" s="32">
        <v>543799</v>
      </c>
      <c r="C64" s="31" t="s">
        <v>1295</v>
      </c>
      <c r="D64" s="31" t="s">
        <v>1296</v>
      </c>
      <c r="E64" s="31" t="s">
        <v>577</v>
      </c>
      <c r="F64" s="93">
        <v>30000</v>
      </c>
      <c r="G64" s="32">
        <v>71.27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45134</v>
      </c>
      <c r="B65" s="32">
        <v>511447</v>
      </c>
      <c r="C65" s="31" t="s">
        <v>1232</v>
      </c>
      <c r="D65" s="31" t="s">
        <v>1233</v>
      </c>
      <c r="E65" s="31" t="s">
        <v>577</v>
      </c>
      <c r="F65" s="93">
        <v>1849302</v>
      </c>
      <c r="G65" s="32">
        <v>3.05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45134</v>
      </c>
      <c r="B66" s="32">
        <v>542765</v>
      </c>
      <c r="C66" s="31" t="s">
        <v>1297</v>
      </c>
      <c r="D66" s="31" t="s">
        <v>1298</v>
      </c>
      <c r="E66" s="31" t="s">
        <v>577</v>
      </c>
      <c r="F66" s="93">
        <v>2000</v>
      </c>
      <c r="G66" s="32">
        <v>133.65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45134</v>
      </c>
      <c r="B67" s="32">
        <v>531025</v>
      </c>
      <c r="C67" s="31" t="s">
        <v>1201</v>
      </c>
      <c r="D67" s="31" t="s">
        <v>1234</v>
      </c>
      <c r="E67" s="31" t="s">
        <v>577</v>
      </c>
      <c r="F67" s="93">
        <v>3300000</v>
      </c>
      <c r="G67" s="32">
        <v>1.35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45134</v>
      </c>
      <c r="B68" s="32">
        <v>531025</v>
      </c>
      <c r="C68" s="31" t="s">
        <v>1201</v>
      </c>
      <c r="D68" s="31" t="s">
        <v>1235</v>
      </c>
      <c r="E68" s="31" t="s">
        <v>577</v>
      </c>
      <c r="F68" s="93">
        <v>3139732</v>
      </c>
      <c r="G68" s="32">
        <v>1.32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45134</v>
      </c>
      <c r="B69" s="32">
        <v>531025</v>
      </c>
      <c r="C69" s="31" t="s">
        <v>1201</v>
      </c>
      <c r="D69" s="31" t="s">
        <v>1197</v>
      </c>
      <c r="E69" s="31" t="s">
        <v>577</v>
      </c>
      <c r="F69" s="93">
        <v>4544071</v>
      </c>
      <c r="G69" s="32">
        <v>1.35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45134</v>
      </c>
      <c r="B70" s="32">
        <v>531025</v>
      </c>
      <c r="C70" s="31" t="s">
        <v>1201</v>
      </c>
      <c r="D70" s="31" t="s">
        <v>1234</v>
      </c>
      <c r="E70" s="31" t="s">
        <v>577</v>
      </c>
      <c r="F70" s="93">
        <v>3300000</v>
      </c>
      <c r="G70" s="32">
        <v>1.35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45134</v>
      </c>
      <c r="B71" s="32">
        <v>531025</v>
      </c>
      <c r="C71" s="31" t="s">
        <v>1201</v>
      </c>
      <c r="D71" s="31" t="s">
        <v>1235</v>
      </c>
      <c r="E71" s="31" t="s">
        <v>577</v>
      </c>
      <c r="F71" s="93">
        <v>3139732</v>
      </c>
      <c r="G71" s="32">
        <v>1.35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45134</v>
      </c>
      <c r="B72" s="32">
        <v>531025</v>
      </c>
      <c r="C72" s="31" t="s">
        <v>1201</v>
      </c>
      <c r="D72" s="31" t="s">
        <v>1197</v>
      </c>
      <c r="E72" s="31" t="s">
        <v>577</v>
      </c>
      <c r="F72" s="93">
        <v>5237618</v>
      </c>
      <c r="G72" s="32">
        <v>1.34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45134</v>
      </c>
      <c r="B73" s="32" t="s">
        <v>1299</v>
      </c>
      <c r="C73" s="31" t="s">
        <v>1300</v>
      </c>
      <c r="D73" s="31" t="s">
        <v>1301</v>
      </c>
      <c r="E73" s="31" t="s">
        <v>576</v>
      </c>
      <c r="F73" s="93">
        <v>189223</v>
      </c>
      <c r="G73" s="32">
        <v>54.17</v>
      </c>
      <c r="H73" s="32" t="s">
        <v>1187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45134</v>
      </c>
      <c r="B74" s="32" t="s">
        <v>1299</v>
      </c>
      <c r="C74" s="31" t="s">
        <v>1300</v>
      </c>
      <c r="D74" s="31" t="s">
        <v>1302</v>
      </c>
      <c r="E74" s="31" t="s">
        <v>576</v>
      </c>
      <c r="F74" s="93">
        <v>92245</v>
      </c>
      <c r="G74" s="32">
        <v>55.13</v>
      </c>
      <c r="H74" s="32" t="s">
        <v>1187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45134</v>
      </c>
      <c r="B75" s="32" t="s">
        <v>1141</v>
      </c>
      <c r="C75" s="31" t="s">
        <v>1142</v>
      </c>
      <c r="D75" s="31" t="s">
        <v>1202</v>
      </c>
      <c r="E75" s="31" t="s">
        <v>576</v>
      </c>
      <c r="F75" s="93">
        <v>1103964</v>
      </c>
      <c r="G75" s="32">
        <v>13.28</v>
      </c>
      <c r="H75" s="32" t="s">
        <v>1187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45134</v>
      </c>
      <c r="B76" s="32" t="s">
        <v>1141</v>
      </c>
      <c r="C76" s="31" t="s">
        <v>1142</v>
      </c>
      <c r="D76" s="31" t="s">
        <v>1303</v>
      </c>
      <c r="E76" s="31" t="s">
        <v>576</v>
      </c>
      <c r="F76" s="93">
        <v>2413229</v>
      </c>
      <c r="G76" s="32">
        <v>12</v>
      </c>
      <c r="H76" s="32" t="s">
        <v>1187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45134</v>
      </c>
      <c r="B77" s="32" t="s">
        <v>1182</v>
      </c>
      <c r="C77" s="31" t="s">
        <v>1183</v>
      </c>
      <c r="D77" s="31" t="s">
        <v>1168</v>
      </c>
      <c r="E77" s="31" t="s">
        <v>576</v>
      </c>
      <c r="F77" s="93">
        <v>484525</v>
      </c>
      <c r="G77" s="32">
        <v>12.94</v>
      </c>
      <c r="H77" s="32" t="s">
        <v>1187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45134</v>
      </c>
      <c r="B78" s="32" t="s">
        <v>137</v>
      </c>
      <c r="C78" s="31" t="s">
        <v>1304</v>
      </c>
      <c r="D78" s="31" t="s">
        <v>1305</v>
      </c>
      <c r="E78" s="31" t="s">
        <v>576</v>
      </c>
      <c r="F78" s="93">
        <v>2784600</v>
      </c>
      <c r="G78" s="32">
        <v>127.96</v>
      </c>
      <c r="H78" s="32" t="s">
        <v>1187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45134</v>
      </c>
      <c r="B79" s="32" t="s">
        <v>1236</v>
      </c>
      <c r="C79" s="31" t="s">
        <v>1237</v>
      </c>
      <c r="D79" s="31" t="s">
        <v>578</v>
      </c>
      <c r="E79" s="31" t="s">
        <v>576</v>
      </c>
      <c r="F79" s="93">
        <v>448571</v>
      </c>
      <c r="G79" s="32">
        <v>179.66</v>
      </c>
      <c r="H79" s="32" t="s">
        <v>1187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45134</v>
      </c>
      <c r="B80" s="32" t="s">
        <v>1238</v>
      </c>
      <c r="C80" s="31" t="s">
        <v>1239</v>
      </c>
      <c r="D80" s="31" t="s">
        <v>1306</v>
      </c>
      <c r="E80" s="31" t="s">
        <v>576</v>
      </c>
      <c r="F80" s="93">
        <v>109427</v>
      </c>
      <c r="G80" s="32">
        <v>24.97</v>
      </c>
      <c r="H80" s="32" t="s">
        <v>1187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45134</v>
      </c>
      <c r="B81" s="32" t="s">
        <v>1238</v>
      </c>
      <c r="C81" s="31" t="s">
        <v>1239</v>
      </c>
      <c r="D81" s="31" t="s">
        <v>1307</v>
      </c>
      <c r="E81" s="31" t="s">
        <v>576</v>
      </c>
      <c r="F81" s="93">
        <v>139537</v>
      </c>
      <c r="G81" s="32">
        <v>25.54</v>
      </c>
      <c r="H81" s="32" t="s">
        <v>1187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45134</v>
      </c>
      <c r="B82" s="32" t="s">
        <v>452</v>
      </c>
      <c r="C82" s="31" t="s">
        <v>1308</v>
      </c>
      <c r="D82" s="31" t="s">
        <v>578</v>
      </c>
      <c r="E82" s="31" t="s">
        <v>576</v>
      </c>
      <c r="F82" s="93">
        <v>183204</v>
      </c>
      <c r="G82" s="32">
        <v>1659.14</v>
      </c>
      <c r="H82" s="32" t="s">
        <v>1187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45134</v>
      </c>
      <c r="B83" s="32" t="s">
        <v>1309</v>
      </c>
      <c r="C83" s="31" t="s">
        <v>1310</v>
      </c>
      <c r="D83" s="31" t="s">
        <v>1305</v>
      </c>
      <c r="E83" s="31" t="s">
        <v>576</v>
      </c>
      <c r="F83" s="93">
        <v>594169</v>
      </c>
      <c r="G83" s="32">
        <v>769.97</v>
      </c>
      <c r="H83" s="32" t="s">
        <v>1187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45134</v>
      </c>
      <c r="B84" s="32" t="s">
        <v>1311</v>
      </c>
      <c r="C84" s="31" t="s">
        <v>1312</v>
      </c>
      <c r="D84" s="31" t="s">
        <v>1313</v>
      </c>
      <c r="E84" s="31" t="s">
        <v>576</v>
      </c>
      <c r="F84" s="93">
        <v>343509</v>
      </c>
      <c r="G84" s="32">
        <v>924.13</v>
      </c>
      <c r="H84" s="32" t="s">
        <v>1187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45134</v>
      </c>
      <c r="B85" s="32" t="s">
        <v>1311</v>
      </c>
      <c r="C85" s="31" t="s">
        <v>1312</v>
      </c>
      <c r="D85" s="31" t="s">
        <v>578</v>
      </c>
      <c r="E85" s="31" t="s">
        <v>576</v>
      </c>
      <c r="F85" s="93">
        <v>543108</v>
      </c>
      <c r="G85" s="32">
        <v>917.75</v>
      </c>
      <c r="H85" s="32" t="s">
        <v>1187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45134</v>
      </c>
      <c r="B86" s="32" t="s">
        <v>1311</v>
      </c>
      <c r="C86" s="31" t="s">
        <v>1312</v>
      </c>
      <c r="D86" s="31" t="s">
        <v>1314</v>
      </c>
      <c r="E86" s="31" t="s">
        <v>576</v>
      </c>
      <c r="F86" s="93">
        <v>287123</v>
      </c>
      <c r="G86" s="32">
        <v>915.65</v>
      </c>
      <c r="H86" s="32" t="s">
        <v>1187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45134</v>
      </c>
      <c r="B87" s="32" t="s">
        <v>1311</v>
      </c>
      <c r="C87" s="31" t="s">
        <v>1312</v>
      </c>
      <c r="D87" s="31" t="s">
        <v>1315</v>
      </c>
      <c r="E87" s="31" t="s">
        <v>576</v>
      </c>
      <c r="F87" s="93">
        <v>2800401</v>
      </c>
      <c r="G87" s="32">
        <v>925.15</v>
      </c>
      <c r="H87" s="32" t="s">
        <v>1187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45134</v>
      </c>
      <c r="B88" s="32" t="s">
        <v>1311</v>
      </c>
      <c r="C88" s="31" t="s">
        <v>1312</v>
      </c>
      <c r="D88" s="31" t="s">
        <v>1316</v>
      </c>
      <c r="E88" s="31" t="s">
        <v>576</v>
      </c>
      <c r="F88" s="93">
        <v>896417</v>
      </c>
      <c r="G88" s="32">
        <v>917.67</v>
      </c>
      <c r="H88" s="32" t="s">
        <v>1187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45134</v>
      </c>
      <c r="B89" s="32" t="s">
        <v>1317</v>
      </c>
      <c r="C89" s="31" t="s">
        <v>1318</v>
      </c>
      <c r="D89" s="31" t="s">
        <v>578</v>
      </c>
      <c r="E89" s="31" t="s">
        <v>576</v>
      </c>
      <c r="F89" s="93">
        <v>178456</v>
      </c>
      <c r="G89" s="32">
        <v>480.3</v>
      </c>
      <c r="H89" s="32" t="s">
        <v>1187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45134</v>
      </c>
      <c r="B90" s="32" t="s">
        <v>209</v>
      </c>
      <c r="C90" s="31" t="s">
        <v>1240</v>
      </c>
      <c r="D90" s="31" t="s">
        <v>1103</v>
      </c>
      <c r="E90" s="31" t="s">
        <v>576</v>
      </c>
      <c r="F90" s="93">
        <v>5067813</v>
      </c>
      <c r="G90" s="32">
        <v>238.99</v>
      </c>
      <c r="H90" s="32" t="s">
        <v>1187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45134</v>
      </c>
      <c r="B91" s="32" t="s">
        <v>1319</v>
      </c>
      <c r="C91" s="31" t="s">
        <v>1320</v>
      </c>
      <c r="D91" s="31" t="s">
        <v>1103</v>
      </c>
      <c r="E91" s="31" t="s">
        <v>576</v>
      </c>
      <c r="F91" s="93">
        <v>33840070</v>
      </c>
      <c r="G91" s="32">
        <v>16.420000000000002</v>
      </c>
      <c r="H91" s="32" t="s">
        <v>1187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45134</v>
      </c>
      <c r="B92" s="32" t="s">
        <v>1319</v>
      </c>
      <c r="C92" s="31" t="s">
        <v>1320</v>
      </c>
      <c r="D92" s="31" t="s">
        <v>1168</v>
      </c>
      <c r="E92" s="31" t="s">
        <v>576</v>
      </c>
      <c r="F92" s="93">
        <v>22866473</v>
      </c>
      <c r="G92" s="32">
        <v>16.47</v>
      </c>
      <c r="H92" s="32" t="s">
        <v>1187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45134</v>
      </c>
      <c r="B93" s="32" t="s">
        <v>1321</v>
      </c>
      <c r="C93" s="31" t="s">
        <v>1322</v>
      </c>
      <c r="D93" s="31" t="s">
        <v>1323</v>
      </c>
      <c r="E93" s="31" t="s">
        <v>576</v>
      </c>
      <c r="F93" s="93">
        <v>484265</v>
      </c>
      <c r="G93" s="32">
        <v>8.5</v>
      </c>
      <c r="H93" s="32" t="s">
        <v>1187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45134</v>
      </c>
      <c r="B94" s="32" t="s">
        <v>1185</v>
      </c>
      <c r="C94" s="31" t="s">
        <v>1186</v>
      </c>
      <c r="D94" s="31" t="s">
        <v>1184</v>
      </c>
      <c r="E94" s="31" t="s">
        <v>576</v>
      </c>
      <c r="F94" s="93">
        <v>255000</v>
      </c>
      <c r="G94" s="32">
        <v>145.13</v>
      </c>
      <c r="H94" s="32" t="s">
        <v>1187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45134</v>
      </c>
      <c r="B95" s="32" t="s">
        <v>1185</v>
      </c>
      <c r="C95" s="31" t="s">
        <v>1186</v>
      </c>
      <c r="D95" s="31" t="s">
        <v>1203</v>
      </c>
      <c r="E95" s="31" t="s">
        <v>576</v>
      </c>
      <c r="F95" s="93">
        <v>15600</v>
      </c>
      <c r="G95" s="32">
        <v>167.61</v>
      </c>
      <c r="H95" s="32" t="s">
        <v>1187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45134</v>
      </c>
      <c r="B96" s="32" t="s">
        <v>1185</v>
      </c>
      <c r="C96" s="31" t="s">
        <v>1186</v>
      </c>
      <c r="D96" s="31" t="s">
        <v>1235</v>
      </c>
      <c r="E96" s="31" t="s">
        <v>576</v>
      </c>
      <c r="F96" s="93">
        <v>19800</v>
      </c>
      <c r="G96" s="32">
        <v>151.66999999999999</v>
      </c>
      <c r="H96" s="32" t="s">
        <v>1187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45134</v>
      </c>
      <c r="B97" s="32" t="s">
        <v>1185</v>
      </c>
      <c r="C97" s="31" t="s">
        <v>1186</v>
      </c>
      <c r="D97" s="31" t="s">
        <v>1324</v>
      </c>
      <c r="E97" s="31" t="s">
        <v>576</v>
      </c>
      <c r="F97" s="93">
        <v>44400</v>
      </c>
      <c r="G97" s="32">
        <v>155.36000000000001</v>
      </c>
      <c r="H97" s="32" t="s">
        <v>1187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45134</v>
      </c>
      <c r="B98" s="32" t="s">
        <v>1325</v>
      </c>
      <c r="C98" s="31" t="s">
        <v>1326</v>
      </c>
      <c r="D98" s="31" t="s">
        <v>1103</v>
      </c>
      <c r="E98" s="31" t="s">
        <v>576</v>
      </c>
      <c r="F98" s="93">
        <v>1901125</v>
      </c>
      <c r="G98" s="32">
        <v>103.55</v>
      </c>
      <c r="H98" s="32" t="s">
        <v>1187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45134</v>
      </c>
      <c r="B99" s="32" t="s">
        <v>1325</v>
      </c>
      <c r="C99" s="31" t="s">
        <v>1326</v>
      </c>
      <c r="D99" s="31" t="s">
        <v>578</v>
      </c>
      <c r="E99" s="31" t="s">
        <v>576</v>
      </c>
      <c r="F99" s="93">
        <v>2922734</v>
      </c>
      <c r="G99" s="32">
        <v>103.5</v>
      </c>
      <c r="H99" s="32" t="s">
        <v>1187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45134</v>
      </c>
      <c r="B100" s="32" t="s">
        <v>1327</v>
      </c>
      <c r="C100" s="31" t="s">
        <v>1328</v>
      </c>
      <c r="D100" s="31" t="s">
        <v>1224</v>
      </c>
      <c r="E100" s="31" t="s">
        <v>576</v>
      </c>
      <c r="F100" s="93">
        <v>28000</v>
      </c>
      <c r="G100" s="32">
        <v>150.07</v>
      </c>
      <c r="H100" s="32" t="s">
        <v>1187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45134</v>
      </c>
      <c r="B101" s="32" t="s">
        <v>1329</v>
      </c>
      <c r="C101" s="31" t="s">
        <v>1330</v>
      </c>
      <c r="D101" s="31" t="s">
        <v>1331</v>
      </c>
      <c r="E101" s="31" t="s">
        <v>576</v>
      </c>
      <c r="F101" s="93">
        <v>216000</v>
      </c>
      <c r="G101" s="32">
        <v>42</v>
      </c>
      <c r="H101" s="32" t="s">
        <v>1187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45134</v>
      </c>
      <c r="B102" s="32" t="s">
        <v>1332</v>
      </c>
      <c r="C102" s="31" t="s">
        <v>1333</v>
      </c>
      <c r="D102" s="31" t="s">
        <v>1334</v>
      </c>
      <c r="E102" s="31" t="s">
        <v>577</v>
      </c>
      <c r="F102" s="93">
        <v>68800</v>
      </c>
      <c r="G102" s="32">
        <v>136.74</v>
      </c>
      <c r="H102" s="32" t="s">
        <v>1187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45134</v>
      </c>
      <c r="B103" s="32" t="s">
        <v>1141</v>
      </c>
      <c r="C103" s="31" t="s">
        <v>1142</v>
      </c>
      <c r="D103" s="31" t="s">
        <v>1335</v>
      </c>
      <c r="E103" s="31" t="s">
        <v>577</v>
      </c>
      <c r="F103" s="93">
        <v>2389000</v>
      </c>
      <c r="G103" s="32">
        <v>12</v>
      </c>
      <c r="H103" s="32" t="s">
        <v>1187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45134</v>
      </c>
      <c r="B104" s="32" t="s">
        <v>1141</v>
      </c>
      <c r="C104" s="31" t="s">
        <v>1142</v>
      </c>
      <c r="D104" s="31" t="s">
        <v>1202</v>
      </c>
      <c r="E104" s="31" t="s">
        <v>577</v>
      </c>
      <c r="F104" s="93">
        <v>1084701</v>
      </c>
      <c r="G104" s="32">
        <v>13.14</v>
      </c>
      <c r="H104" s="32" t="s">
        <v>1187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45134</v>
      </c>
      <c r="B105" s="32" t="s">
        <v>1182</v>
      </c>
      <c r="C105" s="31" t="s">
        <v>1183</v>
      </c>
      <c r="D105" s="31" t="s">
        <v>1168</v>
      </c>
      <c r="E105" s="31" t="s">
        <v>577</v>
      </c>
      <c r="F105" s="93">
        <v>3809922</v>
      </c>
      <c r="G105" s="32">
        <v>13.02</v>
      </c>
      <c r="H105" s="32" t="s">
        <v>1187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45134</v>
      </c>
      <c r="B106" s="32" t="s">
        <v>1236</v>
      </c>
      <c r="C106" s="31" t="s">
        <v>1237</v>
      </c>
      <c r="D106" s="31" t="s">
        <v>578</v>
      </c>
      <c r="E106" s="31" t="s">
        <v>577</v>
      </c>
      <c r="F106" s="93">
        <v>448571</v>
      </c>
      <c r="G106" s="32">
        <v>179.83</v>
      </c>
      <c r="H106" s="32" t="s">
        <v>1187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45134</v>
      </c>
      <c r="B107" s="32" t="s">
        <v>1238</v>
      </c>
      <c r="C107" s="31" t="s">
        <v>1239</v>
      </c>
      <c r="D107" s="31" t="s">
        <v>1307</v>
      </c>
      <c r="E107" s="31" t="s">
        <v>577</v>
      </c>
      <c r="F107" s="93">
        <v>128805</v>
      </c>
      <c r="G107" s="32">
        <v>25.2</v>
      </c>
      <c r="H107" s="32" t="s">
        <v>1187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45134</v>
      </c>
      <c r="B108" s="32" t="s">
        <v>1238</v>
      </c>
      <c r="C108" s="31" t="s">
        <v>1239</v>
      </c>
      <c r="D108" s="31" t="s">
        <v>1217</v>
      </c>
      <c r="E108" s="31" t="s">
        <v>577</v>
      </c>
      <c r="F108" s="93">
        <v>100000</v>
      </c>
      <c r="G108" s="32">
        <v>25.45</v>
      </c>
      <c r="H108" s="32" t="s">
        <v>1187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45134</v>
      </c>
      <c r="B109" s="32" t="s">
        <v>1238</v>
      </c>
      <c r="C109" s="31" t="s">
        <v>1239</v>
      </c>
      <c r="D109" s="31" t="s">
        <v>1306</v>
      </c>
      <c r="E109" s="31" t="s">
        <v>577</v>
      </c>
      <c r="F109" s="93">
        <v>199427</v>
      </c>
      <c r="G109" s="32">
        <v>25.37</v>
      </c>
      <c r="H109" s="32" t="s">
        <v>1187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45134</v>
      </c>
      <c r="B110" s="32" t="s">
        <v>452</v>
      </c>
      <c r="C110" s="31" t="s">
        <v>1308</v>
      </c>
      <c r="D110" s="31" t="s">
        <v>578</v>
      </c>
      <c r="E110" s="31" t="s">
        <v>577</v>
      </c>
      <c r="F110" s="93">
        <v>183204</v>
      </c>
      <c r="G110" s="32">
        <v>1659.71</v>
      </c>
      <c r="H110" s="32" t="s">
        <v>1187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45134</v>
      </c>
      <c r="B111" s="32" t="s">
        <v>1309</v>
      </c>
      <c r="C111" s="31" t="s">
        <v>1310</v>
      </c>
      <c r="D111" s="31" t="s">
        <v>1336</v>
      </c>
      <c r="E111" s="31" t="s">
        <v>577</v>
      </c>
      <c r="F111" s="93">
        <v>680000</v>
      </c>
      <c r="G111" s="32">
        <v>770.08</v>
      </c>
      <c r="H111" s="32" t="s">
        <v>1187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45134</v>
      </c>
      <c r="B112" s="32" t="s">
        <v>1311</v>
      </c>
      <c r="C112" s="31" t="s">
        <v>1312</v>
      </c>
      <c r="D112" s="31" t="s">
        <v>578</v>
      </c>
      <c r="E112" s="31" t="s">
        <v>577</v>
      </c>
      <c r="F112" s="93">
        <v>543108</v>
      </c>
      <c r="G112" s="32">
        <v>918.92</v>
      </c>
      <c r="H112" s="32" t="s">
        <v>1187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45134</v>
      </c>
      <c r="B113" s="32" t="s">
        <v>1311</v>
      </c>
      <c r="C113" s="31" t="s">
        <v>1312</v>
      </c>
      <c r="D113" s="31" t="s">
        <v>1314</v>
      </c>
      <c r="E113" s="31" t="s">
        <v>577</v>
      </c>
      <c r="F113" s="93">
        <v>287123</v>
      </c>
      <c r="G113" s="32">
        <v>916.14</v>
      </c>
      <c r="H113" s="32" t="s">
        <v>1187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45134</v>
      </c>
      <c r="B114" s="32" t="s">
        <v>1311</v>
      </c>
      <c r="C114" s="31" t="s">
        <v>1312</v>
      </c>
      <c r="D114" s="31" t="s">
        <v>1316</v>
      </c>
      <c r="E114" s="31" t="s">
        <v>577</v>
      </c>
      <c r="F114" s="93">
        <v>896417</v>
      </c>
      <c r="G114" s="32">
        <v>918.19</v>
      </c>
      <c r="H114" s="32" t="s">
        <v>1187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45134</v>
      </c>
      <c r="B115" s="32" t="s">
        <v>1311</v>
      </c>
      <c r="C115" s="31" t="s">
        <v>1312</v>
      </c>
      <c r="D115" s="31" t="s">
        <v>1313</v>
      </c>
      <c r="E115" s="31" t="s">
        <v>577</v>
      </c>
      <c r="F115" s="93">
        <v>5719</v>
      </c>
      <c r="G115" s="32">
        <v>939.41</v>
      </c>
      <c r="H115" s="32" t="s">
        <v>1187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45134</v>
      </c>
      <c r="B116" s="32" t="s">
        <v>1317</v>
      </c>
      <c r="C116" s="31" t="s">
        <v>1318</v>
      </c>
      <c r="D116" s="31" t="s">
        <v>578</v>
      </c>
      <c r="E116" s="31" t="s">
        <v>577</v>
      </c>
      <c r="F116" s="93">
        <v>178456</v>
      </c>
      <c r="G116" s="32">
        <v>480.66</v>
      </c>
      <c r="H116" s="32" t="s">
        <v>1187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45134</v>
      </c>
      <c r="B117" s="32" t="s">
        <v>209</v>
      </c>
      <c r="C117" s="31" t="s">
        <v>1240</v>
      </c>
      <c r="D117" s="31" t="s">
        <v>1103</v>
      </c>
      <c r="E117" s="31" t="s">
        <v>577</v>
      </c>
      <c r="F117" s="93">
        <v>4621532</v>
      </c>
      <c r="G117" s="32">
        <v>239.33</v>
      </c>
      <c r="H117" s="32" t="s">
        <v>1187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45134</v>
      </c>
      <c r="B118" s="32" t="s">
        <v>1319</v>
      </c>
      <c r="C118" s="31" t="s">
        <v>1320</v>
      </c>
      <c r="D118" s="31" t="s">
        <v>1168</v>
      </c>
      <c r="E118" s="31" t="s">
        <v>577</v>
      </c>
      <c r="F118" s="93">
        <v>7968941</v>
      </c>
      <c r="G118" s="32">
        <v>16.5</v>
      </c>
      <c r="H118" s="32" t="s">
        <v>1187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45134</v>
      </c>
      <c r="B119" s="32" t="s">
        <v>1319</v>
      </c>
      <c r="C119" s="31" t="s">
        <v>1320</v>
      </c>
      <c r="D119" s="31" t="s">
        <v>1103</v>
      </c>
      <c r="E119" s="31" t="s">
        <v>577</v>
      </c>
      <c r="F119" s="93">
        <v>32780217</v>
      </c>
      <c r="G119" s="32">
        <v>16.399999999999999</v>
      </c>
      <c r="H119" s="32" t="s">
        <v>1187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45134</v>
      </c>
      <c r="B120" s="32" t="s">
        <v>1321</v>
      </c>
      <c r="C120" s="31" t="s">
        <v>1322</v>
      </c>
      <c r="D120" s="31" t="s">
        <v>1323</v>
      </c>
      <c r="E120" s="31" t="s">
        <v>577</v>
      </c>
      <c r="F120" s="93">
        <v>75265</v>
      </c>
      <c r="G120" s="32">
        <v>9.2899999999999991</v>
      </c>
      <c r="H120" s="32" t="s">
        <v>1187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45134</v>
      </c>
      <c r="B121" s="32" t="s">
        <v>1321</v>
      </c>
      <c r="C121" s="31" t="s">
        <v>1322</v>
      </c>
      <c r="D121" s="31" t="s">
        <v>1337</v>
      </c>
      <c r="E121" s="31" t="s">
        <v>577</v>
      </c>
      <c r="F121" s="93">
        <v>363525</v>
      </c>
      <c r="G121" s="32">
        <v>8.4499999999999993</v>
      </c>
      <c r="H121" s="32" t="s">
        <v>1187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45134</v>
      </c>
      <c r="B122" s="32" t="s">
        <v>1185</v>
      </c>
      <c r="C122" s="31" t="s">
        <v>1186</v>
      </c>
      <c r="D122" s="31" t="s">
        <v>1235</v>
      </c>
      <c r="E122" s="31" t="s">
        <v>577</v>
      </c>
      <c r="F122" s="93">
        <v>67200</v>
      </c>
      <c r="G122" s="32">
        <v>137.53</v>
      </c>
      <c r="H122" s="32" t="s">
        <v>1187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45134</v>
      </c>
      <c r="B123" s="32" t="s">
        <v>1185</v>
      </c>
      <c r="C123" s="31" t="s">
        <v>1186</v>
      </c>
      <c r="D123" s="31" t="s">
        <v>1184</v>
      </c>
      <c r="E123" s="31" t="s">
        <v>577</v>
      </c>
      <c r="F123" s="93">
        <v>83400</v>
      </c>
      <c r="G123" s="32">
        <v>155.33000000000001</v>
      </c>
      <c r="H123" s="32" t="s">
        <v>1187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45134</v>
      </c>
      <c r="B124" s="32" t="s">
        <v>1185</v>
      </c>
      <c r="C124" s="31" t="s">
        <v>1186</v>
      </c>
      <c r="D124" s="31" t="s">
        <v>1324</v>
      </c>
      <c r="E124" s="31" t="s">
        <v>577</v>
      </c>
      <c r="F124" s="93">
        <v>44400</v>
      </c>
      <c r="G124" s="32">
        <v>155.86000000000001</v>
      </c>
      <c r="H124" s="32" t="s">
        <v>1187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45134</v>
      </c>
      <c r="B125" s="32" t="s">
        <v>1185</v>
      </c>
      <c r="C125" s="31" t="s">
        <v>1186</v>
      </c>
      <c r="D125" s="31" t="s">
        <v>1203</v>
      </c>
      <c r="E125" s="31" t="s">
        <v>577</v>
      </c>
      <c r="F125" s="93">
        <v>157200</v>
      </c>
      <c r="G125" s="32">
        <v>141.85</v>
      </c>
      <c r="H125" s="32" t="s">
        <v>1187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45134</v>
      </c>
      <c r="B126" s="32" t="s">
        <v>1325</v>
      </c>
      <c r="C126" s="31" t="s">
        <v>1326</v>
      </c>
      <c r="D126" s="31" t="s">
        <v>1103</v>
      </c>
      <c r="E126" s="31" t="s">
        <v>577</v>
      </c>
      <c r="F126" s="93">
        <v>1826106</v>
      </c>
      <c r="G126" s="32">
        <v>103.57</v>
      </c>
      <c r="H126" s="32" t="s">
        <v>1187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45134</v>
      </c>
      <c r="B127" s="32" t="s">
        <v>1325</v>
      </c>
      <c r="C127" s="31" t="s">
        <v>1326</v>
      </c>
      <c r="D127" s="31" t="s">
        <v>578</v>
      </c>
      <c r="E127" s="31" t="s">
        <v>577</v>
      </c>
      <c r="F127" s="93">
        <v>2922734</v>
      </c>
      <c r="G127" s="32">
        <v>103.48</v>
      </c>
      <c r="H127" s="32" t="s">
        <v>1187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45134</v>
      </c>
      <c r="B128" s="32" t="s">
        <v>1327</v>
      </c>
      <c r="C128" s="31" t="s">
        <v>1328</v>
      </c>
      <c r="D128" s="31" t="s">
        <v>1338</v>
      </c>
      <c r="E128" s="31" t="s">
        <v>577</v>
      </c>
      <c r="F128" s="93">
        <v>26000</v>
      </c>
      <c r="G128" s="32">
        <v>150</v>
      </c>
      <c r="H128" s="32" t="s">
        <v>1187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45134</v>
      </c>
      <c r="B129" s="32" t="s">
        <v>1339</v>
      </c>
      <c r="C129" s="31" t="s">
        <v>1340</v>
      </c>
      <c r="D129" s="31" t="s">
        <v>1341</v>
      </c>
      <c r="E129" s="31" t="s">
        <v>577</v>
      </c>
      <c r="F129" s="93">
        <v>99000</v>
      </c>
      <c r="G129" s="32">
        <v>127.03</v>
      </c>
      <c r="H129" s="32" t="s">
        <v>1187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45134</v>
      </c>
      <c r="B130" s="32" t="s">
        <v>1329</v>
      </c>
      <c r="C130" s="31" t="s">
        <v>1330</v>
      </c>
      <c r="D130" s="31" t="s">
        <v>1342</v>
      </c>
      <c r="E130" s="31" t="s">
        <v>577</v>
      </c>
      <c r="F130" s="93">
        <v>120000</v>
      </c>
      <c r="G130" s="32">
        <v>42</v>
      </c>
      <c r="H130" s="32" t="s">
        <v>1187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45134</v>
      </c>
      <c r="B131" s="32" t="s">
        <v>1329</v>
      </c>
      <c r="C131" s="31" t="s">
        <v>1330</v>
      </c>
      <c r="D131" s="31" t="s">
        <v>1331</v>
      </c>
      <c r="E131" s="31" t="s">
        <v>577</v>
      </c>
      <c r="F131" s="93">
        <v>3000</v>
      </c>
      <c r="G131" s="32">
        <v>42.2</v>
      </c>
      <c r="H131" s="32" t="s">
        <v>1187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95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95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95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95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95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95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95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95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95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95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95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95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95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95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95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95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95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95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95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95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95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95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95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95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95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95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95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95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95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95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95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95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95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95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95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95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95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95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95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95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95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95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95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95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95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95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95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95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95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95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95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95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5"/>
  <sheetViews>
    <sheetView zoomScale="90" zoomScaleNormal="90" workbookViewId="0">
      <selection activeCell="N7" sqref="N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593</v>
      </c>
      <c r="F10" s="263">
        <v>568</v>
      </c>
      <c r="G10" s="263">
        <v>538</v>
      </c>
      <c r="H10" s="263">
        <v>599</v>
      </c>
      <c r="I10" s="281" t="s">
        <v>594</v>
      </c>
      <c r="J10" s="118" t="s">
        <v>993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2" t="s">
        <v>597</v>
      </c>
      <c r="O10" s="328">
        <v>45117</v>
      </c>
      <c r="P10" s="327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593</v>
      </c>
      <c r="F11" s="107" t="s">
        <v>598</v>
      </c>
      <c r="G11" s="107">
        <v>1385</v>
      </c>
      <c r="H11" s="107"/>
      <c r="I11" s="112" t="s">
        <v>599</v>
      </c>
      <c r="J11" s="113" t="s">
        <v>595</v>
      </c>
      <c r="K11" s="113"/>
      <c r="L11" s="114"/>
      <c r="M11" s="115"/>
      <c r="N11" s="113"/>
      <c r="O11" s="297"/>
      <c r="P11" s="122">
        <f>VLOOKUP(D11,'MidCap Intra'!B43:C542,2,0)</f>
        <v>1551.3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593</v>
      </c>
      <c r="F12" s="263">
        <v>4215</v>
      </c>
      <c r="G12" s="263">
        <v>3900</v>
      </c>
      <c r="H12" s="263">
        <v>4515</v>
      </c>
      <c r="I12" s="281" t="s">
        <v>600</v>
      </c>
      <c r="J12" s="118" t="s">
        <v>950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597</v>
      </c>
      <c r="O12" s="121">
        <v>45111</v>
      </c>
      <c r="P12" s="118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593</v>
      </c>
      <c r="F13" s="107" t="s">
        <v>864</v>
      </c>
      <c r="G13" s="113">
        <v>6400</v>
      </c>
      <c r="H13" s="126"/>
      <c r="I13" s="270" t="s">
        <v>865</v>
      </c>
      <c r="J13" s="271" t="s">
        <v>595</v>
      </c>
      <c r="K13" s="127"/>
      <c r="L13" s="128"/>
      <c r="M13" s="129"/>
      <c r="N13" s="130"/>
      <c r="O13" s="131"/>
      <c r="P13" s="122">
        <f>VLOOKUP(D13,'MidCap Intra'!B47:C546,2,0)</f>
        <v>6510.35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593</v>
      </c>
      <c r="F14" s="263">
        <v>1010</v>
      </c>
      <c r="G14" s="263">
        <v>930</v>
      </c>
      <c r="H14" s="263">
        <v>1072.5</v>
      </c>
      <c r="I14" s="281" t="s">
        <v>866</v>
      </c>
      <c r="J14" s="118" t="s">
        <v>1098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597</v>
      </c>
      <c r="O14" s="121">
        <v>45124</v>
      </c>
      <c r="P14" s="118"/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593</v>
      </c>
      <c r="F15" s="263">
        <v>537.5</v>
      </c>
      <c r="G15" s="263">
        <v>489</v>
      </c>
      <c r="H15" s="263">
        <v>569.5</v>
      </c>
      <c r="I15" s="281" t="s">
        <v>868</v>
      </c>
      <c r="J15" s="118" t="s">
        <v>959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597</v>
      </c>
      <c r="O15" s="121">
        <v>45110</v>
      </c>
      <c r="P15" s="118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593</v>
      </c>
      <c r="F16" s="263">
        <v>102</v>
      </c>
      <c r="G16" s="263">
        <v>94</v>
      </c>
      <c r="H16" s="263">
        <v>107.5</v>
      </c>
      <c r="I16" s="281" t="s">
        <v>869</v>
      </c>
      <c r="J16" s="118" t="s">
        <v>962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597</v>
      </c>
      <c r="O16" s="121">
        <v>45113</v>
      </c>
      <c r="P16" s="118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29">
        <v>8</v>
      </c>
      <c r="B17" s="330">
        <v>45099</v>
      </c>
      <c r="C17" s="331"/>
      <c r="D17" s="332" t="s">
        <v>403</v>
      </c>
      <c r="E17" s="333" t="s">
        <v>593</v>
      </c>
      <c r="F17" s="259">
        <v>3050</v>
      </c>
      <c r="G17" s="260">
        <v>2840</v>
      </c>
      <c r="H17" s="260">
        <v>2800</v>
      </c>
      <c r="I17" s="334" t="s">
        <v>871</v>
      </c>
      <c r="J17" s="335" t="s">
        <v>994</v>
      </c>
      <c r="K17" s="335">
        <f t="shared" si="0"/>
        <v>-250</v>
      </c>
      <c r="L17" s="336">
        <f t="shared" si="1"/>
        <v>-21.35</v>
      </c>
      <c r="M17" s="337">
        <f t="shared" si="2"/>
        <v>-8.8967213114754112E-2</v>
      </c>
      <c r="N17" s="338" t="s">
        <v>611</v>
      </c>
      <c r="O17" s="339">
        <v>45117</v>
      </c>
      <c r="P17" s="340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593</v>
      </c>
      <c r="F18" s="263">
        <v>640</v>
      </c>
      <c r="G18" s="263">
        <v>597</v>
      </c>
      <c r="H18" s="263">
        <v>689.5</v>
      </c>
      <c r="I18" s="281" t="s">
        <v>892</v>
      </c>
      <c r="J18" s="118" t="s">
        <v>1065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597</v>
      </c>
      <c r="O18" s="121">
        <v>45120</v>
      </c>
      <c r="P18" s="118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29">
        <v>10</v>
      </c>
      <c r="B19" s="330">
        <v>45110</v>
      </c>
      <c r="C19" s="331"/>
      <c r="D19" s="332" t="s">
        <v>127</v>
      </c>
      <c r="E19" s="333" t="s">
        <v>593</v>
      </c>
      <c r="F19" s="259">
        <v>1152.5</v>
      </c>
      <c r="G19" s="260">
        <v>1095</v>
      </c>
      <c r="H19" s="260">
        <v>1100</v>
      </c>
      <c r="I19" s="334" t="s">
        <v>918</v>
      </c>
      <c r="J19" s="335" t="s">
        <v>1058</v>
      </c>
      <c r="K19" s="335">
        <f t="shared" si="0"/>
        <v>-52.5</v>
      </c>
      <c r="L19" s="336">
        <f t="shared" si="1"/>
        <v>-8.0675000000000008</v>
      </c>
      <c r="M19" s="337">
        <f t="shared" si="2"/>
        <v>-5.2553145336225598E-2</v>
      </c>
      <c r="N19" s="338" t="s">
        <v>611</v>
      </c>
      <c r="O19" s="339">
        <v>45120</v>
      </c>
      <c r="P19" s="340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593</v>
      </c>
      <c r="F20" s="263">
        <v>129</v>
      </c>
      <c r="G20" s="263">
        <v>119</v>
      </c>
      <c r="H20" s="263">
        <v>136</v>
      </c>
      <c r="I20" s="281" t="s">
        <v>936</v>
      </c>
      <c r="J20" s="118" t="s">
        <v>1128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597</v>
      </c>
      <c r="O20" s="121">
        <v>45126</v>
      </c>
      <c r="P20" s="118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4">
        <v>12</v>
      </c>
      <c r="B21" s="108">
        <v>45111</v>
      </c>
      <c r="C21" s="295"/>
      <c r="D21" s="296" t="s">
        <v>82</v>
      </c>
      <c r="E21" s="111" t="s">
        <v>593</v>
      </c>
      <c r="F21" s="107" t="s">
        <v>1055</v>
      </c>
      <c r="G21" s="113">
        <v>234</v>
      </c>
      <c r="H21" s="107"/>
      <c r="I21" s="107" t="s">
        <v>939</v>
      </c>
      <c r="J21" s="113" t="s">
        <v>595</v>
      </c>
      <c r="K21" s="113"/>
      <c r="L21" s="114"/>
      <c r="M21" s="115"/>
      <c r="N21" s="113"/>
      <c r="O21" s="318"/>
      <c r="P21" s="122">
        <f>VLOOKUP(D21,'MidCap Intra'!B58:C557,2,0)</f>
        <v>256.10000000000002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4">
        <v>13</v>
      </c>
      <c r="B22" s="108">
        <v>45112</v>
      </c>
      <c r="C22" s="295"/>
      <c r="D22" s="296" t="s">
        <v>388</v>
      </c>
      <c r="E22" s="111" t="s">
        <v>593</v>
      </c>
      <c r="F22" s="107" t="s">
        <v>1056</v>
      </c>
      <c r="G22" s="113">
        <v>1395</v>
      </c>
      <c r="H22" s="107"/>
      <c r="I22" s="107" t="s">
        <v>956</v>
      </c>
      <c r="J22" s="113" t="s">
        <v>595</v>
      </c>
      <c r="K22" s="113"/>
      <c r="L22" s="114"/>
      <c r="M22" s="115"/>
      <c r="N22" s="113"/>
      <c r="O22" s="318"/>
      <c r="P22" s="122">
        <f>VLOOKUP(D22,'MidCap Intra'!B59:C558,2,0)</f>
        <v>1471.1</v>
      </c>
      <c r="Q22" s="41"/>
      <c r="R22" s="41" t="s">
        <v>612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63">
        <v>14</v>
      </c>
      <c r="B23" s="267">
        <v>45113</v>
      </c>
      <c r="C23" s="273"/>
      <c r="D23" s="280" t="s">
        <v>322</v>
      </c>
      <c r="E23" s="277" t="s">
        <v>593</v>
      </c>
      <c r="F23" s="263">
        <v>1425</v>
      </c>
      <c r="G23" s="263">
        <v>1295</v>
      </c>
      <c r="H23" s="263">
        <v>1536.5</v>
      </c>
      <c r="I23" s="281" t="s">
        <v>965</v>
      </c>
      <c r="J23" s="118" t="s">
        <v>1128</v>
      </c>
      <c r="K23" s="118">
        <f t="shared" ref="K23" si="6">H23-F23</f>
        <v>111.5</v>
      </c>
      <c r="L23" s="119">
        <f t="shared" ref="L23" si="7">(F23*-0.7)/100</f>
        <v>-9.9749999999999996</v>
      </c>
      <c r="M23" s="120">
        <f t="shared" ref="M23" si="8">(K23+L23)/F23</f>
        <v>7.1245614035087723E-2</v>
      </c>
      <c r="N23" s="118" t="s">
        <v>597</v>
      </c>
      <c r="O23" s="121">
        <v>45132</v>
      </c>
      <c r="P23" s="118"/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29">
        <v>15</v>
      </c>
      <c r="B24" s="330">
        <v>45113</v>
      </c>
      <c r="C24" s="331"/>
      <c r="D24" s="332" t="s">
        <v>104</v>
      </c>
      <c r="E24" s="333" t="s">
        <v>593</v>
      </c>
      <c r="F24" s="259">
        <v>2095</v>
      </c>
      <c r="G24" s="260">
        <v>1990</v>
      </c>
      <c r="H24" s="260">
        <v>1970</v>
      </c>
      <c r="I24" s="334" t="s">
        <v>966</v>
      </c>
      <c r="J24" s="335" t="s">
        <v>1034</v>
      </c>
      <c r="K24" s="335">
        <f>H24-F24</f>
        <v>-125</v>
      </c>
      <c r="L24" s="336">
        <f>(F24*-0.7)/100</f>
        <v>-14.664999999999999</v>
      </c>
      <c r="M24" s="337">
        <f>(K24+L24)/F24</f>
        <v>-6.6665871121718373E-2</v>
      </c>
      <c r="N24" s="338" t="s">
        <v>611</v>
      </c>
      <c r="O24" s="339">
        <v>45118</v>
      </c>
      <c r="P24" s="340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78">
        <v>16</v>
      </c>
      <c r="B25" s="379">
        <v>45117</v>
      </c>
      <c r="C25" s="380"/>
      <c r="D25" s="381" t="s">
        <v>218</v>
      </c>
      <c r="E25" s="382" t="s">
        <v>593</v>
      </c>
      <c r="F25" s="383">
        <v>2150</v>
      </c>
      <c r="G25" s="384">
        <v>1980</v>
      </c>
      <c r="H25" s="384">
        <v>2160</v>
      </c>
      <c r="I25" s="385" t="s">
        <v>1016</v>
      </c>
      <c r="J25" s="386" t="s">
        <v>1032</v>
      </c>
      <c r="K25" s="386">
        <f>H25-F25</f>
        <v>10</v>
      </c>
      <c r="L25" s="387">
        <f>(F25*-0.7)/100</f>
        <v>-15.05</v>
      </c>
      <c r="M25" s="388">
        <f>(K25+L25)/F25</f>
        <v>-2.3488372093023258E-3</v>
      </c>
      <c r="N25" s="389" t="s">
        <v>621</v>
      </c>
      <c r="O25" s="377">
        <v>45132</v>
      </c>
      <c r="P25" s="390"/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41">
        <v>17</v>
      </c>
      <c r="B26" s="291">
        <v>45119</v>
      </c>
      <c r="C26" s="342"/>
      <c r="D26" s="343" t="s">
        <v>129</v>
      </c>
      <c r="E26" s="344" t="s">
        <v>593</v>
      </c>
      <c r="F26" s="290" t="s">
        <v>1057</v>
      </c>
      <c r="G26" s="292">
        <v>1540</v>
      </c>
      <c r="H26" s="290"/>
      <c r="I26" s="290" t="s">
        <v>1039</v>
      </c>
      <c r="J26" s="292" t="s">
        <v>595</v>
      </c>
      <c r="K26" s="292"/>
      <c r="L26" s="320"/>
      <c r="M26" s="345"/>
      <c r="N26" s="292"/>
      <c r="O26" s="346"/>
      <c r="P26" s="122">
        <f>VLOOKUP(D26,'MidCap Intra'!B63:C562,2,0)</f>
        <v>1673.15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41">
        <v>18</v>
      </c>
      <c r="B27" s="291">
        <v>45120</v>
      </c>
      <c r="C27" s="342"/>
      <c r="D27" s="370" t="s">
        <v>431</v>
      </c>
      <c r="E27" s="344" t="s">
        <v>593</v>
      </c>
      <c r="F27" s="290" t="s">
        <v>1067</v>
      </c>
      <c r="G27" s="292">
        <v>102</v>
      </c>
      <c r="H27" s="290"/>
      <c r="I27" s="290" t="s">
        <v>1068</v>
      </c>
      <c r="J27" s="292" t="s">
        <v>595</v>
      </c>
      <c r="K27" s="292"/>
      <c r="L27" s="320"/>
      <c r="M27" s="345"/>
      <c r="N27" s="292"/>
      <c r="O27" s="346"/>
      <c r="P27" s="122">
        <f>VLOOKUP(D27,'MidCap Intra'!B64:C563,2,0)</f>
        <v>108.9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593</v>
      </c>
      <c r="F28" s="263">
        <v>292</v>
      </c>
      <c r="G28" s="263">
        <v>255</v>
      </c>
      <c r="H28" s="263">
        <v>309.5</v>
      </c>
      <c r="I28" s="281" t="s">
        <v>1072</v>
      </c>
      <c r="J28" s="118" t="s">
        <v>1104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597</v>
      </c>
      <c r="O28" s="121">
        <v>45124</v>
      </c>
      <c r="P28" s="11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3">
        <v>20</v>
      </c>
      <c r="B29" s="267">
        <v>45125</v>
      </c>
      <c r="C29" s="273"/>
      <c r="D29" s="280" t="s">
        <v>1105</v>
      </c>
      <c r="E29" s="277" t="s">
        <v>593</v>
      </c>
      <c r="F29" s="263">
        <v>590</v>
      </c>
      <c r="G29" s="263">
        <v>530</v>
      </c>
      <c r="H29" s="263">
        <v>625</v>
      </c>
      <c r="I29" s="281" t="s">
        <v>1106</v>
      </c>
      <c r="J29" s="118" t="s">
        <v>925</v>
      </c>
      <c r="K29" s="118">
        <f>H29-F29</f>
        <v>35</v>
      </c>
      <c r="L29" s="119">
        <f>(F29*-0.7)/100</f>
        <v>-4.13</v>
      </c>
      <c r="M29" s="120">
        <f>(K29+L29)/F29</f>
        <v>5.2322033898305087E-2</v>
      </c>
      <c r="N29" s="118" t="s">
        <v>597</v>
      </c>
      <c r="O29" s="121">
        <v>45127</v>
      </c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41">
        <v>21</v>
      </c>
      <c r="B30" s="291">
        <v>45125</v>
      </c>
      <c r="C30" s="342"/>
      <c r="D30" s="370" t="s">
        <v>215</v>
      </c>
      <c r="E30" s="344" t="s">
        <v>593</v>
      </c>
      <c r="F30" s="290" t="s">
        <v>1115</v>
      </c>
      <c r="G30" s="292">
        <v>548</v>
      </c>
      <c r="H30" s="290"/>
      <c r="I30" s="290" t="s">
        <v>1116</v>
      </c>
      <c r="J30" s="292" t="s">
        <v>595</v>
      </c>
      <c r="K30" s="292"/>
      <c r="L30" s="320"/>
      <c r="M30" s="345"/>
      <c r="N30" s="292"/>
      <c r="O30" s="346"/>
      <c r="P30" s="122">
        <f>VLOOKUP(D30,'MidCap Intra'!B67:C566,2,0)</f>
        <v>616.54999999999995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41">
        <v>22</v>
      </c>
      <c r="B31" s="291">
        <v>45125</v>
      </c>
      <c r="C31" s="342"/>
      <c r="D31" s="370" t="s">
        <v>500</v>
      </c>
      <c r="E31" s="344" t="s">
        <v>593</v>
      </c>
      <c r="F31" s="290" t="s">
        <v>1119</v>
      </c>
      <c r="G31" s="292">
        <v>168</v>
      </c>
      <c r="H31" s="290"/>
      <c r="I31" s="290" t="s">
        <v>1120</v>
      </c>
      <c r="J31" s="292" t="s">
        <v>595</v>
      </c>
      <c r="K31" s="292"/>
      <c r="L31" s="320"/>
      <c r="M31" s="345"/>
      <c r="N31" s="292"/>
      <c r="O31" s="346"/>
      <c r="P31" s="122">
        <f>VLOOKUP(D31,'MidCap Intra'!B68:C567,2,0)</f>
        <v>181.9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29">
        <v>23</v>
      </c>
      <c r="B32" s="330">
        <v>45126</v>
      </c>
      <c r="C32" s="331"/>
      <c r="D32" s="332" t="s">
        <v>510</v>
      </c>
      <c r="E32" s="333" t="s">
        <v>593</v>
      </c>
      <c r="F32" s="259">
        <v>536</v>
      </c>
      <c r="G32" s="260">
        <v>497</v>
      </c>
      <c r="H32" s="260">
        <v>495</v>
      </c>
      <c r="I32" s="334" t="s">
        <v>1121</v>
      </c>
      <c r="J32" s="335" t="s">
        <v>1179</v>
      </c>
      <c r="K32" s="335">
        <f>H32-F32</f>
        <v>-41</v>
      </c>
      <c r="L32" s="336">
        <f>(F32*-0.7)/100</f>
        <v>-3.7519999999999998</v>
      </c>
      <c r="M32" s="337">
        <f>(K32+L32)/F32</f>
        <v>-8.3492537313432841E-2</v>
      </c>
      <c r="N32" s="338" t="s">
        <v>611</v>
      </c>
      <c r="O32" s="339">
        <v>45131</v>
      </c>
      <c r="P32" s="34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263">
        <v>24</v>
      </c>
      <c r="B33" s="267">
        <v>45127</v>
      </c>
      <c r="C33" s="273"/>
      <c r="D33" s="280" t="s">
        <v>373</v>
      </c>
      <c r="E33" s="277" t="s">
        <v>593</v>
      </c>
      <c r="F33" s="263">
        <v>462.5</v>
      </c>
      <c r="G33" s="263">
        <v>419</v>
      </c>
      <c r="H33" s="263">
        <v>490</v>
      </c>
      <c r="I33" s="281" t="s">
        <v>1130</v>
      </c>
      <c r="J33" s="118" t="s">
        <v>1147</v>
      </c>
      <c r="K33" s="118">
        <f>H33-F33</f>
        <v>27.5</v>
      </c>
      <c r="L33" s="119">
        <f>(F33*-0.7)/100</f>
        <v>-3.2374999999999998</v>
      </c>
      <c r="M33" s="120">
        <f>(K33+L33)/F33</f>
        <v>5.2459459459459457E-2</v>
      </c>
      <c r="N33" s="118" t="s">
        <v>597</v>
      </c>
      <c r="O33" s="121">
        <v>45132</v>
      </c>
      <c r="P33" s="11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263">
        <v>25</v>
      </c>
      <c r="B34" s="267">
        <v>45127</v>
      </c>
      <c r="C34" s="273"/>
      <c r="D34" s="280" t="s">
        <v>468</v>
      </c>
      <c r="E34" s="277" t="s">
        <v>593</v>
      </c>
      <c r="F34" s="263">
        <v>47.7</v>
      </c>
      <c r="G34" s="263">
        <v>44</v>
      </c>
      <c r="H34" s="263">
        <v>51</v>
      </c>
      <c r="I34" s="281" t="s">
        <v>1131</v>
      </c>
      <c r="J34" s="118" t="s">
        <v>1178</v>
      </c>
      <c r="K34" s="118">
        <f>H34-F34</f>
        <v>3.2999999999999972</v>
      </c>
      <c r="L34" s="119">
        <f>(F34*-0.7)/100</f>
        <v>-0.33390000000000003</v>
      </c>
      <c r="M34" s="120">
        <f>(K34+L34)/F34</f>
        <v>6.2182389937106855E-2</v>
      </c>
      <c r="N34" s="118" t="s">
        <v>597</v>
      </c>
      <c r="O34" s="121">
        <v>45131</v>
      </c>
      <c r="P34" s="11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41">
        <v>26</v>
      </c>
      <c r="B35" s="291">
        <v>45133</v>
      </c>
      <c r="C35" s="342"/>
      <c r="D35" s="343" t="s">
        <v>429</v>
      </c>
      <c r="E35" s="344" t="s">
        <v>593</v>
      </c>
      <c r="F35" s="290" t="s">
        <v>1207</v>
      </c>
      <c r="G35" s="292">
        <v>299</v>
      </c>
      <c r="H35" s="290"/>
      <c r="I35" s="290" t="s">
        <v>1208</v>
      </c>
      <c r="J35" s="292" t="s">
        <v>595</v>
      </c>
      <c r="K35" s="292"/>
      <c r="L35" s="320"/>
      <c r="M35" s="345"/>
      <c r="N35" s="292"/>
      <c r="O35" s="346"/>
      <c r="P35" s="320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41">
        <v>27</v>
      </c>
      <c r="B36" s="291">
        <v>45133</v>
      </c>
      <c r="C36" s="342"/>
      <c r="D36" s="343" t="s">
        <v>74</v>
      </c>
      <c r="E36" s="344" t="s">
        <v>593</v>
      </c>
      <c r="F36" s="290" t="s">
        <v>1210</v>
      </c>
      <c r="G36" s="292">
        <v>185</v>
      </c>
      <c r="H36" s="290"/>
      <c r="I36" s="290" t="s">
        <v>1211</v>
      </c>
      <c r="J36" s="292" t="s">
        <v>595</v>
      </c>
      <c r="K36" s="292"/>
      <c r="L36" s="320"/>
      <c r="M36" s="345"/>
      <c r="N36" s="292"/>
      <c r="O36" s="346"/>
      <c r="P36" s="320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294">
        <v>28</v>
      </c>
      <c r="B37" s="108">
        <v>45133</v>
      </c>
      <c r="C37" s="295"/>
      <c r="D37" s="391" t="s">
        <v>492</v>
      </c>
      <c r="E37" s="344" t="s">
        <v>593</v>
      </c>
      <c r="F37" s="107" t="s">
        <v>1241</v>
      </c>
      <c r="G37" s="113">
        <v>118</v>
      </c>
      <c r="H37" s="107"/>
      <c r="I37" s="107" t="s">
        <v>1242</v>
      </c>
      <c r="J37" s="113" t="s">
        <v>595</v>
      </c>
      <c r="K37" s="292"/>
      <c r="L37" s="320"/>
      <c r="M37" s="345"/>
      <c r="N37" s="292"/>
      <c r="O37" s="346"/>
      <c r="P37" s="320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341">
        <v>29</v>
      </c>
      <c r="B38" s="291">
        <v>45134</v>
      </c>
      <c r="C38" s="342"/>
      <c r="D38" s="343" t="s">
        <v>151</v>
      </c>
      <c r="E38" s="344" t="s">
        <v>593</v>
      </c>
      <c r="F38" s="290" t="s">
        <v>1243</v>
      </c>
      <c r="G38" s="292">
        <v>164</v>
      </c>
      <c r="H38" s="290"/>
      <c r="I38" s="290" t="s">
        <v>1244</v>
      </c>
      <c r="J38" s="292" t="s">
        <v>595</v>
      </c>
      <c r="K38" s="292"/>
      <c r="L38" s="320"/>
      <c r="M38" s="345"/>
      <c r="N38" s="292"/>
      <c r="O38" s="346"/>
      <c r="P38" s="320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5" customHeight="1">
      <c r="A39" s="341"/>
      <c r="B39" s="291"/>
      <c r="C39" s="342"/>
      <c r="D39" s="343"/>
      <c r="E39" s="344"/>
      <c r="F39" s="290"/>
      <c r="G39" s="292"/>
      <c r="H39" s="290"/>
      <c r="I39" s="290"/>
      <c r="J39" s="292"/>
      <c r="K39" s="292"/>
      <c r="L39" s="320"/>
      <c r="M39" s="345"/>
      <c r="N39" s="292"/>
      <c r="O39" s="346"/>
      <c r="P39" s="320"/>
    </row>
    <row r="40" spans="1:38" ht="15" customHeight="1">
      <c r="A40" s="341"/>
      <c r="B40" s="291"/>
      <c r="C40" s="342"/>
      <c r="D40" s="343"/>
      <c r="E40" s="344"/>
      <c r="F40" s="290"/>
      <c r="G40" s="292"/>
      <c r="H40" s="290"/>
      <c r="I40" s="290"/>
      <c r="J40" s="292"/>
      <c r="K40" s="292"/>
      <c r="L40" s="320"/>
      <c r="M40" s="345"/>
      <c r="N40" s="292"/>
      <c r="O40" s="346"/>
      <c r="P40" s="320"/>
    </row>
    <row r="45" spans="1:38" ht="14.25" customHeight="1">
      <c r="A45" s="132"/>
      <c r="B45" s="133"/>
      <c r="C45" s="134"/>
      <c r="D45" s="135"/>
      <c r="E45" s="136"/>
      <c r="F45" s="136"/>
      <c r="G45" s="132"/>
      <c r="H45" s="136"/>
      <c r="I45" s="137"/>
      <c r="J45" s="138"/>
      <c r="K45" s="138"/>
      <c r="L45" s="139"/>
      <c r="M45" s="140"/>
      <c r="N45" s="141"/>
      <c r="O45" s="142"/>
      <c r="P45" s="143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44" t="s">
        <v>601</v>
      </c>
      <c r="B46" s="145"/>
      <c r="C46" s="146"/>
      <c r="E46" s="147"/>
      <c r="F46" s="147"/>
      <c r="G46" s="147"/>
      <c r="H46" s="147"/>
      <c r="I46" s="147"/>
      <c r="J46" s="148"/>
      <c r="K46" s="147"/>
      <c r="L46" s="149"/>
      <c r="M46" s="62"/>
      <c r="N46" s="148"/>
      <c r="O46" s="146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50" t="s">
        <v>602</v>
      </c>
      <c r="B47" s="144"/>
      <c r="C47" s="144"/>
      <c r="D47" s="144"/>
      <c r="E47" s="41"/>
      <c r="F47" s="151" t="s">
        <v>603</v>
      </c>
      <c r="G47" s="6"/>
      <c r="H47" s="6"/>
      <c r="I47" s="6"/>
      <c r="J47" s="152"/>
      <c r="K47" s="153"/>
      <c r="L47" s="153"/>
      <c r="M47" s="154"/>
      <c r="N47" s="1"/>
      <c r="O47" s="155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4" t="s">
        <v>604</v>
      </c>
      <c r="B48" s="144"/>
      <c r="C48" s="144"/>
      <c r="D48" s="144" t="s">
        <v>605</v>
      </c>
      <c r="E48" s="6"/>
      <c r="F48" s="151" t="s">
        <v>606</v>
      </c>
      <c r="G48" s="6"/>
      <c r="H48" s="6"/>
      <c r="I48" s="6"/>
      <c r="J48" s="152"/>
      <c r="K48" s="153"/>
      <c r="L48" s="153"/>
      <c r="M48" s="154"/>
      <c r="N48" s="1"/>
      <c r="O48" s="155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" customHeight="1">
      <c r="A49" s="144"/>
      <c r="B49" s="144"/>
      <c r="C49" s="144"/>
      <c r="D49" s="144"/>
      <c r="E49" s="6"/>
      <c r="F49" s="6"/>
      <c r="G49" s="6"/>
      <c r="H49" s="6"/>
      <c r="I49" s="6"/>
      <c r="J49" s="156"/>
      <c r="K49" s="153"/>
      <c r="L49" s="153"/>
      <c r="M49" s="6"/>
      <c r="N49" s="157"/>
      <c r="O49" s="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"/>
      <c r="B50" s="158" t="s">
        <v>607</v>
      </c>
      <c r="C50" s="158"/>
      <c r="D50" s="158"/>
      <c r="E50" s="158"/>
      <c r="F50" s="159"/>
      <c r="G50" s="6"/>
      <c r="H50" s="6"/>
      <c r="I50" s="160"/>
      <c r="J50" s="161"/>
      <c r="K50" s="162"/>
      <c r="L50" s="161"/>
      <c r="M50" s="6"/>
      <c r="N50" s="1"/>
      <c r="O50" s="1"/>
      <c r="P50" s="41"/>
      <c r="R50" s="62"/>
      <c r="S50" s="1"/>
      <c r="T50" s="1"/>
      <c r="U50" s="1"/>
      <c r="V50" s="1"/>
      <c r="W50" s="1"/>
      <c r="X50" s="1"/>
      <c r="Y50" s="1"/>
      <c r="Z50" s="1"/>
    </row>
    <row r="51" spans="1:38" ht="38.25" customHeight="1">
      <c r="A51" s="163" t="s">
        <v>16</v>
      </c>
      <c r="B51" s="163" t="s">
        <v>568</v>
      </c>
      <c r="C51" s="163"/>
      <c r="D51" s="91" t="s">
        <v>580</v>
      </c>
      <c r="E51" s="163" t="s">
        <v>581</v>
      </c>
      <c r="F51" s="163" t="s">
        <v>582</v>
      </c>
      <c r="G51" s="163" t="s">
        <v>608</v>
      </c>
      <c r="H51" s="163" t="s">
        <v>584</v>
      </c>
      <c r="I51" s="163" t="s">
        <v>585</v>
      </c>
      <c r="J51" s="106" t="s">
        <v>586</v>
      </c>
      <c r="K51" s="104" t="s">
        <v>609</v>
      </c>
      <c r="L51" s="164" t="s">
        <v>588</v>
      </c>
      <c r="M51" s="106" t="s">
        <v>589</v>
      </c>
      <c r="N51" s="103" t="s">
        <v>590</v>
      </c>
      <c r="O51" s="91" t="s">
        <v>591</v>
      </c>
      <c r="P51" s="41"/>
      <c r="Q51" s="1"/>
      <c r="R51" s="62"/>
      <c r="S51" s="62"/>
      <c r="T51" s="62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3.5" customHeight="1">
      <c r="A52" s="263">
        <v>1</v>
      </c>
      <c r="B52" s="264">
        <v>45110</v>
      </c>
      <c r="C52" s="265"/>
      <c r="D52" s="265" t="s">
        <v>220</v>
      </c>
      <c r="E52" s="263" t="s">
        <v>610</v>
      </c>
      <c r="F52" s="263">
        <v>1032.5</v>
      </c>
      <c r="G52" s="263">
        <v>999</v>
      </c>
      <c r="H52" s="266">
        <v>1060.5</v>
      </c>
      <c r="I52" s="266" t="s">
        <v>924</v>
      </c>
      <c r="J52" s="118" t="s">
        <v>1035</v>
      </c>
      <c r="K52" s="118">
        <f t="shared" ref="K52:K57" si="9">H52-F52</f>
        <v>28</v>
      </c>
      <c r="L52" s="119">
        <f>(F52*-0.7)/100</f>
        <v>-7.2275</v>
      </c>
      <c r="M52" s="120">
        <f t="shared" ref="M52:M57" si="10">(K52+L52)/F52</f>
        <v>2.011864406779661E-2</v>
      </c>
      <c r="N52" s="322" t="s">
        <v>597</v>
      </c>
      <c r="O52" s="323">
        <v>45118</v>
      </c>
      <c r="P52" s="41"/>
      <c r="Q52" s="306"/>
      <c r="R52" s="41" t="s">
        <v>596</v>
      </c>
      <c r="S52" s="41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</row>
    <row r="53" spans="1:38" ht="13.5" customHeight="1">
      <c r="A53" s="263">
        <v>2</v>
      </c>
      <c r="B53" s="264">
        <v>45110</v>
      </c>
      <c r="C53" s="265"/>
      <c r="D53" s="265" t="s">
        <v>490</v>
      </c>
      <c r="E53" s="263" t="s">
        <v>610</v>
      </c>
      <c r="F53" s="263">
        <v>369.5</v>
      </c>
      <c r="G53" s="263">
        <v>358</v>
      </c>
      <c r="H53" s="266">
        <v>378.5</v>
      </c>
      <c r="I53" s="266" t="s">
        <v>921</v>
      </c>
      <c r="J53" s="118" t="s">
        <v>823</v>
      </c>
      <c r="K53" s="118">
        <f t="shared" si="9"/>
        <v>9</v>
      </c>
      <c r="L53" s="119">
        <f>(F53*-0.7)/100</f>
        <v>-2.5864999999999996</v>
      </c>
      <c r="M53" s="120">
        <f t="shared" si="10"/>
        <v>1.7357239512855213E-2</v>
      </c>
      <c r="N53" s="322" t="s">
        <v>597</v>
      </c>
      <c r="O53" s="323">
        <v>45114</v>
      </c>
      <c r="P53" s="41"/>
      <c r="Q53" s="306"/>
      <c r="R53" s="41" t="s">
        <v>596</v>
      </c>
      <c r="S53" s="41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</row>
    <row r="54" spans="1:38" ht="13.5" customHeight="1">
      <c r="A54" s="329">
        <v>3</v>
      </c>
      <c r="B54" s="330">
        <v>45114</v>
      </c>
      <c r="C54" s="331"/>
      <c r="D54" s="332" t="s">
        <v>1036</v>
      </c>
      <c r="E54" s="333" t="s">
        <v>610</v>
      </c>
      <c r="F54" s="259">
        <v>5010</v>
      </c>
      <c r="G54" s="260">
        <v>4900</v>
      </c>
      <c r="H54" s="260">
        <v>4850</v>
      </c>
      <c r="I54" s="334" t="s">
        <v>992</v>
      </c>
      <c r="J54" s="335" t="s">
        <v>1054</v>
      </c>
      <c r="K54" s="335">
        <f t="shared" si="9"/>
        <v>-160</v>
      </c>
      <c r="L54" s="336">
        <f>(F54*-0.7)/100</f>
        <v>-35.07</v>
      </c>
      <c r="M54" s="337">
        <f t="shared" si="10"/>
        <v>-3.8936127744510975E-2</v>
      </c>
      <c r="N54" s="338" t="s">
        <v>611</v>
      </c>
      <c r="O54" s="339">
        <v>45119</v>
      </c>
      <c r="P54" s="41"/>
      <c r="Q54" s="306"/>
      <c r="R54" s="41" t="s">
        <v>596</v>
      </c>
      <c r="S54" s="41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7"/>
    </row>
    <row r="55" spans="1:38" ht="13.5" customHeight="1">
      <c r="A55" s="329">
        <v>4</v>
      </c>
      <c r="B55" s="330">
        <v>45117</v>
      </c>
      <c r="C55" s="331"/>
      <c r="D55" s="332" t="s">
        <v>122</v>
      </c>
      <c r="E55" s="333" t="s">
        <v>610</v>
      </c>
      <c r="F55" s="259">
        <v>313.5</v>
      </c>
      <c r="G55" s="260">
        <v>304</v>
      </c>
      <c r="H55" s="260">
        <v>304</v>
      </c>
      <c r="I55" s="334" t="s">
        <v>1005</v>
      </c>
      <c r="J55" s="335" t="s">
        <v>953</v>
      </c>
      <c r="K55" s="335">
        <f t="shared" si="9"/>
        <v>-9.5</v>
      </c>
      <c r="L55" s="336">
        <f>(F55*-0.7)/100</f>
        <v>-2.1944999999999997</v>
      </c>
      <c r="M55" s="337">
        <f t="shared" si="10"/>
        <v>-3.7303030303030303E-2</v>
      </c>
      <c r="N55" s="338" t="s">
        <v>611</v>
      </c>
      <c r="O55" s="339">
        <v>45120</v>
      </c>
      <c r="P55" s="41"/>
      <c r="Q55" s="306"/>
      <c r="R55" s="41" t="s">
        <v>596</v>
      </c>
      <c r="S55" s="41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7"/>
    </row>
    <row r="56" spans="1:38" ht="13.5" customHeight="1">
      <c r="A56" s="263">
        <v>5</v>
      </c>
      <c r="B56" s="264">
        <v>45117</v>
      </c>
      <c r="C56" s="265"/>
      <c r="D56" s="265" t="s">
        <v>303</v>
      </c>
      <c r="E56" s="263" t="s">
        <v>610</v>
      </c>
      <c r="F56" s="263">
        <v>81</v>
      </c>
      <c r="G56" s="263">
        <v>78.5</v>
      </c>
      <c r="H56" s="266">
        <v>83.1</v>
      </c>
      <c r="I56" s="266" t="s">
        <v>1006</v>
      </c>
      <c r="J56" s="118" t="s">
        <v>1044</v>
      </c>
      <c r="K56" s="118">
        <f t="shared" si="9"/>
        <v>2.0999999999999943</v>
      </c>
      <c r="L56" s="119">
        <f>(F56*-0.7)/100</f>
        <v>-0.56699999999999995</v>
      </c>
      <c r="M56" s="120">
        <f t="shared" si="10"/>
        <v>1.8925925925925857E-2</v>
      </c>
      <c r="N56" s="322" t="s">
        <v>597</v>
      </c>
      <c r="O56" s="328">
        <v>45119</v>
      </c>
      <c r="P56" s="41"/>
      <c r="Q56" s="306"/>
      <c r="R56" s="41" t="s">
        <v>596</v>
      </c>
      <c r="S56" s="41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7"/>
    </row>
    <row r="57" spans="1:38" ht="13.5" customHeight="1">
      <c r="A57" s="364">
        <v>6</v>
      </c>
      <c r="B57" s="267">
        <v>45117</v>
      </c>
      <c r="C57" s="365"/>
      <c r="D57" s="366" t="s">
        <v>241</v>
      </c>
      <c r="E57" s="277" t="s">
        <v>610</v>
      </c>
      <c r="F57" s="263">
        <v>200.5</v>
      </c>
      <c r="G57" s="266">
        <v>194</v>
      </c>
      <c r="H57" s="263">
        <v>205</v>
      </c>
      <c r="I57" s="263" t="s">
        <v>1011</v>
      </c>
      <c r="J57" s="118" t="s">
        <v>1015</v>
      </c>
      <c r="K57" s="118">
        <f t="shared" si="9"/>
        <v>4.5</v>
      </c>
      <c r="L57" s="119">
        <f>(F57*-0.07)/100</f>
        <v>-0.14035000000000003</v>
      </c>
      <c r="M57" s="120">
        <f t="shared" si="10"/>
        <v>2.1743890274314216E-2</v>
      </c>
      <c r="N57" s="322" t="s">
        <v>597</v>
      </c>
      <c r="O57" s="328">
        <v>45117</v>
      </c>
      <c r="P57" s="41"/>
      <c r="Q57" s="306"/>
      <c r="R57" s="41" t="s">
        <v>596</v>
      </c>
      <c r="S57" s="41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</row>
    <row r="58" spans="1:38" ht="13.5" customHeight="1">
      <c r="A58" s="364">
        <v>7</v>
      </c>
      <c r="B58" s="267">
        <v>45118</v>
      </c>
      <c r="C58" s="365"/>
      <c r="D58" s="366" t="s">
        <v>470</v>
      </c>
      <c r="E58" s="277" t="s">
        <v>610</v>
      </c>
      <c r="F58" s="263">
        <v>209.5</v>
      </c>
      <c r="G58" s="266">
        <v>203</v>
      </c>
      <c r="H58" s="263">
        <v>214.5</v>
      </c>
      <c r="I58" s="263" t="s">
        <v>678</v>
      </c>
      <c r="J58" s="118" t="s">
        <v>930</v>
      </c>
      <c r="K58" s="118">
        <f t="shared" ref="K58" si="11">H58-F58</f>
        <v>5</v>
      </c>
      <c r="L58" s="119">
        <f t="shared" ref="L58:L59" si="12">(F58*-0.7)/100</f>
        <v>-1.4664999999999997</v>
      </c>
      <c r="M58" s="120">
        <f t="shared" ref="M58" si="13">(K58+L58)/F58</f>
        <v>1.6866348448687351E-2</v>
      </c>
      <c r="N58" s="322" t="s">
        <v>597</v>
      </c>
      <c r="O58" s="328">
        <v>45127</v>
      </c>
      <c r="P58" s="41"/>
      <c r="Q58" s="306"/>
      <c r="R58" s="41"/>
      <c r="S58" s="41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7"/>
    </row>
    <row r="59" spans="1:38" ht="13.5" customHeight="1">
      <c r="A59" s="364">
        <v>8</v>
      </c>
      <c r="B59" s="267">
        <v>45119</v>
      </c>
      <c r="C59" s="365"/>
      <c r="D59" s="366" t="s">
        <v>89</v>
      </c>
      <c r="E59" s="277" t="s">
        <v>610</v>
      </c>
      <c r="F59" s="263">
        <v>331.5</v>
      </c>
      <c r="G59" s="266">
        <v>319</v>
      </c>
      <c r="H59" s="263">
        <v>340.5</v>
      </c>
      <c r="I59" s="263" t="s">
        <v>1047</v>
      </c>
      <c r="J59" s="118" t="s">
        <v>823</v>
      </c>
      <c r="K59" s="118">
        <f t="shared" ref="K59" si="14">H59-F59</f>
        <v>9</v>
      </c>
      <c r="L59" s="119">
        <f t="shared" si="12"/>
        <v>-2.3205</v>
      </c>
      <c r="M59" s="120">
        <f t="shared" ref="M59" si="15">(K59+L59)/F59</f>
        <v>2.0149321266968327E-2</v>
      </c>
      <c r="N59" s="322" t="s">
        <v>597</v>
      </c>
      <c r="O59" s="328">
        <v>45127</v>
      </c>
      <c r="P59" s="41"/>
      <c r="Q59" s="306"/>
      <c r="R59" s="41"/>
      <c r="S59" s="41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7"/>
    </row>
    <row r="60" spans="1:38" ht="13.5" customHeight="1">
      <c r="A60" s="364">
        <v>9</v>
      </c>
      <c r="B60" s="267">
        <v>45121</v>
      </c>
      <c r="C60" s="365"/>
      <c r="D60" s="366" t="s">
        <v>839</v>
      </c>
      <c r="E60" s="277" t="s">
        <v>610</v>
      </c>
      <c r="F60" s="263">
        <v>312</v>
      </c>
      <c r="G60" s="266">
        <v>303</v>
      </c>
      <c r="H60" s="263">
        <v>320.5</v>
      </c>
      <c r="I60" s="263" t="s">
        <v>1085</v>
      </c>
      <c r="J60" s="118" t="s">
        <v>1096</v>
      </c>
      <c r="K60" s="118">
        <f t="shared" ref="K60" si="16">H60-F60</f>
        <v>8.5</v>
      </c>
      <c r="L60" s="119">
        <f>(F60*-0.7)/100</f>
        <v>-2.1839999999999997</v>
      </c>
      <c r="M60" s="120">
        <f t="shared" ref="M60" si="17">(K60+L60)/F60</f>
        <v>2.0243589743589745E-2</v>
      </c>
      <c r="N60" s="322" t="s">
        <v>597</v>
      </c>
      <c r="O60" s="328">
        <v>45124</v>
      </c>
      <c r="P60" s="41"/>
      <c r="Q60" s="306"/>
      <c r="R60" s="41"/>
      <c r="S60" s="41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7"/>
    </row>
    <row r="61" spans="1:38" ht="13.5" customHeight="1">
      <c r="A61" s="364">
        <v>10</v>
      </c>
      <c r="B61" s="267">
        <v>45127</v>
      </c>
      <c r="C61" s="365"/>
      <c r="D61" s="366" t="s">
        <v>1134</v>
      </c>
      <c r="E61" s="277" t="s">
        <v>610</v>
      </c>
      <c r="F61" s="263">
        <v>143.5</v>
      </c>
      <c r="G61" s="266">
        <v>139</v>
      </c>
      <c r="H61" s="263">
        <v>149</v>
      </c>
      <c r="I61" s="263" t="s">
        <v>1135</v>
      </c>
      <c r="J61" s="118" t="s">
        <v>962</v>
      </c>
      <c r="K61" s="118">
        <f t="shared" ref="K61" si="18">H61-F61</f>
        <v>5.5</v>
      </c>
      <c r="L61" s="119">
        <f>(F61*-0.7)/100</f>
        <v>-1.0044999999999999</v>
      </c>
      <c r="M61" s="120">
        <f t="shared" ref="M61" si="19">(K61+L61)/F61</f>
        <v>3.1327526132404179E-2</v>
      </c>
      <c r="N61" s="322" t="s">
        <v>597</v>
      </c>
      <c r="O61" s="328">
        <v>45128</v>
      </c>
      <c r="P61" s="41"/>
      <c r="Q61" s="306"/>
      <c r="R61" s="41"/>
      <c r="S61" s="41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7"/>
    </row>
    <row r="62" spans="1:38" ht="13.5" customHeight="1">
      <c r="A62" s="294">
        <v>11</v>
      </c>
      <c r="B62" s="108">
        <v>45128</v>
      </c>
      <c r="C62" s="295"/>
      <c r="D62" s="296" t="s">
        <v>114</v>
      </c>
      <c r="E62" s="111" t="s">
        <v>610</v>
      </c>
      <c r="F62" s="107" t="s">
        <v>1156</v>
      </c>
      <c r="G62" s="113">
        <v>129.9</v>
      </c>
      <c r="H62" s="107"/>
      <c r="I62" s="107" t="s">
        <v>1157</v>
      </c>
      <c r="J62" s="113" t="s">
        <v>595</v>
      </c>
      <c r="K62" s="113"/>
      <c r="L62" s="114"/>
      <c r="M62" s="115"/>
      <c r="N62" s="319"/>
      <c r="O62" s="346"/>
      <c r="P62" s="41"/>
      <c r="Q62" s="306"/>
      <c r="R62" s="41"/>
      <c r="S62" s="41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7"/>
    </row>
    <row r="63" spans="1:38" ht="13.5" customHeight="1">
      <c r="A63" s="329">
        <v>12</v>
      </c>
      <c r="B63" s="330">
        <v>45128</v>
      </c>
      <c r="C63" s="331"/>
      <c r="D63" s="332" t="s">
        <v>160</v>
      </c>
      <c r="E63" s="333" t="s">
        <v>610</v>
      </c>
      <c r="F63" s="259">
        <v>810</v>
      </c>
      <c r="G63" s="260">
        <v>788</v>
      </c>
      <c r="H63" s="260">
        <v>788</v>
      </c>
      <c r="I63" s="334" t="s">
        <v>1158</v>
      </c>
      <c r="J63" s="335" t="s">
        <v>1166</v>
      </c>
      <c r="K63" s="335">
        <f t="shared" ref="K63:K64" si="20">H63-F63</f>
        <v>-22</v>
      </c>
      <c r="L63" s="336">
        <f>(F63*-0.07)/100</f>
        <v>-0.56700000000000006</v>
      </c>
      <c r="M63" s="337">
        <f t="shared" ref="M63:M64" si="21">(K63+L63)/F63</f>
        <v>-2.7860493827160493E-2</v>
      </c>
      <c r="N63" s="338" t="s">
        <v>611</v>
      </c>
      <c r="O63" s="339">
        <v>45128</v>
      </c>
      <c r="P63" s="41"/>
      <c r="Q63" s="306"/>
      <c r="R63" s="41"/>
      <c r="S63" s="41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7"/>
    </row>
    <row r="64" spans="1:38" ht="13.5" customHeight="1">
      <c r="A64" s="364">
        <v>13</v>
      </c>
      <c r="B64" s="267">
        <v>45131</v>
      </c>
      <c r="C64" s="365"/>
      <c r="D64" s="366" t="s">
        <v>167</v>
      </c>
      <c r="E64" s="277" t="s">
        <v>610</v>
      </c>
      <c r="F64" s="263">
        <v>2595</v>
      </c>
      <c r="G64" s="266">
        <v>2515</v>
      </c>
      <c r="H64" s="263">
        <v>2670</v>
      </c>
      <c r="I64" s="263" t="s">
        <v>1169</v>
      </c>
      <c r="J64" s="118" t="s">
        <v>1177</v>
      </c>
      <c r="K64" s="118">
        <f t="shared" si="20"/>
        <v>75</v>
      </c>
      <c r="L64" s="119">
        <f>(F64*-0.7)/100</f>
        <v>-18.164999999999999</v>
      </c>
      <c r="M64" s="120">
        <f t="shared" si="21"/>
        <v>2.1901734104046243E-2</v>
      </c>
      <c r="N64" s="322" t="s">
        <v>597</v>
      </c>
      <c r="O64" s="328">
        <v>45133</v>
      </c>
      <c r="P64" s="41"/>
      <c r="Q64" s="306"/>
      <c r="R64" s="41"/>
      <c r="S64" s="41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7"/>
    </row>
    <row r="65" spans="1:38" ht="13.5" customHeight="1">
      <c r="A65" s="393">
        <v>14</v>
      </c>
      <c r="B65" s="289">
        <v>45133</v>
      </c>
      <c r="C65" s="394"/>
      <c r="D65" s="395" t="s">
        <v>151</v>
      </c>
      <c r="E65" s="396" t="s">
        <v>610</v>
      </c>
      <c r="F65" s="286">
        <v>173.5</v>
      </c>
      <c r="G65" s="285">
        <v>168</v>
      </c>
      <c r="H65" s="286">
        <v>177.2</v>
      </c>
      <c r="I65" s="286" t="s">
        <v>1204</v>
      </c>
      <c r="J65" s="397" t="s">
        <v>1205</v>
      </c>
      <c r="K65" s="397">
        <f t="shared" ref="K65" si="22">H65-F65</f>
        <v>3.6999999999999886</v>
      </c>
      <c r="L65" s="398">
        <f>(F65*-0.07)/100</f>
        <v>-0.12145000000000002</v>
      </c>
      <c r="M65" s="120">
        <f t="shared" ref="M65" si="23">(K65+L65)/F65</f>
        <v>2.0625648414985525E-2</v>
      </c>
      <c r="N65" s="322" t="s">
        <v>597</v>
      </c>
      <c r="O65" s="328">
        <v>45133</v>
      </c>
      <c r="P65" s="41"/>
      <c r="Q65" s="306"/>
      <c r="R65" s="41"/>
      <c r="S65" s="41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7"/>
    </row>
    <row r="66" spans="1:38" ht="13.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292"/>
      <c r="L66" s="320"/>
      <c r="M66" s="392"/>
      <c r="N66" s="319"/>
      <c r="O66" s="346"/>
      <c r="P66" s="41"/>
      <c r="Q66" s="306"/>
      <c r="R66" s="41"/>
      <c r="S66" s="41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7"/>
    </row>
    <row r="67" spans="1:38" ht="13.5" customHeight="1">
      <c r="A67" s="399"/>
      <c r="B67" s="400"/>
      <c r="C67" s="401"/>
      <c r="D67" s="402"/>
      <c r="E67" s="403"/>
      <c r="F67" s="404"/>
      <c r="G67" s="268"/>
      <c r="H67" s="404"/>
      <c r="I67" s="404"/>
      <c r="J67" s="268"/>
      <c r="K67" s="268"/>
      <c r="L67" s="405"/>
      <c r="M67" s="115"/>
      <c r="N67" s="319"/>
      <c r="O67" s="346"/>
      <c r="P67" s="41"/>
      <c r="Q67" s="306"/>
      <c r="R67" s="41"/>
      <c r="S67" s="41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7"/>
    </row>
    <row r="68" spans="1:38" ht="13.5" customHeight="1">
      <c r="A68" s="294"/>
      <c r="B68" s="108"/>
      <c r="C68" s="295"/>
      <c r="D68" s="296"/>
      <c r="E68" s="111"/>
      <c r="F68" s="107"/>
      <c r="G68" s="113"/>
      <c r="H68" s="107"/>
      <c r="I68" s="107"/>
      <c r="J68" s="113"/>
      <c r="K68" s="113"/>
      <c r="L68" s="114"/>
      <c r="M68" s="115"/>
      <c r="N68" s="319"/>
      <c r="O68" s="346"/>
      <c r="P68" s="41"/>
      <c r="Q68" s="306"/>
      <c r="R68" s="41"/>
      <c r="S68" s="41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7"/>
    </row>
    <row r="70" spans="1:38" ht="44.25" customHeight="1">
      <c r="A70" s="144" t="s">
        <v>601</v>
      </c>
      <c r="B70" s="165"/>
      <c r="C70" s="165"/>
      <c r="D70" s="1"/>
      <c r="E70" s="6"/>
      <c r="F70" s="6"/>
      <c r="G70" s="6"/>
      <c r="H70" s="6" t="s">
        <v>613</v>
      </c>
      <c r="I70" s="6"/>
      <c r="J70" s="6"/>
      <c r="K70" s="140"/>
      <c r="L70" s="166"/>
      <c r="M70" s="140"/>
      <c r="N70" s="141"/>
      <c r="O70" s="140"/>
      <c r="P70" s="4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8" ht="12.75" customHeight="1">
      <c r="A71" s="150" t="s">
        <v>602</v>
      </c>
      <c r="B71" s="144"/>
      <c r="C71" s="144"/>
      <c r="D71" s="144"/>
      <c r="E71" s="41"/>
      <c r="F71" s="151" t="s">
        <v>603</v>
      </c>
      <c r="G71" s="62"/>
      <c r="H71" s="41"/>
      <c r="I71" s="62"/>
      <c r="J71" s="6"/>
      <c r="K71" s="167"/>
      <c r="L71" s="168"/>
      <c r="M71" s="6"/>
      <c r="N71" s="134"/>
      <c r="O71" s="169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150"/>
      <c r="B72" s="144"/>
      <c r="C72" s="144"/>
      <c r="D72" s="144"/>
      <c r="E72" s="6"/>
      <c r="F72" s="151" t="s">
        <v>606</v>
      </c>
      <c r="G72" s="62"/>
      <c r="H72" s="41"/>
      <c r="I72" s="62"/>
      <c r="J72" s="6"/>
      <c r="K72" s="167"/>
      <c r="L72" s="168"/>
      <c r="M72" s="6"/>
      <c r="N72" s="134"/>
      <c r="O72" s="169"/>
      <c r="P72" s="4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144"/>
      <c r="B73" s="144"/>
      <c r="C73" s="144"/>
      <c r="D73" s="144"/>
      <c r="E73" s="6"/>
      <c r="F73" s="6"/>
      <c r="G73" s="6"/>
      <c r="H73" s="6"/>
      <c r="I73" s="6"/>
      <c r="J73" s="156"/>
      <c r="K73" s="153"/>
      <c r="L73" s="154"/>
      <c r="M73" s="6"/>
      <c r="N73" s="157"/>
      <c r="O73" s="1"/>
      <c r="P73" s="41"/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70" t="s">
        <v>614</v>
      </c>
      <c r="B74" s="170"/>
      <c r="C74" s="170"/>
      <c r="D74" s="170"/>
      <c r="E74" s="6"/>
      <c r="F74" s="6"/>
      <c r="G74" s="6"/>
      <c r="H74" s="6"/>
      <c r="I74" s="6"/>
      <c r="J74" s="6"/>
      <c r="K74" s="6"/>
      <c r="L74" s="6"/>
      <c r="M74" s="6"/>
      <c r="N74" s="6"/>
      <c r="O74" s="24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38.25" customHeight="1">
      <c r="A75" s="104" t="s">
        <v>16</v>
      </c>
      <c r="B75" s="104" t="s">
        <v>568</v>
      </c>
      <c r="C75" s="104"/>
      <c r="D75" s="105" t="s">
        <v>580</v>
      </c>
      <c r="E75" s="104" t="s">
        <v>581</v>
      </c>
      <c r="F75" s="104" t="s">
        <v>582</v>
      </c>
      <c r="G75" s="104" t="s">
        <v>608</v>
      </c>
      <c r="H75" s="104" t="s">
        <v>584</v>
      </c>
      <c r="I75" s="104" t="s">
        <v>585</v>
      </c>
      <c r="J75" s="103" t="s">
        <v>586</v>
      </c>
      <c r="K75" s="171" t="s">
        <v>615</v>
      </c>
      <c r="L75" s="106" t="s">
        <v>588</v>
      </c>
      <c r="M75" s="171" t="s">
        <v>616</v>
      </c>
      <c r="N75" s="104" t="s">
        <v>617</v>
      </c>
      <c r="O75" s="103" t="s">
        <v>590</v>
      </c>
      <c r="P75" s="105" t="s">
        <v>591</v>
      </c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263">
        <v>1</v>
      </c>
      <c r="B76" s="264">
        <v>45105</v>
      </c>
      <c r="C76" s="265"/>
      <c r="D76" s="265" t="s">
        <v>893</v>
      </c>
      <c r="E76" s="263" t="s">
        <v>610</v>
      </c>
      <c r="F76" s="263">
        <v>1687</v>
      </c>
      <c r="G76" s="263">
        <v>1645</v>
      </c>
      <c r="H76" s="266">
        <v>1713.5</v>
      </c>
      <c r="I76" s="266" t="s">
        <v>894</v>
      </c>
      <c r="J76" s="118" t="s">
        <v>947</v>
      </c>
      <c r="K76" s="116">
        <f>H76-F76</f>
        <v>26.5</v>
      </c>
      <c r="L76" s="119">
        <f t="shared" ref="L76" si="24">(H76*N76)*0.07%</f>
        <v>419.80750000000006</v>
      </c>
      <c r="M76" s="172">
        <f t="shared" ref="M76" si="25">(K76*N76)-L76</f>
        <v>8855.1924999999992</v>
      </c>
      <c r="N76" s="116">
        <v>350</v>
      </c>
      <c r="O76" s="118" t="s">
        <v>597</v>
      </c>
      <c r="P76" s="117">
        <v>45111</v>
      </c>
      <c r="Q76" s="173"/>
      <c r="R76" s="62" t="s">
        <v>612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63">
        <v>2</v>
      </c>
      <c r="B77" s="264">
        <v>45105</v>
      </c>
      <c r="C77" s="265"/>
      <c r="D77" s="265" t="s">
        <v>895</v>
      </c>
      <c r="E77" s="263" t="s">
        <v>610</v>
      </c>
      <c r="F77" s="263">
        <v>2680</v>
      </c>
      <c r="G77" s="263">
        <v>2635</v>
      </c>
      <c r="H77" s="266">
        <v>2715</v>
      </c>
      <c r="I77" s="266" t="s">
        <v>896</v>
      </c>
      <c r="J77" s="118" t="s">
        <v>925</v>
      </c>
      <c r="K77" s="116">
        <f>H77-F77</f>
        <v>35</v>
      </c>
      <c r="L77" s="119">
        <f t="shared" ref="L77" si="26">(H77*N77)*0.07%</f>
        <v>570.15000000000009</v>
      </c>
      <c r="M77" s="172">
        <f t="shared" ref="M77" si="27">(K77*N77)-L77</f>
        <v>9929.85</v>
      </c>
      <c r="N77" s="116">
        <v>300</v>
      </c>
      <c r="O77" s="118" t="s">
        <v>597</v>
      </c>
      <c r="P77" s="117">
        <v>45110</v>
      </c>
      <c r="Q77" s="173"/>
      <c r="R77" s="62" t="s">
        <v>612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5" customHeight="1">
      <c r="A78" s="263">
        <v>3</v>
      </c>
      <c r="B78" s="264">
        <v>45105</v>
      </c>
      <c r="C78" s="265"/>
      <c r="D78" s="265" t="s">
        <v>897</v>
      </c>
      <c r="E78" s="263" t="s">
        <v>610</v>
      </c>
      <c r="F78" s="263" t="s">
        <v>910</v>
      </c>
      <c r="G78" s="263">
        <v>564</v>
      </c>
      <c r="H78" s="266">
        <v>578.5</v>
      </c>
      <c r="I78" s="266" t="s">
        <v>898</v>
      </c>
      <c r="J78" s="118" t="s">
        <v>623</v>
      </c>
      <c r="K78" s="116">
        <f>H78-F78</f>
        <v>6</v>
      </c>
      <c r="L78" s="119">
        <f t="shared" ref="L78" si="28">(H78*N78)*0.07%</f>
        <v>607.42500000000007</v>
      </c>
      <c r="M78" s="172">
        <f t="shared" ref="M78" si="29">(K78*N78)-L78</f>
        <v>8392.5750000000007</v>
      </c>
      <c r="N78" s="116">
        <v>1500</v>
      </c>
      <c r="O78" s="118" t="s">
        <v>597</v>
      </c>
      <c r="P78" s="117">
        <v>45110</v>
      </c>
      <c r="Q78" s="174"/>
      <c r="R78" s="174" t="s">
        <v>596</v>
      </c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1:38" ht="12.75" customHeight="1">
      <c r="A79" s="263">
        <v>4</v>
      </c>
      <c r="B79" s="264">
        <v>45110</v>
      </c>
      <c r="C79" s="265"/>
      <c r="D79" s="265" t="s">
        <v>911</v>
      </c>
      <c r="E79" s="263" t="s">
        <v>610</v>
      </c>
      <c r="F79" s="263">
        <v>231.25</v>
      </c>
      <c r="G79" s="263">
        <v>228</v>
      </c>
      <c r="H79" s="266">
        <v>233.75</v>
      </c>
      <c r="I79" s="266" t="s">
        <v>912</v>
      </c>
      <c r="J79" s="118" t="s">
        <v>916</v>
      </c>
      <c r="K79" s="116">
        <f>H79-F79</f>
        <v>2.5</v>
      </c>
      <c r="L79" s="119">
        <f t="shared" ref="L79" si="30">(H79*N79)*0.07%</f>
        <v>687.22500000000014</v>
      </c>
      <c r="M79" s="172">
        <f t="shared" ref="M79" si="31">(K79*N79)-L79</f>
        <v>9812.7749999999996</v>
      </c>
      <c r="N79" s="116">
        <v>4200</v>
      </c>
      <c r="O79" s="118" t="s">
        <v>597</v>
      </c>
      <c r="P79" s="117">
        <v>45110</v>
      </c>
      <c r="Q79" s="173"/>
      <c r="R79" s="174" t="s">
        <v>596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 ht="12.75" customHeight="1">
      <c r="A80" s="263">
        <v>5</v>
      </c>
      <c r="B80" s="264">
        <v>45110</v>
      </c>
      <c r="C80" s="265"/>
      <c r="D80" s="265" t="s">
        <v>913</v>
      </c>
      <c r="E80" s="263" t="s">
        <v>618</v>
      </c>
      <c r="F80" s="263">
        <v>19400</v>
      </c>
      <c r="G80" s="263">
        <v>19530</v>
      </c>
      <c r="H80" s="266">
        <v>19350</v>
      </c>
      <c r="I80" s="266" t="s">
        <v>914</v>
      </c>
      <c r="J80" s="118" t="s">
        <v>625</v>
      </c>
      <c r="K80" s="116">
        <f>F80-H80</f>
        <v>50</v>
      </c>
      <c r="L80" s="119">
        <f t="shared" ref="L80" si="32">(H80*N80)*0.07%</f>
        <v>677.25000000000011</v>
      </c>
      <c r="M80" s="172">
        <f t="shared" ref="M80" si="33">(K80*N80)-L80</f>
        <v>1822.75</v>
      </c>
      <c r="N80" s="116">
        <v>50</v>
      </c>
      <c r="O80" s="118" t="s">
        <v>597</v>
      </c>
      <c r="P80" s="117">
        <v>45110</v>
      </c>
      <c r="Q80" s="173"/>
      <c r="R80" s="174" t="s">
        <v>596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263">
        <v>6</v>
      </c>
      <c r="B81" s="264">
        <v>45110</v>
      </c>
      <c r="C81" s="265"/>
      <c r="D81" s="265" t="s">
        <v>919</v>
      </c>
      <c r="E81" s="263" t="s">
        <v>610</v>
      </c>
      <c r="F81" s="263">
        <v>3289</v>
      </c>
      <c r="G81" s="263">
        <v>3230</v>
      </c>
      <c r="H81" s="266">
        <v>3342.5</v>
      </c>
      <c r="I81" s="266">
        <v>3400</v>
      </c>
      <c r="J81" s="118" t="s">
        <v>952</v>
      </c>
      <c r="K81" s="116">
        <f>H81-F81</f>
        <v>53.5</v>
      </c>
      <c r="L81" s="119">
        <f t="shared" ref="L81:L82" si="34">(H81*N81)*0.07%</f>
        <v>409.45625000000007</v>
      </c>
      <c r="M81" s="172">
        <f t="shared" ref="M81:M82" si="35">(K81*N81)-L81</f>
        <v>8953.0437500000007</v>
      </c>
      <c r="N81" s="116">
        <v>175</v>
      </c>
      <c r="O81" s="118" t="s">
        <v>597</v>
      </c>
      <c r="P81" s="117">
        <v>45112</v>
      </c>
      <c r="Q81" s="173"/>
      <c r="R81" s="174" t="s">
        <v>596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2.75" customHeight="1">
      <c r="A82" s="259">
        <v>7</v>
      </c>
      <c r="B82" s="359">
        <v>45110</v>
      </c>
      <c r="C82" s="360"/>
      <c r="D82" s="360" t="s">
        <v>922</v>
      </c>
      <c r="E82" s="259" t="s">
        <v>610</v>
      </c>
      <c r="F82" s="259">
        <v>681.5</v>
      </c>
      <c r="G82" s="259">
        <v>672</v>
      </c>
      <c r="H82" s="260">
        <v>672</v>
      </c>
      <c r="I82" s="260" t="s">
        <v>923</v>
      </c>
      <c r="J82" s="335" t="s">
        <v>953</v>
      </c>
      <c r="K82" s="361">
        <f>H82-F82</f>
        <v>-9.5</v>
      </c>
      <c r="L82" s="336">
        <f t="shared" si="34"/>
        <v>611.5200000000001</v>
      </c>
      <c r="M82" s="362">
        <f t="shared" si="35"/>
        <v>-12961.52</v>
      </c>
      <c r="N82" s="361">
        <v>1300</v>
      </c>
      <c r="O82" s="335" t="s">
        <v>611</v>
      </c>
      <c r="P82" s="363">
        <v>45112</v>
      </c>
      <c r="Q82" s="173"/>
      <c r="R82" s="62" t="s">
        <v>596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4"/>
      <c r="AG82" s="175"/>
      <c r="AH82" s="173"/>
      <c r="AI82" s="173"/>
      <c r="AJ82" s="174"/>
      <c r="AK82" s="174"/>
      <c r="AL82" s="174"/>
    </row>
    <row r="83" spans="1:38" ht="12.75" customHeight="1">
      <c r="A83" s="259">
        <v>8</v>
      </c>
      <c r="B83" s="359">
        <v>45110</v>
      </c>
      <c r="C83" s="360"/>
      <c r="D83" s="360" t="s">
        <v>926</v>
      </c>
      <c r="E83" s="259" t="s">
        <v>610</v>
      </c>
      <c r="F83" s="259">
        <v>762.5</v>
      </c>
      <c r="G83" s="259">
        <v>750</v>
      </c>
      <c r="H83" s="260">
        <v>750</v>
      </c>
      <c r="I83" s="260" t="s">
        <v>927</v>
      </c>
      <c r="J83" s="335" t="s">
        <v>948</v>
      </c>
      <c r="K83" s="361">
        <f>H83-F83</f>
        <v>-12.5</v>
      </c>
      <c r="L83" s="336">
        <f t="shared" ref="L83:L86" si="36">(H83*N83)*0.07%</f>
        <v>525.00000000000011</v>
      </c>
      <c r="M83" s="362">
        <f t="shared" ref="M83:M86" si="37">(K83*N83)-L83</f>
        <v>-13025</v>
      </c>
      <c r="N83" s="361">
        <v>1000</v>
      </c>
      <c r="O83" s="335" t="s">
        <v>611</v>
      </c>
      <c r="P83" s="363">
        <v>45111</v>
      </c>
      <c r="Q83" s="173"/>
      <c r="R83" s="62" t="s">
        <v>612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 ht="12.75" customHeight="1">
      <c r="A84" s="263">
        <v>9</v>
      </c>
      <c r="B84" s="264">
        <v>45113</v>
      </c>
      <c r="C84" s="265"/>
      <c r="D84" s="265" t="s">
        <v>960</v>
      </c>
      <c r="E84" s="263" t="s">
        <v>610</v>
      </c>
      <c r="F84" s="263">
        <v>4720</v>
      </c>
      <c r="G84" s="263">
        <v>4640</v>
      </c>
      <c r="H84" s="266">
        <v>4775</v>
      </c>
      <c r="I84" s="266" t="s">
        <v>961</v>
      </c>
      <c r="J84" s="118" t="s">
        <v>746</v>
      </c>
      <c r="K84" s="116">
        <f>H84-F84</f>
        <v>55</v>
      </c>
      <c r="L84" s="119">
        <f t="shared" si="36"/>
        <v>501.37500000000006</v>
      </c>
      <c r="M84" s="172">
        <f t="shared" si="37"/>
        <v>7748.625</v>
      </c>
      <c r="N84" s="116">
        <v>150</v>
      </c>
      <c r="O84" s="118" t="s">
        <v>597</v>
      </c>
      <c r="P84" s="117">
        <v>45113</v>
      </c>
      <c r="Q84" s="173"/>
      <c r="R84" s="62" t="s">
        <v>612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4"/>
      <c r="AG84" s="175"/>
      <c r="AH84" s="173"/>
      <c r="AI84" s="173"/>
      <c r="AJ84" s="174"/>
      <c r="AK84" s="174"/>
      <c r="AL84" s="174"/>
    </row>
    <row r="85" spans="1:38" ht="12.75" customHeight="1">
      <c r="A85" s="259">
        <v>10</v>
      </c>
      <c r="B85" s="359">
        <v>45114</v>
      </c>
      <c r="C85" s="360"/>
      <c r="D85" s="360" t="s">
        <v>960</v>
      </c>
      <c r="E85" s="259" t="s">
        <v>610</v>
      </c>
      <c r="F85" s="259">
        <v>4695</v>
      </c>
      <c r="G85" s="259">
        <v>4615</v>
      </c>
      <c r="H85" s="260">
        <v>4615</v>
      </c>
      <c r="I85" s="260" t="s">
        <v>990</v>
      </c>
      <c r="J85" s="335" t="s">
        <v>1033</v>
      </c>
      <c r="K85" s="361">
        <f t="shared" ref="K85:K86" si="38">H85-F85</f>
        <v>-80</v>
      </c>
      <c r="L85" s="336">
        <f t="shared" si="36"/>
        <v>484.57500000000005</v>
      </c>
      <c r="M85" s="362">
        <f t="shared" si="37"/>
        <v>-12484.575000000001</v>
      </c>
      <c r="N85" s="361">
        <v>150</v>
      </c>
      <c r="O85" s="335" t="s">
        <v>611</v>
      </c>
      <c r="P85" s="363">
        <v>45117</v>
      </c>
      <c r="Q85" s="173"/>
      <c r="R85" s="62" t="s">
        <v>612</v>
      </c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74"/>
      <c r="AG85" s="175"/>
      <c r="AH85" s="173"/>
      <c r="AI85" s="173"/>
      <c r="AJ85" s="174"/>
      <c r="AK85" s="174"/>
      <c r="AL85" s="174"/>
    </row>
    <row r="86" spans="1:38" ht="12.75" customHeight="1">
      <c r="A86" s="259">
        <v>11</v>
      </c>
      <c r="B86" s="359">
        <v>45114</v>
      </c>
      <c r="C86" s="360"/>
      <c r="D86" s="360" t="s">
        <v>895</v>
      </c>
      <c r="E86" s="259" t="s">
        <v>610</v>
      </c>
      <c r="F86" s="259">
        <v>2727.5</v>
      </c>
      <c r="G86" s="259">
        <v>2685</v>
      </c>
      <c r="H86" s="260">
        <v>2685</v>
      </c>
      <c r="I86" s="260" t="s">
        <v>991</v>
      </c>
      <c r="J86" s="335" t="s">
        <v>1014</v>
      </c>
      <c r="K86" s="361">
        <f t="shared" si="38"/>
        <v>-42.5</v>
      </c>
      <c r="L86" s="336">
        <f t="shared" si="36"/>
        <v>563.85000000000014</v>
      </c>
      <c r="M86" s="362">
        <f t="shared" si="37"/>
        <v>-13313.85</v>
      </c>
      <c r="N86" s="361">
        <v>300</v>
      </c>
      <c r="O86" s="335" t="s">
        <v>611</v>
      </c>
      <c r="P86" s="363">
        <v>45117</v>
      </c>
      <c r="Q86" s="173"/>
      <c r="R86" s="62" t="s">
        <v>612</v>
      </c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4"/>
      <c r="AG86" s="175"/>
      <c r="AH86" s="173"/>
      <c r="AI86" s="173"/>
      <c r="AJ86" s="174"/>
      <c r="AK86" s="174"/>
      <c r="AL86" s="174"/>
    </row>
    <row r="87" spans="1:38" ht="12.75" customHeight="1">
      <c r="A87" s="259">
        <v>12</v>
      </c>
      <c r="B87" s="359">
        <v>45117</v>
      </c>
      <c r="C87" s="360"/>
      <c r="D87" s="360" t="s">
        <v>1012</v>
      </c>
      <c r="E87" s="259" t="s">
        <v>610</v>
      </c>
      <c r="F87" s="259">
        <v>809</v>
      </c>
      <c r="G87" s="259">
        <v>799</v>
      </c>
      <c r="H87" s="260">
        <v>799</v>
      </c>
      <c r="I87" s="260" t="s">
        <v>1013</v>
      </c>
      <c r="J87" s="335" t="s">
        <v>1028</v>
      </c>
      <c r="K87" s="361">
        <f t="shared" ref="K87" si="39">H87-F87</f>
        <v>-10</v>
      </c>
      <c r="L87" s="336">
        <f t="shared" ref="L87:L88" si="40">(H87*N87)*0.07%</f>
        <v>755.05500000000006</v>
      </c>
      <c r="M87" s="362">
        <f t="shared" ref="M87:M88" si="41">(K87*N87)-L87</f>
        <v>-14255.055</v>
      </c>
      <c r="N87" s="361">
        <v>1350</v>
      </c>
      <c r="O87" s="335" t="s">
        <v>611</v>
      </c>
      <c r="P87" s="363">
        <v>45118</v>
      </c>
      <c r="Q87" s="173"/>
      <c r="R87" s="62" t="s">
        <v>596</v>
      </c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4"/>
      <c r="AG87" s="175"/>
      <c r="AH87" s="173"/>
      <c r="AI87" s="173"/>
      <c r="AJ87" s="174"/>
      <c r="AK87" s="174"/>
      <c r="AL87" s="174"/>
    </row>
    <row r="88" spans="1:38" ht="15" customHeight="1">
      <c r="A88" s="263">
        <v>13</v>
      </c>
      <c r="B88" s="264">
        <v>45121</v>
      </c>
      <c r="C88" s="265"/>
      <c r="D88" s="265" t="s">
        <v>922</v>
      </c>
      <c r="E88" s="263" t="s">
        <v>610</v>
      </c>
      <c r="F88" s="263" t="s">
        <v>1091</v>
      </c>
      <c r="G88" s="263">
        <v>624</v>
      </c>
      <c r="H88" s="266">
        <v>643</v>
      </c>
      <c r="I88" s="266" t="s">
        <v>1084</v>
      </c>
      <c r="J88" s="118" t="s">
        <v>823</v>
      </c>
      <c r="K88" s="116">
        <f t="shared" ref="K88:K94" si="42">H88-F88</f>
        <v>9</v>
      </c>
      <c r="L88" s="119">
        <f t="shared" si="40"/>
        <v>585.13000000000011</v>
      </c>
      <c r="M88" s="172">
        <f t="shared" si="41"/>
        <v>11114.869999999999</v>
      </c>
      <c r="N88" s="116">
        <v>1300</v>
      </c>
      <c r="O88" s="118" t="s">
        <v>597</v>
      </c>
      <c r="P88" s="117">
        <v>45124</v>
      </c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2.75" customHeight="1">
      <c r="A89" s="263">
        <v>14</v>
      </c>
      <c r="B89" s="264">
        <v>45121</v>
      </c>
      <c r="C89" s="265"/>
      <c r="D89" s="265" t="s">
        <v>1088</v>
      </c>
      <c r="E89" s="263" t="s">
        <v>610</v>
      </c>
      <c r="F89" s="263">
        <v>185.5</v>
      </c>
      <c r="G89" s="263">
        <v>181</v>
      </c>
      <c r="H89" s="266">
        <v>188.5</v>
      </c>
      <c r="I89" s="266" t="s">
        <v>1089</v>
      </c>
      <c r="J89" s="118" t="s">
        <v>1095</v>
      </c>
      <c r="K89" s="116">
        <f t="shared" si="42"/>
        <v>3</v>
      </c>
      <c r="L89" s="119">
        <f t="shared" ref="L89" si="43">(H89*N89)*0.07%</f>
        <v>395.85000000000008</v>
      </c>
      <c r="M89" s="172">
        <f t="shared" ref="M89" si="44">(K89*N89)-L89</f>
        <v>8604.15</v>
      </c>
      <c r="N89" s="116">
        <v>3000</v>
      </c>
      <c r="O89" s="118" t="s">
        <v>597</v>
      </c>
      <c r="P89" s="117">
        <v>45124</v>
      </c>
      <c r="Q89" s="173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4"/>
      <c r="AG89" s="175"/>
      <c r="AH89" s="173"/>
      <c r="AI89" s="173"/>
      <c r="AJ89" s="174"/>
      <c r="AK89" s="174"/>
      <c r="AL89" s="174"/>
    </row>
    <row r="90" spans="1:38" ht="12.75" customHeight="1">
      <c r="A90" s="263">
        <v>15</v>
      </c>
      <c r="B90" s="264">
        <v>45127</v>
      </c>
      <c r="C90" s="265"/>
      <c r="D90" s="265" t="s">
        <v>911</v>
      </c>
      <c r="E90" s="263" t="s">
        <v>610</v>
      </c>
      <c r="F90" s="263">
        <v>229</v>
      </c>
      <c r="G90" s="263">
        <v>226</v>
      </c>
      <c r="H90" s="266">
        <v>230</v>
      </c>
      <c r="I90" s="266" t="s">
        <v>1129</v>
      </c>
      <c r="J90" s="118" t="s">
        <v>824</v>
      </c>
      <c r="K90" s="116">
        <f t="shared" si="42"/>
        <v>1</v>
      </c>
      <c r="L90" s="119">
        <f t="shared" ref="L90" si="45">(H90*N90)*0.07%</f>
        <v>676.2</v>
      </c>
      <c r="M90" s="172">
        <f t="shared" ref="M90" si="46">(K90*N90)-L90</f>
        <v>3523.8</v>
      </c>
      <c r="N90" s="116">
        <v>4200</v>
      </c>
      <c r="O90" s="118" t="s">
        <v>597</v>
      </c>
      <c r="P90" s="117">
        <v>45131</v>
      </c>
      <c r="Q90" s="173"/>
      <c r="R90" s="6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4"/>
      <c r="AG90" s="175"/>
      <c r="AH90" s="173"/>
      <c r="AI90" s="173"/>
      <c r="AJ90" s="174"/>
      <c r="AK90" s="174"/>
      <c r="AL90" s="174"/>
    </row>
    <row r="91" spans="1:38" ht="12.75" customHeight="1">
      <c r="A91" s="308">
        <v>16</v>
      </c>
      <c r="B91" s="309">
        <v>45127</v>
      </c>
      <c r="C91" s="310"/>
      <c r="D91" s="311" t="s">
        <v>1137</v>
      </c>
      <c r="E91" s="310" t="s">
        <v>610</v>
      </c>
      <c r="F91" s="312">
        <v>1816</v>
      </c>
      <c r="G91" s="310">
        <v>1790</v>
      </c>
      <c r="H91" s="310">
        <v>1817</v>
      </c>
      <c r="I91" s="310" t="s">
        <v>1138</v>
      </c>
      <c r="J91" s="310" t="s">
        <v>824</v>
      </c>
      <c r="K91" s="308">
        <f t="shared" si="42"/>
        <v>1</v>
      </c>
      <c r="L91" s="316">
        <f t="shared" ref="L91" si="47">(H91*N91)*0.07%</f>
        <v>604.15250000000003</v>
      </c>
      <c r="M91" s="317">
        <f t="shared" ref="M91" si="48">(K91*N91)-L91</f>
        <v>-129.15250000000003</v>
      </c>
      <c r="N91" s="308">
        <v>475</v>
      </c>
      <c r="O91" s="310" t="s">
        <v>621</v>
      </c>
      <c r="P91" s="309">
        <v>45131</v>
      </c>
      <c r="Q91" s="173"/>
      <c r="R91" s="6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74"/>
      <c r="AG91" s="175"/>
      <c r="AH91" s="173"/>
      <c r="AI91" s="173"/>
      <c r="AJ91" s="174"/>
      <c r="AK91" s="174"/>
      <c r="AL91" s="174"/>
    </row>
    <row r="92" spans="1:38" ht="12.75" customHeight="1">
      <c r="A92" s="263">
        <v>17</v>
      </c>
      <c r="B92" s="264">
        <v>45127</v>
      </c>
      <c r="C92" s="265"/>
      <c r="D92" s="265" t="s">
        <v>1139</v>
      </c>
      <c r="E92" s="263" t="s">
        <v>610</v>
      </c>
      <c r="F92" s="263">
        <v>946</v>
      </c>
      <c r="G92" s="263">
        <v>930</v>
      </c>
      <c r="H92" s="266">
        <v>951</v>
      </c>
      <c r="I92" s="266" t="s">
        <v>1140</v>
      </c>
      <c r="J92" s="261" t="s">
        <v>930</v>
      </c>
      <c r="K92" s="298">
        <f t="shared" si="42"/>
        <v>5</v>
      </c>
      <c r="L92" s="406">
        <f t="shared" ref="L92" si="49">(H92*N92)*0.07%</f>
        <v>565.84500000000003</v>
      </c>
      <c r="M92" s="407">
        <f t="shared" ref="M92" si="50">(K92*N92)-L92</f>
        <v>3684.1549999999997</v>
      </c>
      <c r="N92" s="298">
        <v>850</v>
      </c>
      <c r="O92" s="118" t="s">
        <v>597</v>
      </c>
      <c r="P92" s="299">
        <v>45134</v>
      </c>
      <c r="Q92" s="173"/>
      <c r="R92" s="6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4"/>
      <c r="AG92" s="175"/>
      <c r="AH92" s="173"/>
      <c r="AI92" s="173"/>
      <c r="AJ92" s="174"/>
      <c r="AK92" s="174"/>
      <c r="AL92" s="174"/>
    </row>
    <row r="93" spans="1:38" ht="12.75" customHeight="1">
      <c r="A93" s="308">
        <v>18</v>
      </c>
      <c r="B93" s="309">
        <v>45131</v>
      </c>
      <c r="C93" s="310"/>
      <c r="D93" s="311" t="s">
        <v>1174</v>
      </c>
      <c r="E93" s="310" t="s">
        <v>610</v>
      </c>
      <c r="F93" s="312">
        <v>978</v>
      </c>
      <c r="G93" s="310">
        <v>959</v>
      </c>
      <c r="H93" s="310">
        <v>979</v>
      </c>
      <c r="I93" s="310" t="s">
        <v>1175</v>
      </c>
      <c r="J93" s="310" t="s">
        <v>824</v>
      </c>
      <c r="K93" s="308">
        <f t="shared" si="42"/>
        <v>1</v>
      </c>
      <c r="L93" s="316">
        <f t="shared" ref="L93:L94" si="51">(H93*N93)*0.07%</f>
        <v>428.31250000000006</v>
      </c>
      <c r="M93" s="317">
        <f t="shared" ref="M93:M94" si="52">(K93*N93)-L93</f>
        <v>196.68749999999994</v>
      </c>
      <c r="N93" s="308">
        <v>625</v>
      </c>
      <c r="O93" s="310" t="s">
        <v>621</v>
      </c>
      <c r="P93" s="309">
        <v>45133</v>
      </c>
      <c r="Q93" s="173"/>
      <c r="R93" s="6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74"/>
      <c r="AG93" s="175"/>
      <c r="AH93" s="173"/>
      <c r="AI93" s="173"/>
      <c r="AJ93" s="174"/>
      <c r="AK93" s="174"/>
      <c r="AL93" s="174"/>
    </row>
    <row r="94" spans="1:38" ht="12.75" customHeight="1">
      <c r="A94" s="263">
        <v>19</v>
      </c>
      <c r="B94" s="264">
        <v>45134</v>
      </c>
      <c r="C94" s="265"/>
      <c r="D94" s="265" t="s">
        <v>1253</v>
      </c>
      <c r="E94" s="263" t="s">
        <v>610</v>
      </c>
      <c r="F94" s="263">
        <v>253.5</v>
      </c>
      <c r="G94" s="263">
        <v>249.5</v>
      </c>
      <c r="H94" s="266">
        <v>256.5</v>
      </c>
      <c r="I94" s="266" t="s">
        <v>1245</v>
      </c>
      <c r="J94" s="261" t="s">
        <v>1095</v>
      </c>
      <c r="K94" s="298">
        <f t="shared" si="42"/>
        <v>3</v>
      </c>
      <c r="L94" s="406">
        <f t="shared" si="51"/>
        <v>646.38000000000011</v>
      </c>
      <c r="M94" s="407">
        <f t="shared" si="52"/>
        <v>10153.619999999999</v>
      </c>
      <c r="N94" s="298">
        <v>3600</v>
      </c>
      <c r="O94" s="118" t="s">
        <v>597</v>
      </c>
      <c r="P94" s="299">
        <v>45134</v>
      </c>
      <c r="Q94" s="173"/>
      <c r="R94" s="6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74"/>
      <c r="AG94" s="175"/>
      <c r="AH94" s="173"/>
      <c r="AI94" s="173"/>
      <c r="AJ94" s="174"/>
      <c r="AK94" s="174"/>
      <c r="AL94" s="174"/>
    </row>
    <row r="95" spans="1:38" ht="12.75" customHeight="1">
      <c r="A95" s="107">
        <v>20</v>
      </c>
      <c r="B95" s="176">
        <v>45134</v>
      </c>
      <c r="C95" s="177"/>
      <c r="D95" s="177" t="s">
        <v>1246</v>
      </c>
      <c r="E95" s="107" t="s">
        <v>610</v>
      </c>
      <c r="F95" s="107" t="s">
        <v>1247</v>
      </c>
      <c r="G95" s="107">
        <v>1700</v>
      </c>
      <c r="H95" s="113"/>
      <c r="I95" s="113" t="s">
        <v>1248</v>
      </c>
      <c r="J95" s="268" t="s">
        <v>595</v>
      </c>
      <c r="K95" s="107"/>
      <c r="L95" s="114"/>
      <c r="M95" s="179"/>
      <c r="N95" s="107"/>
      <c r="O95" s="113"/>
      <c r="P95" s="108"/>
      <c r="Q95" s="173"/>
      <c r="R95" s="6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74"/>
      <c r="AG95" s="175"/>
      <c r="AH95" s="173"/>
      <c r="AI95" s="173"/>
      <c r="AJ95" s="174"/>
      <c r="AK95" s="174"/>
      <c r="AL95" s="174"/>
    </row>
    <row r="96" spans="1:38" ht="12.75" customHeight="1">
      <c r="A96" s="107"/>
      <c r="B96" s="176"/>
      <c r="C96" s="177"/>
      <c r="D96" s="177"/>
      <c r="E96" s="107"/>
      <c r="F96" s="107"/>
      <c r="G96" s="107"/>
      <c r="H96" s="113"/>
      <c r="I96" s="113"/>
      <c r="J96" s="268"/>
      <c r="K96" s="107"/>
      <c r="L96" s="114"/>
      <c r="M96" s="179"/>
      <c r="N96" s="107"/>
      <c r="O96" s="113"/>
      <c r="P96" s="108"/>
      <c r="Q96" s="173"/>
      <c r="R96" s="6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174"/>
      <c r="AG96" s="175"/>
      <c r="AH96" s="173"/>
      <c r="AI96" s="173"/>
      <c r="AJ96" s="174"/>
      <c r="AK96" s="174"/>
      <c r="AL96" s="174"/>
    </row>
    <row r="97" spans="1:38" ht="12.75" customHeight="1">
      <c r="A97" s="174"/>
      <c r="B97" s="180"/>
      <c r="C97" s="173"/>
      <c r="D97" s="173"/>
      <c r="E97" s="174"/>
      <c r="F97" s="174"/>
      <c r="G97" s="174"/>
      <c r="H97" s="181"/>
      <c r="I97" s="181"/>
      <c r="J97" s="181"/>
      <c r="K97" s="173"/>
      <c r="L97" s="174"/>
      <c r="M97" s="174"/>
      <c r="N97" s="174"/>
      <c r="O97" s="181"/>
      <c r="P97" s="181"/>
      <c r="Q97" s="173"/>
      <c r="R97" s="6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174"/>
      <c r="AG97" s="175"/>
      <c r="AH97" s="173"/>
      <c r="AI97" s="173"/>
      <c r="AJ97" s="174"/>
      <c r="AK97" s="174"/>
      <c r="AL97" s="174"/>
    </row>
    <row r="98" spans="1:38">
      <c r="A98" s="182" t="s">
        <v>619</v>
      </c>
      <c r="B98" s="182"/>
      <c r="C98" s="182"/>
      <c r="D98" s="182"/>
      <c r="E98" s="183"/>
      <c r="F98" s="137"/>
      <c r="G98" s="137"/>
      <c r="H98" s="137"/>
      <c r="I98" s="137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>
      <c r="A99" s="104" t="s">
        <v>16</v>
      </c>
      <c r="B99" s="104" t="s">
        <v>568</v>
      </c>
      <c r="C99" s="104"/>
      <c r="D99" s="105" t="s">
        <v>580</v>
      </c>
      <c r="E99" s="104" t="s">
        <v>581</v>
      </c>
      <c r="F99" s="104" t="s">
        <v>582</v>
      </c>
      <c r="G99" s="104" t="s">
        <v>608</v>
      </c>
      <c r="H99" s="104" t="s">
        <v>584</v>
      </c>
      <c r="I99" s="104" t="s">
        <v>585</v>
      </c>
      <c r="J99" s="103" t="s">
        <v>586</v>
      </c>
      <c r="K99" s="103" t="s">
        <v>620</v>
      </c>
      <c r="L99" s="106" t="s">
        <v>588</v>
      </c>
      <c r="M99" s="171" t="s">
        <v>616</v>
      </c>
      <c r="N99" s="104" t="s">
        <v>617</v>
      </c>
      <c r="O99" s="104" t="s">
        <v>590</v>
      </c>
      <c r="P99" s="105" t="s">
        <v>591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ht="15" customHeight="1">
      <c r="A100" s="425">
        <v>1</v>
      </c>
      <c r="B100" s="429">
        <v>45107</v>
      </c>
      <c r="C100" s="261"/>
      <c r="D100" s="262" t="s">
        <v>904</v>
      </c>
      <c r="E100" s="261" t="s">
        <v>610</v>
      </c>
      <c r="F100" s="278" t="s">
        <v>996</v>
      </c>
      <c r="G100" s="261"/>
      <c r="H100" s="261">
        <v>31</v>
      </c>
      <c r="I100" s="261"/>
      <c r="J100" s="436" t="s">
        <v>1031</v>
      </c>
      <c r="K100" s="286">
        <f t="shared" ref="K100" si="53">H100-F100</f>
        <v>7</v>
      </c>
      <c r="L100" s="287">
        <v>100</v>
      </c>
      <c r="M100" s="367">
        <f t="shared" ref="M100" si="54">(K100*N100)-100</f>
        <v>4800</v>
      </c>
      <c r="N100" s="369">
        <v>700</v>
      </c>
      <c r="O100" s="431" t="s">
        <v>597</v>
      </c>
      <c r="P100" s="433">
        <v>45118</v>
      </c>
      <c r="Q100" s="174"/>
      <c r="R100" s="174" t="s">
        <v>612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426"/>
      <c r="B101" s="435"/>
      <c r="C101" s="261"/>
      <c r="D101" s="262" t="s">
        <v>905</v>
      </c>
      <c r="E101" s="261" t="s">
        <v>618</v>
      </c>
      <c r="F101" s="278" t="s">
        <v>1018</v>
      </c>
      <c r="G101" s="261"/>
      <c r="H101" s="261">
        <v>22.5</v>
      </c>
      <c r="I101" s="261"/>
      <c r="J101" s="437"/>
      <c r="K101" s="325">
        <f>F101-H101</f>
        <v>-5</v>
      </c>
      <c r="L101" s="287">
        <v>100</v>
      </c>
      <c r="M101" s="367">
        <f t="shared" ref="M101" si="55">(K101*N101)-100</f>
        <v>-3600</v>
      </c>
      <c r="N101" s="369">
        <v>700</v>
      </c>
      <c r="O101" s="432"/>
      <c r="P101" s="43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01">
        <v>2</v>
      </c>
      <c r="B102" s="300">
        <v>45107</v>
      </c>
      <c r="C102" s="274"/>
      <c r="D102" s="275" t="s">
        <v>899</v>
      </c>
      <c r="E102" s="274" t="s">
        <v>618</v>
      </c>
      <c r="F102" s="279" t="s">
        <v>907</v>
      </c>
      <c r="G102" s="274">
        <v>115</v>
      </c>
      <c r="H102" s="274">
        <v>115</v>
      </c>
      <c r="I102" s="274" t="s">
        <v>901</v>
      </c>
      <c r="J102" s="260" t="s">
        <v>908</v>
      </c>
      <c r="K102" s="293">
        <f>F102-H102</f>
        <v>-30.5</v>
      </c>
      <c r="L102" s="282">
        <v>100</v>
      </c>
      <c r="M102" s="283">
        <f t="shared" ref="M102" si="56">(K102*N102)-100</f>
        <v>-1625</v>
      </c>
      <c r="N102" s="368">
        <v>50</v>
      </c>
      <c r="O102" s="276" t="s">
        <v>611</v>
      </c>
      <c r="P102" s="284">
        <v>45110</v>
      </c>
      <c r="Q102" s="174"/>
      <c r="R102" s="174" t="s">
        <v>596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01">
        <v>3</v>
      </c>
      <c r="B103" s="300">
        <v>45107</v>
      </c>
      <c r="C103" s="274"/>
      <c r="D103" s="275" t="s">
        <v>900</v>
      </c>
      <c r="E103" s="274" t="s">
        <v>610</v>
      </c>
      <c r="F103" s="279" t="s">
        <v>906</v>
      </c>
      <c r="G103" s="274">
        <v>30</v>
      </c>
      <c r="H103" s="274">
        <v>30</v>
      </c>
      <c r="I103" s="274" t="s">
        <v>902</v>
      </c>
      <c r="J103" s="260" t="s">
        <v>909</v>
      </c>
      <c r="K103" s="259">
        <f t="shared" ref="K103:K104" si="57">H103-F103</f>
        <v>-39</v>
      </c>
      <c r="L103" s="282">
        <v>100</v>
      </c>
      <c r="M103" s="283">
        <f t="shared" ref="M103:M104" si="58">(K103*N103)-100</f>
        <v>-1660</v>
      </c>
      <c r="N103" s="259">
        <v>40</v>
      </c>
      <c r="O103" s="276" t="s">
        <v>611</v>
      </c>
      <c r="P103" s="284">
        <v>45110</v>
      </c>
      <c r="Q103" s="174"/>
      <c r="R103" s="174" t="s">
        <v>612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298">
        <v>4</v>
      </c>
      <c r="B104" s="299">
        <v>45110</v>
      </c>
      <c r="C104" s="261"/>
      <c r="D104" s="262" t="s">
        <v>915</v>
      </c>
      <c r="E104" s="261" t="s">
        <v>610</v>
      </c>
      <c r="F104" s="278" t="s">
        <v>917</v>
      </c>
      <c r="G104" s="261">
        <v>75</v>
      </c>
      <c r="H104" s="261">
        <v>220</v>
      </c>
      <c r="I104" s="261" t="s">
        <v>867</v>
      </c>
      <c r="J104" s="285" t="s">
        <v>625</v>
      </c>
      <c r="K104" s="286">
        <f t="shared" si="57"/>
        <v>50</v>
      </c>
      <c r="L104" s="287">
        <v>100</v>
      </c>
      <c r="M104" s="288">
        <f t="shared" si="58"/>
        <v>1150</v>
      </c>
      <c r="N104" s="286">
        <v>25</v>
      </c>
      <c r="O104" s="285" t="s">
        <v>597</v>
      </c>
      <c r="P104" s="289">
        <v>45110</v>
      </c>
      <c r="Q104" s="174"/>
      <c r="R104" s="174" t="s">
        <v>596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01">
        <v>5</v>
      </c>
      <c r="B105" s="300">
        <v>45110</v>
      </c>
      <c r="C105" s="274"/>
      <c r="D105" s="275" t="s">
        <v>920</v>
      </c>
      <c r="E105" s="274" t="s">
        <v>610</v>
      </c>
      <c r="F105" s="279" t="s">
        <v>931</v>
      </c>
      <c r="G105" s="274">
        <v>40</v>
      </c>
      <c r="H105" s="274">
        <v>40</v>
      </c>
      <c r="I105" s="274" t="s">
        <v>903</v>
      </c>
      <c r="J105" s="313" t="s">
        <v>932</v>
      </c>
      <c r="K105" s="259">
        <f t="shared" ref="K105" si="59">H105-F105</f>
        <v>-30</v>
      </c>
      <c r="L105" s="282">
        <v>100</v>
      </c>
      <c r="M105" s="283">
        <f t="shared" ref="M105" si="60">(K105*N105)-100</f>
        <v>-1300</v>
      </c>
      <c r="N105" s="259">
        <v>40</v>
      </c>
      <c r="O105" s="314" t="s">
        <v>611</v>
      </c>
      <c r="P105" s="315">
        <v>45111</v>
      </c>
      <c r="Q105" s="174"/>
      <c r="R105" s="174" t="s">
        <v>596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08">
        <v>6</v>
      </c>
      <c r="B106" s="309">
        <v>45110</v>
      </c>
      <c r="C106" s="310"/>
      <c r="D106" s="311" t="s">
        <v>915</v>
      </c>
      <c r="E106" s="310" t="s">
        <v>610</v>
      </c>
      <c r="F106" s="312" t="s">
        <v>928</v>
      </c>
      <c r="G106" s="310">
        <v>65</v>
      </c>
      <c r="H106" s="310">
        <v>165</v>
      </c>
      <c r="I106" s="310" t="s">
        <v>867</v>
      </c>
      <c r="J106" s="310" t="s">
        <v>930</v>
      </c>
      <c r="K106" s="308">
        <f t="shared" ref="K106:K107" si="61">H106-F106</f>
        <v>5</v>
      </c>
      <c r="L106" s="316">
        <v>100</v>
      </c>
      <c r="M106" s="317">
        <f t="shared" ref="M106:M107" si="62">(K106*N106)-100</f>
        <v>25</v>
      </c>
      <c r="N106" s="308">
        <v>25</v>
      </c>
      <c r="O106" s="310" t="s">
        <v>621</v>
      </c>
      <c r="P106" s="309">
        <v>45110</v>
      </c>
      <c r="Q106" s="174"/>
      <c r="R106" s="174" t="s">
        <v>596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298">
        <v>7</v>
      </c>
      <c r="B107" s="299">
        <v>45111</v>
      </c>
      <c r="C107" s="261"/>
      <c r="D107" s="262" t="s">
        <v>915</v>
      </c>
      <c r="E107" s="261" t="s">
        <v>610</v>
      </c>
      <c r="F107" s="278" t="s">
        <v>935</v>
      </c>
      <c r="G107" s="261">
        <v>0</v>
      </c>
      <c r="H107" s="261">
        <v>160</v>
      </c>
      <c r="I107" s="261" t="s">
        <v>867</v>
      </c>
      <c r="J107" s="285" t="s">
        <v>651</v>
      </c>
      <c r="K107" s="286">
        <f t="shared" si="61"/>
        <v>40</v>
      </c>
      <c r="L107" s="287">
        <v>100</v>
      </c>
      <c r="M107" s="288">
        <f t="shared" si="62"/>
        <v>900</v>
      </c>
      <c r="N107" s="286">
        <v>25</v>
      </c>
      <c r="O107" s="285" t="s">
        <v>597</v>
      </c>
      <c r="P107" s="289">
        <v>45111</v>
      </c>
      <c r="Q107" s="174"/>
      <c r="R107" s="174" t="s">
        <v>596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298">
        <v>8</v>
      </c>
      <c r="B108" s="299">
        <v>45111</v>
      </c>
      <c r="C108" s="261"/>
      <c r="D108" s="262" t="s">
        <v>933</v>
      </c>
      <c r="E108" s="261" t="s">
        <v>610</v>
      </c>
      <c r="F108" s="278" t="s">
        <v>937</v>
      </c>
      <c r="G108" s="261">
        <v>0</v>
      </c>
      <c r="H108" s="261">
        <v>51</v>
      </c>
      <c r="I108" s="261" t="s">
        <v>934</v>
      </c>
      <c r="J108" s="285" t="s">
        <v>622</v>
      </c>
      <c r="K108" s="286">
        <f t="shared" ref="K108:K109" si="63">H108-F108</f>
        <v>21</v>
      </c>
      <c r="L108" s="287">
        <v>100</v>
      </c>
      <c r="M108" s="288">
        <f t="shared" ref="M108:M109" si="64">(K108*N108)-100</f>
        <v>740</v>
      </c>
      <c r="N108" s="286">
        <v>40</v>
      </c>
      <c r="O108" s="285" t="s">
        <v>597</v>
      </c>
      <c r="P108" s="289">
        <v>45111</v>
      </c>
      <c r="Q108" s="174"/>
      <c r="R108" s="174" t="s">
        <v>612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298">
        <v>9</v>
      </c>
      <c r="B109" s="299">
        <v>45111</v>
      </c>
      <c r="C109" s="261"/>
      <c r="D109" s="262" t="s">
        <v>915</v>
      </c>
      <c r="E109" s="261" t="s">
        <v>610</v>
      </c>
      <c r="F109" s="278" t="s">
        <v>944</v>
      </c>
      <c r="G109" s="261">
        <v>0</v>
      </c>
      <c r="H109" s="261">
        <v>122.5</v>
      </c>
      <c r="I109" s="261" t="s">
        <v>938</v>
      </c>
      <c r="J109" s="285" t="s">
        <v>945</v>
      </c>
      <c r="K109" s="286">
        <f t="shared" si="63"/>
        <v>20</v>
      </c>
      <c r="L109" s="287">
        <v>100</v>
      </c>
      <c r="M109" s="288">
        <f t="shared" si="64"/>
        <v>400</v>
      </c>
      <c r="N109" s="286">
        <v>25</v>
      </c>
      <c r="O109" s="285" t="s">
        <v>597</v>
      </c>
      <c r="P109" s="289">
        <v>45111</v>
      </c>
      <c r="Q109" s="174"/>
      <c r="R109" s="174" t="s">
        <v>596</v>
      </c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298">
        <v>10</v>
      </c>
      <c r="B110" s="299">
        <v>45111</v>
      </c>
      <c r="C110" s="261"/>
      <c r="D110" s="262" t="s">
        <v>940</v>
      </c>
      <c r="E110" s="261" t="s">
        <v>610</v>
      </c>
      <c r="F110" s="278" t="s">
        <v>942</v>
      </c>
      <c r="G110" s="261">
        <v>0</v>
      </c>
      <c r="H110" s="261">
        <v>51</v>
      </c>
      <c r="I110" s="261" t="s">
        <v>941</v>
      </c>
      <c r="J110" s="285" t="s">
        <v>943</v>
      </c>
      <c r="K110" s="286">
        <f t="shared" ref="K110" si="65">H110-F110</f>
        <v>15</v>
      </c>
      <c r="L110" s="287">
        <v>100</v>
      </c>
      <c r="M110" s="288">
        <f t="shared" ref="M110" si="66">(K110*N110)-100</f>
        <v>500</v>
      </c>
      <c r="N110" s="286">
        <v>40</v>
      </c>
      <c r="O110" s="285" t="s">
        <v>597</v>
      </c>
      <c r="P110" s="289">
        <v>45111</v>
      </c>
      <c r="Q110" s="174"/>
      <c r="R110" s="174" t="s">
        <v>612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298">
        <v>11</v>
      </c>
      <c r="B111" s="299">
        <v>45111</v>
      </c>
      <c r="C111" s="261"/>
      <c r="D111" s="262" t="s">
        <v>933</v>
      </c>
      <c r="E111" s="261" t="s">
        <v>610</v>
      </c>
      <c r="F111" s="278" t="s">
        <v>946</v>
      </c>
      <c r="G111" s="261">
        <v>0</v>
      </c>
      <c r="H111" s="261">
        <v>46.5</v>
      </c>
      <c r="I111" s="261" t="s">
        <v>934</v>
      </c>
      <c r="J111" s="285" t="s">
        <v>949</v>
      </c>
      <c r="K111" s="286">
        <f t="shared" ref="K111:K112" si="67">H111-F111</f>
        <v>19.5</v>
      </c>
      <c r="L111" s="287">
        <v>100</v>
      </c>
      <c r="M111" s="288">
        <f t="shared" ref="M111:M112" si="68">(K111*N111)-100</f>
        <v>680</v>
      </c>
      <c r="N111" s="286">
        <v>40</v>
      </c>
      <c r="O111" s="285" t="s">
        <v>597</v>
      </c>
      <c r="P111" s="289">
        <v>45111</v>
      </c>
      <c r="Q111" s="174"/>
      <c r="R111" s="174" t="s">
        <v>612</v>
      </c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01">
        <v>12</v>
      </c>
      <c r="B112" s="300">
        <v>45112</v>
      </c>
      <c r="C112" s="274"/>
      <c r="D112" s="275" t="s">
        <v>954</v>
      </c>
      <c r="E112" s="274" t="s">
        <v>610</v>
      </c>
      <c r="F112" s="279" t="s">
        <v>963</v>
      </c>
      <c r="G112" s="274">
        <v>15</v>
      </c>
      <c r="H112" s="274">
        <v>15</v>
      </c>
      <c r="I112" s="274" t="s">
        <v>955</v>
      </c>
      <c r="J112" s="313" t="s">
        <v>964</v>
      </c>
      <c r="K112" s="259">
        <f t="shared" si="67"/>
        <v>-39.5</v>
      </c>
      <c r="L112" s="282">
        <v>100</v>
      </c>
      <c r="M112" s="283">
        <f t="shared" si="68"/>
        <v>-1680</v>
      </c>
      <c r="N112" s="259">
        <v>40</v>
      </c>
      <c r="O112" s="314" t="s">
        <v>611</v>
      </c>
      <c r="P112" s="315">
        <v>45113</v>
      </c>
      <c r="Q112" s="174"/>
      <c r="R112" s="174" t="s">
        <v>596</v>
      </c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425">
        <v>13</v>
      </c>
      <c r="B113" s="429">
        <v>45112</v>
      </c>
      <c r="C113" s="261"/>
      <c r="D113" s="262" t="s">
        <v>957</v>
      </c>
      <c r="E113" s="261" t="s">
        <v>610</v>
      </c>
      <c r="F113" s="278" t="s">
        <v>982</v>
      </c>
      <c r="G113" s="261">
        <v>120</v>
      </c>
      <c r="H113" s="261">
        <v>370</v>
      </c>
      <c r="I113" s="261" t="s">
        <v>958</v>
      </c>
      <c r="J113" s="436" t="s">
        <v>984</v>
      </c>
      <c r="K113" s="286">
        <f t="shared" ref="K113" si="69">H113-F113</f>
        <v>10</v>
      </c>
      <c r="L113" s="287">
        <v>100</v>
      </c>
      <c r="M113" s="288">
        <f t="shared" ref="M113" si="70">(K113*N113)-100</f>
        <v>150</v>
      </c>
      <c r="N113" s="286">
        <v>25</v>
      </c>
      <c r="O113" s="285" t="s">
        <v>597</v>
      </c>
      <c r="P113" s="289">
        <v>45114</v>
      </c>
      <c r="Q113" s="174"/>
      <c r="R113" s="174" t="s">
        <v>596</v>
      </c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426"/>
      <c r="B114" s="435"/>
      <c r="C114" s="261"/>
      <c r="D114" s="262" t="s">
        <v>915</v>
      </c>
      <c r="E114" s="261" t="s">
        <v>618</v>
      </c>
      <c r="F114" s="278" t="s">
        <v>983</v>
      </c>
      <c r="G114" s="261"/>
      <c r="H114" s="261">
        <v>0</v>
      </c>
      <c r="I114" s="261">
        <v>0</v>
      </c>
      <c r="J114" s="437"/>
      <c r="K114" s="325">
        <f>F114-H114</f>
        <v>100</v>
      </c>
      <c r="L114" s="287">
        <v>100</v>
      </c>
      <c r="M114" s="288">
        <f t="shared" ref="M114:M115" si="71">(K114*N114)-100</f>
        <v>2400</v>
      </c>
      <c r="N114" s="286">
        <v>25</v>
      </c>
      <c r="O114" s="285" t="s">
        <v>597</v>
      </c>
      <c r="P114" s="289">
        <v>45113</v>
      </c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01">
        <v>14</v>
      </c>
      <c r="B115" s="300">
        <v>45113</v>
      </c>
      <c r="C115" s="274"/>
      <c r="D115" s="275" t="s">
        <v>967</v>
      </c>
      <c r="E115" s="274" t="s">
        <v>610</v>
      </c>
      <c r="F115" s="279" t="s">
        <v>977</v>
      </c>
      <c r="G115" s="274">
        <v>0</v>
      </c>
      <c r="H115" s="274">
        <v>0</v>
      </c>
      <c r="I115" s="274" t="s">
        <v>968</v>
      </c>
      <c r="J115" s="313" t="s">
        <v>978</v>
      </c>
      <c r="K115" s="259">
        <f t="shared" ref="K115" si="72">H115-F115</f>
        <v>-16</v>
      </c>
      <c r="L115" s="282">
        <v>100</v>
      </c>
      <c r="M115" s="283">
        <f t="shared" si="71"/>
        <v>-740</v>
      </c>
      <c r="N115" s="259">
        <v>40</v>
      </c>
      <c r="O115" s="314" t="s">
        <v>611</v>
      </c>
      <c r="P115" s="315">
        <v>45113</v>
      </c>
      <c r="Q115" s="174"/>
      <c r="R115" s="174" t="s">
        <v>596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08">
        <v>15</v>
      </c>
      <c r="B116" s="309">
        <v>45113</v>
      </c>
      <c r="C116" s="310"/>
      <c r="D116" s="311" t="s">
        <v>969</v>
      </c>
      <c r="E116" s="310" t="s">
        <v>610</v>
      </c>
      <c r="F116" s="312" t="s">
        <v>975</v>
      </c>
      <c r="G116" s="310">
        <v>40</v>
      </c>
      <c r="H116" s="310">
        <v>86.5</v>
      </c>
      <c r="I116" s="310" t="s">
        <v>970</v>
      </c>
      <c r="J116" s="310" t="s">
        <v>976</v>
      </c>
      <c r="K116" s="308">
        <f t="shared" ref="K116:K122" si="73">H116-F116</f>
        <v>4</v>
      </c>
      <c r="L116" s="316">
        <v>100</v>
      </c>
      <c r="M116" s="317">
        <f t="shared" ref="M116:M122" si="74">(K116*N116)-100</f>
        <v>60</v>
      </c>
      <c r="N116" s="308">
        <v>40</v>
      </c>
      <c r="O116" s="310" t="s">
        <v>621</v>
      </c>
      <c r="P116" s="309">
        <v>45113</v>
      </c>
      <c r="Q116" s="174"/>
      <c r="R116" s="174" t="s">
        <v>596</v>
      </c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298">
        <v>16</v>
      </c>
      <c r="B117" s="299">
        <v>45113</v>
      </c>
      <c r="C117" s="261"/>
      <c r="D117" s="262" t="s">
        <v>971</v>
      </c>
      <c r="E117" s="261" t="s">
        <v>610</v>
      </c>
      <c r="F117" s="278" t="s">
        <v>979</v>
      </c>
      <c r="G117" s="261">
        <v>19</v>
      </c>
      <c r="H117" s="261">
        <v>41</v>
      </c>
      <c r="I117" s="261" t="s">
        <v>972</v>
      </c>
      <c r="J117" s="261" t="s">
        <v>980</v>
      </c>
      <c r="K117" s="324">
        <f t="shared" si="73"/>
        <v>8</v>
      </c>
      <c r="L117" s="287">
        <v>100</v>
      </c>
      <c r="M117" s="288">
        <f t="shared" si="74"/>
        <v>2300</v>
      </c>
      <c r="N117" s="286">
        <v>300</v>
      </c>
      <c r="O117" s="285" t="s">
        <v>597</v>
      </c>
      <c r="P117" s="289">
        <v>45114</v>
      </c>
      <c r="Q117" s="174"/>
      <c r="R117" s="174" t="s">
        <v>612</v>
      </c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48">
        <v>17</v>
      </c>
      <c r="B118" s="349">
        <v>45113</v>
      </c>
      <c r="C118" s="274"/>
      <c r="D118" s="275" t="s">
        <v>973</v>
      </c>
      <c r="E118" s="274" t="s">
        <v>610</v>
      </c>
      <c r="F118" s="279" t="s">
        <v>979</v>
      </c>
      <c r="G118" s="274">
        <v>22</v>
      </c>
      <c r="H118" s="274">
        <v>22</v>
      </c>
      <c r="I118" s="274" t="s">
        <v>974</v>
      </c>
      <c r="J118" s="313" t="s">
        <v>999</v>
      </c>
      <c r="K118" s="259">
        <f t="shared" si="73"/>
        <v>-11</v>
      </c>
      <c r="L118" s="282">
        <v>100</v>
      </c>
      <c r="M118" s="283">
        <f t="shared" si="74"/>
        <v>-4775</v>
      </c>
      <c r="N118" s="259">
        <v>425</v>
      </c>
      <c r="O118" s="314" t="s">
        <v>611</v>
      </c>
      <c r="P118" s="315">
        <v>45117</v>
      </c>
      <c r="Q118" s="174"/>
      <c r="R118" s="174" t="s">
        <v>612</v>
      </c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48">
        <v>18</v>
      </c>
      <c r="B119" s="349">
        <v>45114</v>
      </c>
      <c r="C119" s="274"/>
      <c r="D119" s="275" t="s">
        <v>971</v>
      </c>
      <c r="E119" s="274" t="s">
        <v>610</v>
      </c>
      <c r="F119" s="279" t="s">
        <v>998</v>
      </c>
      <c r="G119" s="274">
        <v>15</v>
      </c>
      <c r="H119" s="274">
        <v>15</v>
      </c>
      <c r="I119" s="274" t="s">
        <v>981</v>
      </c>
      <c r="J119" s="313" t="s">
        <v>1000</v>
      </c>
      <c r="K119" s="259">
        <f t="shared" si="73"/>
        <v>-13.5</v>
      </c>
      <c r="L119" s="282">
        <v>100</v>
      </c>
      <c r="M119" s="283">
        <f t="shared" si="74"/>
        <v>-4150</v>
      </c>
      <c r="N119" s="259">
        <v>300</v>
      </c>
      <c r="O119" s="314" t="s">
        <v>611</v>
      </c>
      <c r="P119" s="315">
        <v>45117</v>
      </c>
      <c r="Q119" s="174"/>
      <c r="R119" s="174" t="s">
        <v>612</v>
      </c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48">
        <v>19</v>
      </c>
      <c r="B120" s="349">
        <v>45114</v>
      </c>
      <c r="C120" s="274"/>
      <c r="D120" s="275" t="s">
        <v>985</v>
      </c>
      <c r="E120" s="274" t="s">
        <v>610</v>
      </c>
      <c r="F120" s="279" t="s">
        <v>995</v>
      </c>
      <c r="G120" s="274">
        <v>35</v>
      </c>
      <c r="H120" s="274">
        <v>47.5</v>
      </c>
      <c r="I120" s="274" t="s">
        <v>970</v>
      </c>
      <c r="J120" s="313" t="s">
        <v>908</v>
      </c>
      <c r="K120" s="259">
        <f t="shared" si="73"/>
        <v>-30.5</v>
      </c>
      <c r="L120" s="282">
        <v>100</v>
      </c>
      <c r="M120" s="283">
        <f t="shared" si="74"/>
        <v>-1320</v>
      </c>
      <c r="N120" s="259">
        <v>40</v>
      </c>
      <c r="O120" s="314" t="s">
        <v>611</v>
      </c>
      <c r="P120" s="315">
        <v>45117</v>
      </c>
      <c r="Q120" s="174"/>
      <c r="R120" s="174" t="s">
        <v>612</v>
      </c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48">
        <v>20</v>
      </c>
      <c r="B121" s="349">
        <v>45114</v>
      </c>
      <c r="C121" s="274"/>
      <c r="D121" s="275" t="s">
        <v>986</v>
      </c>
      <c r="E121" s="274" t="s">
        <v>610</v>
      </c>
      <c r="F121" s="279" t="s">
        <v>997</v>
      </c>
      <c r="G121" s="274">
        <v>35</v>
      </c>
      <c r="H121" s="274">
        <v>35</v>
      </c>
      <c r="I121" s="274" t="s">
        <v>987</v>
      </c>
      <c r="J121" s="313" t="s">
        <v>978</v>
      </c>
      <c r="K121" s="259">
        <f t="shared" si="73"/>
        <v>-16</v>
      </c>
      <c r="L121" s="282">
        <v>100</v>
      </c>
      <c r="M121" s="283">
        <f t="shared" si="74"/>
        <v>-6100</v>
      </c>
      <c r="N121" s="259">
        <v>375</v>
      </c>
      <c r="O121" s="314" t="s">
        <v>611</v>
      </c>
      <c r="P121" s="315">
        <v>45117</v>
      </c>
      <c r="Q121" s="174"/>
      <c r="R121" s="174" t="s">
        <v>596</v>
      </c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48">
        <v>21</v>
      </c>
      <c r="B122" s="349">
        <v>45114</v>
      </c>
      <c r="C122" s="274"/>
      <c r="D122" s="275" t="s">
        <v>988</v>
      </c>
      <c r="E122" s="274" t="s">
        <v>610</v>
      </c>
      <c r="F122" s="279" t="s">
        <v>996</v>
      </c>
      <c r="G122" s="274">
        <v>14</v>
      </c>
      <c r="H122" s="274">
        <v>17</v>
      </c>
      <c r="I122" s="274" t="s">
        <v>989</v>
      </c>
      <c r="J122" s="313" t="s">
        <v>1002</v>
      </c>
      <c r="K122" s="259">
        <f t="shared" si="73"/>
        <v>-7</v>
      </c>
      <c r="L122" s="282">
        <v>100</v>
      </c>
      <c r="M122" s="283">
        <f t="shared" si="74"/>
        <v>-5000</v>
      </c>
      <c r="N122" s="259">
        <v>700</v>
      </c>
      <c r="O122" s="314" t="s">
        <v>611</v>
      </c>
      <c r="P122" s="315">
        <v>45117</v>
      </c>
      <c r="Q122" s="174"/>
      <c r="R122" s="174" t="s">
        <v>596</v>
      </c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326">
        <v>22</v>
      </c>
      <c r="B123" s="267">
        <v>45117</v>
      </c>
      <c r="C123" s="261"/>
      <c r="D123" s="262" t="s">
        <v>1001</v>
      </c>
      <c r="E123" s="261" t="s">
        <v>1004</v>
      </c>
      <c r="F123" s="278" t="s">
        <v>1003</v>
      </c>
      <c r="G123" s="261">
        <v>19</v>
      </c>
      <c r="H123" s="261">
        <v>49</v>
      </c>
      <c r="I123" s="261" t="s">
        <v>934</v>
      </c>
      <c r="J123" s="261" t="s">
        <v>1032</v>
      </c>
      <c r="K123" s="324">
        <f t="shared" ref="K123" si="75">H123-F123</f>
        <v>10</v>
      </c>
      <c r="L123" s="287">
        <v>100</v>
      </c>
      <c r="M123" s="288">
        <f t="shared" ref="M123" si="76">(K123*N123)-100</f>
        <v>2400</v>
      </c>
      <c r="N123" s="286">
        <v>250</v>
      </c>
      <c r="O123" s="285" t="s">
        <v>597</v>
      </c>
      <c r="P123" s="289">
        <v>45117</v>
      </c>
      <c r="Q123" s="174"/>
      <c r="R123" s="174" t="s">
        <v>612</v>
      </c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26">
        <v>23</v>
      </c>
      <c r="B124" s="267">
        <v>45117</v>
      </c>
      <c r="C124" s="261"/>
      <c r="D124" s="262" t="s">
        <v>1007</v>
      </c>
      <c r="E124" s="261" t="s">
        <v>610</v>
      </c>
      <c r="F124" s="278" t="s">
        <v>1008</v>
      </c>
      <c r="G124" s="261">
        <v>34</v>
      </c>
      <c r="H124" s="261">
        <v>70</v>
      </c>
      <c r="I124" s="261" t="s">
        <v>1009</v>
      </c>
      <c r="J124" s="261" t="s">
        <v>1010</v>
      </c>
      <c r="K124" s="324">
        <f t="shared" ref="K124" si="77">H124-F124</f>
        <v>12</v>
      </c>
      <c r="L124" s="287">
        <v>100</v>
      </c>
      <c r="M124" s="288">
        <f t="shared" ref="M124" si="78">(K124*N124)-100</f>
        <v>2000</v>
      </c>
      <c r="N124" s="286">
        <v>175</v>
      </c>
      <c r="O124" s="285" t="s">
        <v>597</v>
      </c>
      <c r="P124" s="289">
        <v>45117</v>
      </c>
      <c r="Q124" s="174"/>
      <c r="R124" s="174" t="s">
        <v>596</v>
      </c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26">
        <v>24</v>
      </c>
      <c r="B125" s="267">
        <v>45117</v>
      </c>
      <c r="C125" s="261"/>
      <c r="D125" s="262" t="s">
        <v>1017</v>
      </c>
      <c r="E125" s="261" t="s">
        <v>610</v>
      </c>
      <c r="F125" s="278" t="s">
        <v>1019</v>
      </c>
      <c r="G125" s="261">
        <v>0</v>
      </c>
      <c r="H125" s="261">
        <v>68.5</v>
      </c>
      <c r="I125" s="261">
        <v>120</v>
      </c>
      <c r="J125" s="261" t="s">
        <v>1020</v>
      </c>
      <c r="K125" s="324">
        <f t="shared" ref="K125" si="79">H125-F125</f>
        <v>22</v>
      </c>
      <c r="L125" s="287">
        <v>100</v>
      </c>
      <c r="M125" s="288">
        <f t="shared" ref="M125" si="80">(K125*N125)-100</f>
        <v>780</v>
      </c>
      <c r="N125" s="286">
        <v>40</v>
      </c>
      <c r="O125" s="285" t="s">
        <v>597</v>
      </c>
      <c r="P125" s="289">
        <v>45118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26">
        <v>25</v>
      </c>
      <c r="B126" s="267">
        <v>45118</v>
      </c>
      <c r="C126" s="261"/>
      <c r="D126" s="262" t="s">
        <v>1021</v>
      </c>
      <c r="E126" s="261" t="s">
        <v>610</v>
      </c>
      <c r="F126" s="278" t="s">
        <v>1003</v>
      </c>
      <c r="G126" s="261">
        <v>0</v>
      </c>
      <c r="H126" s="261">
        <v>68.5</v>
      </c>
      <c r="I126" s="261" t="s">
        <v>941</v>
      </c>
      <c r="J126" s="261" t="s">
        <v>1027</v>
      </c>
      <c r="K126" s="324">
        <f t="shared" ref="K126:K127" si="81">H126-F126</f>
        <v>29.5</v>
      </c>
      <c r="L126" s="287">
        <v>100</v>
      </c>
      <c r="M126" s="288">
        <f t="shared" ref="M126:M127" si="82">(K126*N126)-100</f>
        <v>1080</v>
      </c>
      <c r="N126" s="286">
        <v>40</v>
      </c>
      <c r="O126" s="285" t="s">
        <v>597</v>
      </c>
      <c r="P126" s="289">
        <v>45118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326">
        <v>26</v>
      </c>
      <c r="B127" s="267">
        <v>45118</v>
      </c>
      <c r="C127" s="261"/>
      <c r="D127" s="262" t="s">
        <v>1022</v>
      </c>
      <c r="E127" s="261" t="s">
        <v>610</v>
      </c>
      <c r="F127" s="278" t="s">
        <v>1029</v>
      </c>
      <c r="G127" s="261">
        <v>1</v>
      </c>
      <c r="H127" s="261">
        <v>2.65</v>
      </c>
      <c r="I127" s="261" t="s">
        <v>1025</v>
      </c>
      <c r="J127" s="261" t="s">
        <v>1030</v>
      </c>
      <c r="K127" s="324">
        <f t="shared" si="81"/>
        <v>0.5</v>
      </c>
      <c r="L127" s="287">
        <v>100</v>
      </c>
      <c r="M127" s="288">
        <f t="shared" si="82"/>
        <v>2400</v>
      </c>
      <c r="N127" s="286">
        <v>5000</v>
      </c>
      <c r="O127" s="285" t="s">
        <v>597</v>
      </c>
      <c r="P127" s="289">
        <v>45118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326">
        <v>27</v>
      </c>
      <c r="B128" s="267">
        <v>45118</v>
      </c>
      <c r="C128" s="261"/>
      <c r="D128" s="262" t="s">
        <v>1023</v>
      </c>
      <c r="E128" s="261" t="s">
        <v>610</v>
      </c>
      <c r="F128" s="278" t="s">
        <v>1026</v>
      </c>
      <c r="G128" s="261">
        <v>7.5</v>
      </c>
      <c r="H128" s="261">
        <v>16</v>
      </c>
      <c r="I128" s="261" t="s">
        <v>1024</v>
      </c>
      <c r="J128" s="261" t="s">
        <v>916</v>
      </c>
      <c r="K128" s="324">
        <f t="shared" ref="K128" si="83">H128-F128</f>
        <v>2.5</v>
      </c>
      <c r="L128" s="287">
        <v>100</v>
      </c>
      <c r="M128" s="288">
        <f t="shared" ref="M128" si="84">(K128*N128)-100</f>
        <v>2275</v>
      </c>
      <c r="N128" s="286">
        <v>950</v>
      </c>
      <c r="O128" s="285" t="s">
        <v>597</v>
      </c>
      <c r="P128" s="289">
        <v>45118</v>
      </c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26">
        <v>28</v>
      </c>
      <c r="B129" s="267">
        <v>45119</v>
      </c>
      <c r="C129" s="261"/>
      <c r="D129" s="262" t="s">
        <v>1037</v>
      </c>
      <c r="E129" s="261" t="s">
        <v>610</v>
      </c>
      <c r="F129" s="278" t="s">
        <v>1051</v>
      </c>
      <c r="G129" s="261">
        <v>90</v>
      </c>
      <c r="H129" s="261">
        <v>142.5</v>
      </c>
      <c r="I129" s="261" t="s">
        <v>1038</v>
      </c>
      <c r="J129" s="261" t="s">
        <v>1052</v>
      </c>
      <c r="K129" s="324">
        <f t="shared" ref="K129" si="85">H129-F129</f>
        <v>16.5</v>
      </c>
      <c r="L129" s="287">
        <v>100</v>
      </c>
      <c r="M129" s="288">
        <f t="shared" ref="M129" si="86">(K129*N129)-100</f>
        <v>2375</v>
      </c>
      <c r="N129" s="286">
        <v>150</v>
      </c>
      <c r="O129" s="285" t="s">
        <v>597</v>
      </c>
      <c r="P129" s="289">
        <v>45119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425">
        <v>29</v>
      </c>
      <c r="B130" s="440">
        <v>45119</v>
      </c>
      <c r="C130" s="261"/>
      <c r="D130" s="262" t="s">
        <v>1040</v>
      </c>
      <c r="E130" s="261" t="s">
        <v>610</v>
      </c>
      <c r="F130" s="278" t="s">
        <v>946</v>
      </c>
      <c r="G130" s="261"/>
      <c r="H130" s="261">
        <v>31</v>
      </c>
      <c r="I130" s="261"/>
      <c r="J130" s="438" t="s">
        <v>962</v>
      </c>
      <c r="K130" s="324">
        <f t="shared" ref="K130" si="87">H130-F130</f>
        <v>4</v>
      </c>
      <c r="L130" s="287">
        <v>100</v>
      </c>
      <c r="M130" s="288">
        <f t="shared" ref="M130" si="88">(K130*N130)-100</f>
        <v>1528</v>
      </c>
      <c r="N130" s="286">
        <v>407</v>
      </c>
      <c r="O130" s="285" t="s">
        <v>597</v>
      </c>
      <c r="P130" s="289">
        <v>45128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426"/>
      <c r="B131" s="430"/>
      <c r="C131" s="261"/>
      <c r="D131" s="262" t="s">
        <v>1041</v>
      </c>
      <c r="E131" s="261" t="s">
        <v>618</v>
      </c>
      <c r="F131" s="278" t="s">
        <v>1159</v>
      </c>
      <c r="G131" s="261"/>
      <c r="H131" s="261">
        <v>15.5</v>
      </c>
      <c r="I131" s="261"/>
      <c r="J131" s="439"/>
      <c r="K131" s="325">
        <f>F131-H131</f>
        <v>1.5</v>
      </c>
      <c r="L131" s="287">
        <v>100</v>
      </c>
      <c r="M131" s="288">
        <f t="shared" ref="M131" si="89">(K131*N131)-100</f>
        <v>510.5</v>
      </c>
      <c r="N131" s="286">
        <v>407</v>
      </c>
      <c r="O131" s="285" t="s">
        <v>597</v>
      </c>
      <c r="P131" s="289">
        <v>45128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26">
        <v>30</v>
      </c>
      <c r="B132" s="267">
        <v>45119</v>
      </c>
      <c r="C132" s="261"/>
      <c r="D132" s="262" t="s">
        <v>1042</v>
      </c>
      <c r="E132" s="261" t="s">
        <v>610</v>
      </c>
      <c r="F132" s="278" t="s">
        <v>983</v>
      </c>
      <c r="G132" s="261">
        <v>60</v>
      </c>
      <c r="H132" s="261">
        <v>122</v>
      </c>
      <c r="I132" s="261" t="s">
        <v>1043</v>
      </c>
      <c r="J132" s="261" t="s">
        <v>1020</v>
      </c>
      <c r="K132" s="324">
        <f t="shared" ref="K132" si="90">H132-F132</f>
        <v>22</v>
      </c>
      <c r="L132" s="287">
        <v>100</v>
      </c>
      <c r="M132" s="288">
        <f t="shared" ref="M132" si="91">(K132*N132)-100</f>
        <v>780</v>
      </c>
      <c r="N132" s="286">
        <v>40</v>
      </c>
      <c r="O132" s="285" t="s">
        <v>597</v>
      </c>
      <c r="P132" s="289">
        <v>45120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326">
        <v>31</v>
      </c>
      <c r="B133" s="267">
        <v>45119</v>
      </c>
      <c r="C133" s="261"/>
      <c r="D133" s="262" t="s">
        <v>1045</v>
      </c>
      <c r="E133" s="261" t="s">
        <v>610</v>
      </c>
      <c r="F133" s="278" t="s">
        <v>1048</v>
      </c>
      <c r="G133" s="261">
        <v>20</v>
      </c>
      <c r="H133" s="261">
        <v>43</v>
      </c>
      <c r="I133" s="261" t="s">
        <v>1046</v>
      </c>
      <c r="J133" s="261" t="s">
        <v>823</v>
      </c>
      <c r="K133" s="324">
        <f t="shared" ref="K133:K134" si="92">H133-F133</f>
        <v>9</v>
      </c>
      <c r="L133" s="287">
        <v>100</v>
      </c>
      <c r="M133" s="288">
        <f t="shared" ref="M133:M134" si="93">(K133*N133)-100</f>
        <v>3275</v>
      </c>
      <c r="N133" s="286">
        <v>375</v>
      </c>
      <c r="O133" s="285" t="s">
        <v>597</v>
      </c>
      <c r="P133" s="289">
        <v>45119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348">
        <v>32</v>
      </c>
      <c r="B134" s="349">
        <v>45119</v>
      </c>
      <c r="C134" s="274"/>
      <c r="D134" s="275" t="s">
        <v>1049</v>
      </c>
      <c r="E134" s="274" t="s">
        <v>610</v>
      </c>
      <c r="F134" s="279" t="s">
        <v>1080</v>
      </c>
      <c r="G134" s="274">
        <v>49</v>
      </c>
      <c r="H134" s="274">
        <v>49</v>
      </c>
      <c r="I134" s="274" t="s">
        <v>1050</v>
      </c>
      <c r="J134" s="313" t="s">
        <v>1081</v>
      </c>
      <c r="K134" s="259">
        <f t="shared" si="92"/>
        <v>-43</v>
      </c>
      <c r="L134" s="282">
        <v>100</v>
      </c>
      <c r="M134" s="283">
        <f t="shared" si="93"/>
        <v>-5475</v>
      </c>
      <c r="N134" s="259">
        <v>125</v>
      </c>
      <c r="O134" s="314" t="s">
        <v>611</v>
      </c>
      <c r="P134" s="315">
        <v>45121</v>
      </c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48">
        <v>33</v>
      </c>
      <c r="B135" s="349">
        <v>45119</v>
      </c>
      <c r="C135" s="274"/>
      <c r="D135" s="275" t="s">
        <v>1022</v>
      </c>
      <c r="E135" s="274" t="s">
        <v>610</v>
      </c>
      <c r="F135" s="279" t="s">
        <v>1060</v>
      </c>
      <c r="G135" s="274">
        <v>1</v>
      </c>
      <c r="H135" s="274">
        <v>1</v>
      </c>
      <c r="I135" s="274">
        <v>4.5</v>
      </c>
      <c r="J135" s="313" t="s">
        <v>1061</v>
      </c>
      <c r="K135" s="259">
        <f t="shared" ref="K135" si="94">H135-F135</f>
        <v>-1.2000000000000002</v>
      </c>
      <c r="L135" s="282">
        <v>100</v>
      </c>
      <c r="M135" s="283">
        <f t="shared" ref="M135" si="95">(K135*N135)-100</f>
        <v>-6100.0000000000009</v>
      </c>
      <c r="N135" s="259">
        <v>5000</v>
      </c>
      <c r="O135" s="314" t="s">
        <v>611</v>
      </c>
      <c r="P135" s="315">
        <v>45120</v>
      </c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326">
        <v>34</v>
      </c>
      <c r="B136" s="267">
        <v>45119</v>
      </c>
      <c r="C136" s="261"/>
      <c r="D136" s="262" t="s">
        <v>1053</v>
      </c>
      <c r="E136" s="261" t="s">
        <v>610</v>
      </c>
      <c r="F136" s="278" t="s">
        <v>1059</v>
      </c>
      <c r="G136" s="261">
        <v>60</v>
      </c>
      <c r="H136" s="261">
        <v>105.5</v>
      </c>
      <c r="I136" s="261" t="s">
        <v>902</v>
      </c>
      <c r="J136" s="261" t="s">
        <v>949</v>
      </c>
      <c r="K136" s="324">
        <f t="shared" ref="K136:K137" si="96">H136-F136</f>
        <v>19.5</v>
      </c>
      <c r="L136" s="287">
        <v>100</v>
      </c>
      <c r="M136" s="288">
        <f t="shared" ref="M136:M137" si="97">(K136*N136)-100</f>
        <v>3800</v>
      </c>
      <c r="N136" s="286">
        <v>200</v>
      </c>
      <c r="O136" s="285" t="s">
        <v>597</v>
      </c>
      <c r="P136" s="289">
        <v>45120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348">
        <v>35</v>
      </c>
      <c r="B137" s="349">
        <v>45120</v>
      </c>
      <c r="C137" s="274"/>
      <c r="D137" s="275" t="s">
        <v>1045</v>
      </c>
      <c r="E137" s="274" t="s">
        <v>610</v>
      </c>
      <c r="F137" s="279" t="s">
        <v>1069</v>
      </c>
      <c r="G137" s="274">
        <v>34</v>
      </c>
      <c r="H137" s="274">
        <v>34</v>
      </c>
      <c r="I137" s="274" t="s">
        <v>1063</v>
      </c>
      <c r="J137" s="313" t="s">
        <v>1070</v>
      </c>
      <c r="K137" s="259">
        <f t="shared" si="96"/>
        <v>-13.5</v>
      </c>
      <c r="L137" s="282">
        <v>100</v>
      </c>
      <c r="M137" s="283">
        <f t="shared" si="97"/>
        <v>-5162.5</v>
      </c>
      <c r="N137" s="259">
        <v>375</v>
      </c>
      <c r="O137" s="314" t="s">
        <v>611</v>
      </c>
      <c r="P137" s="315">
        <v>45120</v>
      </c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326">
        <v>36</v>
      </c>
      <c r="B138" s="267">
        <v>45120</v>
      </c>
      <c r="C138" s="261"/>
      <c r="D138" s="262" t="s">
        <v>1064</v>
      </c>
      <c r="E138" s="261" t="s">
        <v>610</v>
      </c>
      <c r="F138" s="278" t="s">
        <v>1066</v>
      </c>
      <c r="G138" s="261">
        <v>0</v>
      </c>
      <c r="H138" s="261">
        <v>125</v>
      </c>
      <c r="I138" s="261" t="s">
        <v>970</v>
      </c>
      <c r="J138" s="261" t="s">
        <v>624</v>
      </c>
      <c r="K138" s="324">
        <f t="shared" ref="K138" si="98">H138-F138</f>
        <v>47.5</v>
      </c>
      <c r="L138" s="287">
        <v>100</v>
      </c>
      <c r="M138" s="288">
        <f t="shared" ref="M138" si="99">(K138*N138)-100</f>
        <v>1087.5</v>
      </c>
      <c r="N138" s="286">
        <v>25</v>
      </c>
      <c r="O138" s="285" t="s">
        <v>597</v>
      </c>
      <c r="P138" s="289">
        <v>45120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326">
        <v>37</v>
      </c>
      <c r="B139" s="267">
        <v>45120</v>
      </c>
      <c r="C139" s="261"/>
      <c r="D139" s="262" t="s">
        <v>1042</v>
      </c>
      <c r="E139" s="261" t="s">
        <v>610</v>
      </c>
      <c r="F139" s="278" t="s">
        <v>1079</v>
      </c>
      <c r="G139" s="261">
        <v>48</v>
      </c>
      <c r="H139" s="261">
        <v>110</v>
      </c>
      <c r="I139" s="261" t="s">
        <v>1071</v>
      </c>
      <c r="J139" s="261" t="s">
        <v>1020</v>
      </c>
      <c r="K139" s="324">
        <f t="shared" ref="K139" si="100">H139-F139</f>
        <v>22</v>
      </c>
      <c r="L139" s="287">
        <v>100</v>
      </c>
      <c r="M139" s="288">
        <f t="shared" ref="M139" si="101">(K139*N139)-100</f>
        <v>780</v>
      </c>
      <c r="N139" s="286">
        <v>40</v>
      </c>
      <c r="O139" s="285" t="s">
        <v>597</v>
      </c>
      <c r="P139" s="289">
        <v>45121</v>
      </c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48">
        <v>38</v>
      </c>
      <c r="B140" s="349">
        <v>45120</v>
      </c>
      <c r="C140" s="274"/>
      <c r="D140" s="275" t="s">
        <v>1073</v>
      </c>
      <c r="E140" s="274" t="s">
        <v>610</v>
      </c>
      <c r="F140" s="279" t="s">
        <v>1075</v>
      </c>
      <c r="G140" s="274">
        <v>24</v>
      </c>
      <c r="H140" s="274">
        <v>24</v>
      </c>
      <c r="I140" s="274" t="s">
        <v>1074</v>
      </c>
      <c r="J140" s="313" t="s">
        <v>1076</v>
      </c>
      <c r="K140" s="259">
        <f t="shared" ref="K140:K141" si="102">H140-F140</f>
        <v>-7</v>
      </c>
      <c r="L140" s="282">
        <v>100</v>
      </c>
      <c r="M140" s="283">
        <f t="shared" ref="M140:M141" si="103">(K140*N140)-100</f>
        <v>-4300</v>
      </c>
      <c r="N140" s="259">
        <v>600</v>
      </c>
      <c r="O140" s="314" t="s">
        <v>611</v>
      </c>
      <c r="P140" s="315">
        <v>45120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425">
        <v>39</v>
      </c>
      <c r="B141" s="429">
        <v>45121</v>
      </c>
      <c r="C141" s="350"/>
      <c r="D141" s="262" t="s">
        <v>1082</v>
      </c>
      <c r="E141" s="261" t="s">
        <v>610</v>
      </c>
      <c r="F141" s="278" t="s">
        <v>1094</v>
      </c>
      <c r="G141" s="261"/>
      <c r="H141" s="261">
        <v>52</v>
      </c>
      <c r="I141" s="261"/>
      <c r="J141" s="425" t="s">
        <v>930</v>
      </c>
      <c r="K141" s="324">
        <f t="shared" si="102"/>
        <v>8</v>
      </c>
      <c r="L141" s="287">
        <v>100</v>
      </c>
      <c r="M141" s="288">
        <f t="shared" si="103"/>
        <v>2900</v>
      </c>
      <c r="N141" s="286">
        <v>375</v>
      </c>
      <c r="O141" s="441" t="s">
        <v>597</v>
      </c>
      <c r="P141" s="427">
        <v>45124</v>
      </c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426"/>
      <c r="B142" s="430"/>
      <c r="C142" s="350"/>
      <c r="D142" s="262" t="s">
        <v>1083</v>
      </c>
      <c r="E142" s="261" t="s">
        <v>618</v>
      </c>
      <c r="F142" s="278" t="s">
        <v>1075</v>
      </c>
      <c r="G142" s="261"/>
      <c r="H142" s="261">
        <v>34</v>
      </c>
      <c r="I142" s="261"/>
      <c r="J142" s="426"/>
      <c r="K142" s="324">
        <f>F142-H142</f>
        <v>-3</v>
      </c>
      <c r="L142" s="287">
        <v>100</v>
      </c>
      <c r="M142" s="288">
        <f t="shared" ref="M142" si="104">(K142*N142)-100</f>
        <v>-1225</v>
      </c>
      <c r="N142" s="286">
        <v>375</v>
      </c>
      <c r="O142" s="442"/>
      <c r="P142" s="428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26">
        <v>40</v>
      </c>
      <c r="B143" s="267">
        <v>45121</v>
      </c>
      <c r="C143" s="261"/>
      <c r="D143" s="262" t="s">
        <v>1086</v>
      </c>
      <c r="E143" s="261" t="s">
        <v>610</v>
      </c>
      <c r="F143" s="278" t="s">
        <v>1090</v>
      </c>
      <c r="G143" s="261">
        <v>48</v>
      </c>
      <c r="H143" s="261">
        <v>112.5</v>
      </c>
      <c r="I143" s="261" t="s">
        <v>1087</v>
      </c>
      <c r="J143" s="261" t="s">
        <v>945</v>
      </c>
      <c r="K143" s="324">
        <f t="shared" ref="K143" si="105">H143-F143</f>
        <v>20</v>
      </c>
      <c r="L143" s="287">
        <v>100</v>
      </c>
      <c r="M143" s="288">
        <f t="shared" ref="M143" si="106">(K143*N143)-100</f>
        <v>700</v>
      </c>
      <c r="N143" s="286">
        <v>40</v>
      </c>
      <c r="O143" s="285" t="s">
        <v>597</v>
      </c>
      <c r="P143" s="289">
        <v>45121</v>
      </c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326">
        <v>41</v>
      </c>
      <c r="B144" s="267">
        <v>45124</v>
      </c>
      <c r="C144" s="261"/>
      <c r="D144" s="262" t="s">
        <v>1092</v>
      </c>
      <c r="E144" s="261" t="s">
        <v>610</v>
      </c>
      <c r="F144" s="278" t="s">
        <v>979</v>
      </c>
      <c r="G144" s="261">
        <v>15</v>
      </c>
      <c r="H144" s="261">
        <v>42.5</v>
      </c>
      <c r="I144" s="261" t="s">
        <v>981</v>
      </c>
      <c r="J144" s="261" t="s">
        <v>1097</v>
      </c>
      <c r="K144" s="324">
        <f t="shared" ref="K144" si="107">H144-F144</f>
        <v>9.5</v>
      </c>
      <c r="L144" s="287">
        <v>100</v>
      </c>
      <c r="M144" s="288">
        <f t="shared" ref="M144" si="108">(K144*N144)-100</f>
        <v>2750</v>
      </c>
      <c r="N144" s="286">
        <v>300</v>
      </c>
      <c r="O144" s="285" t="s">
        <v>597</v>
      </c>
      <c r="P144" s="289">
        <v>45124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326">
        <v>42</v>
      </c>
      <c r="B145" s="267">
        <v>45124</v>
      </c>
      <c r="C145" s="261"/>
      <c r="D145" s="262" t="s">
        <v>1042</v>
      </c>
      <c r="E145" s="261" t="s">
        <v>610</v>
      </c>
      <c r="F145" s="278" t="s">
        <v>1099</v>
      </c>
      <c r="G145" s="261">
        <v>0</v>
      </c>
      <c r="H145" s="261">
        <v>68</v>
      </c>
      <c r="I145" s="261" t="s">
        <v>1093</v>
      </c>
      <c r="J145" s="261" t="s">
        <v>1100</v>
      </c>
      <c r="K145" s="324">
        <f t="shared" ref="K145" si="109">H145-F145</f>
        <v>18</v>
      </c>
      <c r="L145" s="287">
        <v>100</v>
      </c>
      <c r="M145" s="288">
        <f t="shared" ref="M145" si="110">(K145*N145)-100</f>
        <v>620</v>
      </c>
      <c r="N145" s="286">
        <v>40</v>
      </c>
      <c r="O145" s="285" t="s">
        <v>597</v>
      </c>
      <c r="P145" s="289">
        <v>45124</v>
      </c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326">
        <v>43</v>
      </c>
      <c r="B146" s="267">
        <v>45124</v>
      </c>
      <c r="C146" s="261"/>
      <c r="D146" s="262" t="s">
        <v>1001</v>
      </c>
      <c r="E146" s="261" t="s">
        <v>610</v>
      </c>
      <c r="F146" s="278" t="s">
        <v>1048</v>
      </c>
      <c r="G146" s="261">
        <v>15</v>
      </c>
      <c r="H146" s="261">
        <v>44</v>
      </c>
      <c r="I146" s="261" t="s">
        <v>972</v>
      </c>
      <c r="J146" s="261" t="s">
        <v>1032</v>
      </c>
      <c r="K146" s="324">
        <f t="shared" ref="K146" si="111">H146-F146</f>
        <v>10</v>
      </c>
      <c r="L146" s="287">
        <v>100</v>
      </c>
      <c r="M146" s="288">
        <f t="shared" ref="M146" si="112">(K146*N146)-100</f>
        <v>2400</v>
      </c>
      <c r="N146" s="286">
        <v>250</v>
      </c>
      <c r="O146" s="285" t="s">
        <v>597</v>
      </c>
      <c r="P146" s="289">
        <v>45125</v>
      </c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15" customHeight="1">
      <c r="A147" s="326">
        <v>44</v>
      </c>
      <c r="B147" s="267">
        <v>45124</v>
      </c>
      <c r="C147" s="261"/>
      <c r="D147" s="262" t="s">
        <v>1101</v>
      </c>
      <c r="E147" s="261" t="s">
        <v>610</v>
      </c>
      <c r="F147" s="278" t="s">
        <v>942</v>
      </c>
      <c r="G147" s="261">
        <v>17</v>
      </c>
      <c r="H147" s="261">
        <v>44</v>
      </c>
      <c r="I147" s="261" t="s">
        <v>972</v>
      </c>
      <c r="J147" s="261" t="s">
        <v>980</v>
      </c>
      <c r="K147" s="324">
        <f t="shared" ref="K147" si="113">H147-F147</f>
        <v>8</v>
      </c>
      <c r="L147" s="287">
        <v>100</v>
      </c>
      <c r="M147" s="288">
        <f t="shared" ref="M147" si="114">(K147*N147)-100</f>
        <v>2300</v>
      </c>
      <c r="N147" s="286">
        <v>300</v>
      </c>
      <c r="O147" s="285" t="s">
        <v>597</v>
      </c>
      <c r="P147" s="289">
        <v>45125</v>
      </c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</row>
    <row r="148" spans="1:38" ht="15" customHeight="1">
      <c r="A148" s="326">
        <v>45</v>
      </c>
      <c r="B148" s="267">
        <v>45124</v>
      </c>
      <c r="C148" s="261"/>
      <c r="D148" s="262" t="s">
        <v>1092</v>
      </c>
      <c r="E148" s="261" t="s">
        <v>610</v>
      </c>
      <c r="F148" s="278" t="s">
        <v>979</v>
      </c>
      <c r="G148" s="261">
        <v>15</v>
      </c>
      <c r="H148" s="261">
        <v>41</v>
      </c>
      <c r="I148" s="261" t="s">
        <v>981</v>
      </c>
      <c r="J148" s="261" t="s">
        <v>980</v>
      </c>
      <c r="K148" s="324">
        <f t="shared" ref="K148" si="115">H148-F148</f>
        <v>8</v>
      </c>
      <c r="L148" s="287">
        <v>100</v>
      </c>
      <c r="M148" s="288">
        <f t="shared" ref="M148" si="116">(K148*N148)-100</f>
        <v>2300</v>
      </c>
      <c r="N148" s="286">
        <v>300</v>
      </c>
      <c r="O148" s="285" t="s">
        <v>597</v>
      </c>
      <c r="P148" s="289">
        <v>45125</v>
      </c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</row>
    <row r="149" spans="1:38" ht="15" customHeight="1">
      <c r="A149" s="326">
        <v>46</v>
      </c>
      <c r="B149" s="267">
        <v>45124</v>
      </c>
      <c r="C149" s="261"/>
      <c r="D149" s="262" t="s">
        <v>1102</v>
      </c>
      <c r="E149" s="261" t="s">
        <v>610</v>
      </c>
      <c r="F149" s="278" t="s">
        <v>1146</v>
      </c>
      <c r="G149" s="261">
        <v>45</v>
      </c>
      <c r="H149" s="261">
        <v>122.5</v>
      </c>
      <c r="I149" s="261" t="s">
        <v>1038</v>
      </c>
      <c r="J149" s="261" t="s">
        <v>1147</v>
      </c>
      <c r="K149" s="324">
        <f t="shared" ref="K149" si="117">H149-F149</f>
        <v>27.5</v>
      </c>
      <c r="L149" s="287">
        <v>100</v>
      </c>
      <c r="M149" s="288">
        <f t="shared" ref="M149" si="118">(K149*N149)-100</f>
        <v>2650</v>
      </c>
      <c r="N149" s="286">
        <v>100</v>
      </c>
      <c r="O149" s="285" t="s">
        <v>597</v>
      </c>
      <c r="P149" s="289">
        <v>45128</v>
      </c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</row>
    <row r="150" spans="1:38" ht="15" customHeight="1">
      <c r="A150" s="326">
        <v>47</v>
      </c>
      <c r="B150" s="267">
        <v>45125</v>
      </c>
      <c r="C150" s="261"/>
      <c r="D150" s="262" t="s">
        <v>1107</v>
      </c>
      <c r="E150" s="261" t="s">
        <v>610</v>
      </c>
      <c r="F150" s="278" t="s">
        <v>1110</v>
      </c>
      <c r="G150" s="261">
        <v>0</v>
      </c>
      <c r="H150" s="261">
        <v>75</v>
      </c>
      <c r="I150" s="261" t="s">
        <v>1093</v>
      </c>
      <c r="J150" s="261" t="s">
        <v>1111</v>
      </c>
      <c r="K150" s="324">
        <f t="shared" ref="K150:K151" si="119">H150-F150</f>
        <v>23</v>
      </c>
      <c r="L150" s="287">
        <v>100</v>
      </c>
      <c r="M150" s="288">
        <f t="shared" ref="M150:M151" si="120">(K150*N150)-100</f>
        <v>1050</v>
      </c>
      <c r="N150" s="286">
        <v>50</v>
      </c>
      <c r="O150" s="285" t="s">
        <v>597</v>
      </c>
      <c r="P150" s="289">
        <v>45125</v>
      </c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</row>
    <row r="151" spans="1:38" ht="15" customHeight="1">
      <c r="A151" s="348">
        <v>48</v>
      </c>
      <c r="B151" s="349">
        <v>45125</v>
      </c>
      <c r="C151" s="274"/>
      <c r="D151" s="275" t="s">
        <v>1109</v>
      </c>
      <c r="E151" s="274" t="s">
        <v>610</v>
      </c>
      <c r="F151" s="279" t="s">
        <v>1099</v>
      </c>
      <c r="G151" s="274">
        <v>0</v>
      </c>
      <c r="H151" s="274">
        <v>7</v>
      </c>
      <c r="I151" s="274" t="s">
        <v>1093</v>
      </c>
      <c r="J151" s="313" t="s">
        <v>1081</v>
      </c>
      <c r="K151" s="259">
        <f t="shared" si="119"/>
        <v>-43</v>
      </c>
      <c r="L151" s="282">
        <v>100</v>
      </c>
      <c r="M151" s="283">
        <f t="shared" si="120"/>
        <v>-1820</v>
      </c>
      <c r="N151" s="259">
        <v>40</v>
      </c>
      <c r="O151" s="314" t="s">
        <v>611</v>
      </c>
      <c r="P151" s="315">
        <v>45125</v>
      </c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</row>
    <row r="152" spans="1:38" ht="15" customHeight="1">
      <c r="A152" s="445">
        <v>49</v>
      </c>
      <c r="B152" s="447">
        <v>45125</v>
      </c>
      <c r="C152" s="310"/>
      <c r="D152" s="311" t="s">
        <v>1112</v>
      </c>
      <c r="E152" s="310" t="s">
        <v>610</v>
      </c>
      <c r="F152" s="312" t="s">
        <v>1117</v>
      </c>
      <c r="G152" s="310"/>
      <c r="H152" s="310">
        <v>400</v>
      </c>
      <c r="I152" s="310"/>
      <c r="J152" s="445" t="s">
        <v>943</v>
      </c>
      <c r="K152" s="371">
        <f t="shared" ref="K152" si="121">H152-F152</f>
        <v>0</v>
      </c>
      <c r="L152" s="372">
        <v>100</v>
      </c>
      <c r="M152" s="373">
        <f t="shared" ref="M152:M153" si="122">(K152*N152)-100</f>
        <v>-100</v>
      </c>
      <c r="N152" s="374">
        <v>15</v>
      </c>
      <c r="O152" s="449" t="s">
        <v>621</v>
      </c>
      <c r="P152" s="443">
        <v>45125</v>
      </c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</row>
    <row r="153" spans="1:38" ht="15" customHeight="1">
      <c r="A153" s="446"/>
      <c r="B153" s="448"/>
      <c r="C153" s="310"/>
      <c r="D153" s="311" t="s">
        <v>1113</v>
      </c>
      <c r="E153" s="310" t="s">
        <v>618</v>
      </c>
      <c r="F153" s="312" t="s">
        <v>1118</v>
      </c>
      <c r="G153" s="310"/>
      <c r="H153" s="310">
        <v>130</v>
      </c>
      <c r="I153" s="310"/>
      <c r="J153" s="446"/>
      <c r="K153" s="371">
        <f>F153-H153</f>
        <v>15</v>
      </c>
      <c r="L153" s="372">
        <v>100</v>
      </c>
      <c r="M153" s="373">
        <f t="shared" si="122"/>
        <v>275</v>
      </c>
      <c r="N153" s="374">
        <v>25</v>
      </c>
      <c r="O153" s="450"/>
      <c r="P153" s="44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</row>
    <row r="154" spans="1:38" ht="15" customHeight="1">
      <c r="A154" s="326">
        <v>50</v>
      </c>
      <c r="B154" s="267">
        <v>45125</v>
      </c>
      <c r="C154" s="261"/>
      <c r="D154" s="262" t="s">
        <v>1001</v>
      </c>
      <c r="E154" s="261" t="s">
        <v>610</v>
      </c>
      <c r="F154" s="278" t="s">
        <v>1114</v>
      </c>
      <c r="G154" s="261">
        <v>10</v>
      </c>
      <c r="H154" s="261">
        <v>41</v>
      </c>
      <c r="I154" s="261" t="s">
        <v>1046</v>
      </c>
      <c r="J154" s="261" t="s">
        <v>1010</v>
      </c>
      <c r="K154" s="324">
        <f t="shared" ref="K154:K156" si="123">H154-F154</f>
        <v>12</v>
      </c>
      <c r="L154" s="287">
        <v>100</v>
      </c>
      <c r="M154" s="288">
        <f t="shared" ref="M154:M156" si="124">(K154*N154)-100</f>
        <v>2900</v>
      </c>
      <c r="N154" s="286">
        <v>250</v>
      </c>
      <c r="O154" s="285" t="s">
        <v>597</v>
      </c>
      <c r="P154" s="289">
        <v>45125</v>
      </c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</row>
    <row r="155" spans="1:38" ht="15" customHeight="1">
      <c r="A155" s="326">
        <v>51</v>
      </c>
      <c r="B155" s="267">
        <v>45125</v>
      </c>
      <c r="C155" s="261"/>
      <c r="D155" s="262" t="s">
        <v>1092</v>
      </c>
      <c r="E155" s="261" t="s">
        <v>610</v>
      </c>
      <c r="F155" s="278" t="s">
        <v>979</v>
      </c>
      <c r="G155" s="261">
        <v>15</v>
      </c>
      <c r="H155" s="261">
        <v>43.5</v>
      </c>
      <c r="I155" s="261" t="s">
        <v>981</v>
      </c>
      <c r="J155" s="261" t="s">
        <v>1123</v>
      </c>
      <c r="K155" s="324">
        <f t="shared" si="123"/>
        <v>10.5</v>
      </c>
      <c r="L155" s="287">
        <v>100</v>
      </c>
      <c r="M155" s="288">
        <f t="shared" si="124"/>
        <v>3050</v>
      </c>
      <c r="N155" s="286">
        <v>300</v>
      </c>
      <c r="O155" s="285" t="s">
        <v>597</v>
      </c>
      <c r="P155" s="289">
        <v>45126</v>
      </c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</row>
    <row r="156" spans="1:38" ht="15" customHeight="1">
      <c r="A156" s="348">
        <v>52</v>
      </c>
      <c r="B156" s="349">
        <v>45126</v>
      </c>
      <c r="C156" s="274"/>
      <c r="D156" s="275" t="s">
        <v>1122</v>
      </c>
      <c r="E156" s="274" t="s">
        <v>610</v>
      </c>
      <c r="F156" s="279" t="s">
        <v>1132</v>
      </c>
      <c r="G156" s="274">
        <v>65</v>
      </c>
      <c r="H156" s="274">
        <v>65</v>
      </c>
      <c r="I156" s="274" t="s">
        <v>1050</v>
      </c>
      <c r="J156" s="313" t="s">
        <v>1133</v>
      </c>
      <c r="K156" s="259">
        <f t="shared" si="123"/>
        <v>-31</v>
      </c>
      <c r="L156" s="282">
        <v>100</v>
      </c>
      <c r="M156" s="283">
        <f t="shared" si="124"/>
        <v>-4750</v>
      </c>
      <c r="N156" s="259">
        <v>150</v>
      </c>
      <c r="O156" s="314" t="s">
        <v>611</v>
      </c>
      <c r="P156" s="315">
        <v>45127</v>
      </c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</row>
    <row r="157" spans="1:38" ht="15" customHeight="1">
      <c r="A157" s="348">
        <v>53</v>
      </c>
      <c r="B157" s="349">
        <v>45126</v>
      </c>
      <c r="C157" s="274"/>
      <c r="D157" s="275" t="s">
        <v>1124</v>
      </c>
      <c r="E157" s="274" t="s">
        <v>610</v>
      </c>
      <c r="F157" s="279" t="s">
        <v>997</v>
      </c>
      <c r="G157" s="274">
        <v>27</v>
      </c>
      <c r="H157" s="274">
        <v>27</v>
      </c>
      <c r="I157" s="274" t="s">
        <v>941</v>
      </c>
      <c r="J157" s="313" t="s">
        <v>1155</v>
      </c>
      <c r="K157" s="259">
        <f t="shared" ref="K157" si="125">H157-F157</f>
        <v>-24</v>
      </c>
      <c r="L157" s="282">
        <v>100</v>
      </c>
      <c r="M157" s="283">
        <f t="shared" ref="M157" si="126">(K157*N157)-100</f>
        <v>-4900</v>
      </c>
      <c r="N157" s="259">
        <v>200</v>
      </c>
      <c r="O157" s="314" t="s">
        <v>611</v>
      </c>
      <c r="P157" s="315">
        <v>45128</v>
      </c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</row>
    <row r="158" spans="1:38" ht="15" customHeight="1">
      <c r="A158" s="326">
        <v>54</v>
      </c>
      <c r="B158" s="267">
        <v>45126</v>
      </c>
      <c r="C158" s="261"/>
      <c r="D158" s="262" t="s">
        <v>1125</v>
      </c>
      <c r="E158" s="261" t="s">
        <v>610</v>
      </c>
      <c r="F158" s="278" t="s">
        <v>1126</v>
      </c>
      <c r="G158" s="261">
        <v>0</v>
      </c>
      <c r="H158" s="261">
        <v>53</v>
      </c>
      <c r="I158" s="261" t="s">
        <v>941</v>
      </c>
      <c r="J158" s="261" t="s">
        <v>1127</v>
      </c>
      <c r="K158" s="324">
        <f t="shared" ref="K158" si="127">H158-F158</f>
        <v>11</v>
      </c>
      <c r="L158" s="287">
        <v>100</v>
      </c>
      <c r="M158" s="288">
        <f t="shared" ref="M158" si="128">(K158*N158)-100</f>
        <v>450</v>
      </c>
      <c r="N158" s="286">
        <v>50</v>
      </c>
      <c r="O158" s="285" t="s">
        <v>597</v>
      </c>
      <c r="P158" s="289">
        <v>45126</v>
      </c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</row>
    <row r="159" spans="1:38" ht="15" customHeight="1">
      <c r="A159" s="326">
        <v>55</v>
      </c>
      <c r="B159" s="267">
        <v>45127</v>
      </c>
      <c r="C159" s="261"/>
      <c r="D159" s="262" t="s">
        <v>1125</v>
      </c>
      <c r="E159" s="261" t="s">
        <v>610</v>
      </c>
      <c r="F159" s="278" t="s">
        <v>1003</v>
      </c>
      <c r="G159" s="261">
        <v>0</v>
      </c>
      <c r="H159" s="261">
        <v>59</v>
      </c>
      <c r="I159" s="261" t="s">
        <v>941</v>
      </c>
      <c r="J159" s="261" t="s">
        <v>945</v>
      </c>
      <c r="K159" s="324">
        <f t="shared" ref="K159" si="129">H159-F159</f>
        <v>20</v>
      </c>
      <c r="L159" s="287">
        <v>100</v>
      </c>
      <c r="M159" s="288">
        <f t="shared" ref="M159" si="130">(K159*N159)-100</f>
        <v>900</v>
      </c>
      <c r="N159" s="286">
        <v>50</v>
      </c>
      <c r="O159" s="285" t="s">
        <v>597</v>
      </c>
      <c r="P159" s="289">
        <v>45127</v>
      </c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</row>
    <row r="160" spans="1:38" ht="15" customHeight="1">
      <c r="A160" s="326">
        <v>56</v>
      </c>
      <c r="B160" s="267">
        <v>45127</v>
      </c>
      <c r="C160" s="261"/>
      <c r="D160" s="262" t="s">
        <v>1136</v>
      </c>
      <c r="E160" s="261" t="s">
        <v>610</v>
      </c>
      <c r="F160" s="278" t="s">
        <v>937</v>
      </c>
      <c r="G160" s="261">
        <v>12</v>
      </c>
      <c r="H160" s="261">
        <v>69.5</v>
      </c>
      <c r="I160" s="261" t="s">
        <v>974</v>
      </c>
      <c r="J160" s="261" t="s">
        <v>1145</v>
      </c>
      <c r="K160" s="324">
        <f t="shared" ref="K160" si="131">H160-F160</f>
        <v>39.5</v>
      </c>
      <c r="L160" s="287">
        <v>100</v>
      </c>
      <c r="M160" s="288">
        <f t="shared" ref="M160" si="132">(K160*N160)-100</f>
        <v>11750</v>
      </c>
      <c r="N160" s="286">
        <v>300</v>
      </c>
      <c r="O160" s="285" t="s">
        <v>597</v>
      </c>
      <c r="P160" s="289">
        <v>45128</v>
      </c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</row>
    <row r="161" spans="1:38" ht="15" customHeight="1">
      <c r="A161" s="326">
        <v>57</v>
      </c>
      <c r="B161" s="267">
        <v>45128</v>
      </c>
      <c r="C161" s="261"/>
      <c r="D161" s="262" t="s">
        <v>1143</v>
      </c>
      <c r="E161" s="261" t="s">
        <v>610</v>
      </c>
      <c r="F161" s="278" t="s">
        <v>1148</v>
      </c>
      <c r="G161" s="261">
        <v>90</v>
      </c>
      <c r="H161" s="261">
        <v>505</v>
      </c>
      <c r="I161" s="261" t="s">
        <v>1144</v>
      </c>
      <c r="J161" s="261" t="s">
        <v>1149</v>
      </c>
      <c r="K161" s="324">
        <f t="shared" ref="K161" si="133">H161-F161</f>
        <v>135</v>
      </c>
      <c r="L161" s="287">
        <v>100</v>
      </c>
      <c r="M161" s="288">
        <f t="shared" ref="M161" si="134">(K161*N161)-100</f>
        <v>1925</v>
      </c>
      <c r="N161" s="286">
        <v>15</v>
      </c>
      <c r="O161" s="285" t="s">
        <v>597</v>
      </c>
      <c r="P161" s="289">
        <v>45128</v>
      </c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</row>
    <row r="162" spans="1:38" ht="15" customHeight="1">
      <c r="A162" s="326">
        <v>58</v>
      </c>
      <c r="B162" s="267">
        <v>45128</v>
      </c>
      <c r="C162" s="261"/>
      <c r="D162" s="262" t="s">
        <v>1150</v>
      </c>
      <c r="E162" s="261" t="s">
        <v>610</v>
      </c>
      <c r="F162" s="278" t="s">
        <v>1163</v>
      </c>
      <c r="G162" s="261">
        <v>80</v>
      </c>
      <c r="H162" s="261">
        <v>365</v>
      </c>
      <c r="I162" s="261" t="s">
        <v>1144</v>
      </c>
      <c r="J162" s="261" t="s">
        <v>1164</v>
      </c>
      <c r="K162" s="324">
        <f t="shared" ref="K162" si="135">H162-F162</f>
        <v>65</v>
      </c>
      <c r="L162" s="287">
        <v>100</v>
      </c>
      <c r="M162" s="288">
        <f t="shared" ref="M162" si="136">(K162*N162)-100</f>
        <v>875</v>
      </c>
      <c r="N162" s="286">
        <v>15</v>
      </c>
      <c r="O162" s="285" t="s">
        <v>597</v>
      </c>
      <c r="P162" s="289">
        <v>45128</v>
      </c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</row>
    <row r="163" spans="1:38" ht="15" customHeight="1">
      <c r="A163" s="348">
        <v>59</v>
      </c>
      <c r="B163" s="349">
        <v>45128</v>
      </c>
      <c r="C163" s="274"/>
      <c r="D163" s="275" t="s">
        <v>1151</v>
      </c>
      <c r="E163" s="274" t="s">
        <v>610</v>
      </c>
      <c r="F163" s="279" t="s">
        <v>1160</v>
      </c>
      <c r="G163" s="274">
        <v>6</v>
      </c>
      <c r="H163" s="274">
        <v>7</v>
      </c>
      <c r="I163" s="274" t="s">
        <v>974</v>
      </c>
      <c r="J163" s="313" t="s">
        <v>1161</v>
      </c>
      <c r="K163" s="259">
        <f t="shared" ref="K163" si="137">H163-F163</f>
        <v>-15</v>
      </c>
      <c r="L163" s="282">
        <v>100</v>
      </c>
      <c r="M163" s="283">
        <f t="shared" ref="M163" si="138">(K163*N163)-100</f>
        <v>-4600</v>
      </c>
      <c r="N163" s="259">
        <v>300</v>
      </c>
      <c r="O163" s="314" t="s">
        <v>611</v>
      </c>
      <c r="P163" s="315">
        <v>45128</v>
      </c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</row>
    <row r="164" spans="1:38" ht="15" customHeight="1">
      <c r="A164" s="348">
        <v>60</v>
      </c>
      <c r="B164" s="349">
        <v>45128</v>
      </c>
      <c r="C164" s="274"/>
      <c r="D164" s="275" t="s">
        <v>1152</v>
      </c>
      <c r="E164" s="274" t="s">
        <v>610</v>
      </c>
      <c r="F164" s="279" t="s">
        <v>1188</v>
      </c>
      <c r="G164" s="274">
        <v>6</v>
      </c>
      <c r="H164" s="274">
        <v>6</v>
      </c>
      <c r="I164" s="274" t="s">
        <v>1046</v>
      </c>
      <c r="J164" s="313" t="s">
        <v>1189</v>
      </c>
      <c r="K164" s="259">
        <f t="shared" ref="K164" si="139">H164-F164</f>
        <v>-20</v>
      </c>
      <c r="L164" s="282">
        <v>100</v>
      </c>
      <c r="M164" s="283">
        <f t="shared" ref="M164" si="140">(K164*N164)-100</f>
        <v>-5100</v>
      </c>
      <c r="N164" s="259">
        <v>250</v>
      </c>
      <c r="O164" s="314" t="s">
        <v>611</v>
      </c>
      <c r="P164" s="315">
        <v>45132</v>
      </c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</row>
    <row r="165" spans="1:38" ht="15" customHeight="1">
      <c r="A165" s="326">
        <v>61</v>
      </c>
      <c r="B165" s="267">
        <v>45128</v>
      </c>
      <c r="C165" s="261"/>
      <c r="D165" s="262" t="s">
        <v>1153</v>
      </c>
      <c r="E165" s="261" t="s">
        <v>610</v>
      </c>
      <c r="F165" s="278" t="s">
        <v>1066</v>
      </c>
      <c r="G165" s="261">
        <v>30</v>
      </c>
      <c r="H165" s="261">
        <v>102</v>
      </c>
      <c r="I165" s="261">
        <v>135</v>
      </c>
      <c r="J165" s="261" t="s">
        <v>1162</v>
      </c>
      <c r="K165" s="324">
        <f t="shared" ref="K165:K166" si="141">H165-F165</f>
        <v>24.5</v>
      </c>
      <c r="L165" s="287">
        <v>100</v>
      </c>
      <c r="M165" s="288">
        <f t="shared" ref="M165:M166" si="142">(K165*N165)-100</f>
        <v>880</v>
      </c>
      <c r="N165" s="286">
        <v>40</v>
      </c>
      <c r="O165" s="285" t="s">
        <v>597</v>
      </c>
      <c r="P165" s="289">
        <v>45128</v>
      </c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</row>
    <row r="166" spans="1:38" ht="15" customHeight="1">
      <c r="A166" s="348">
        <v>62</v>
      </c>
      <c r="B166" s="349">
        <v>45128</v>
      </c>
      <c r="C166" s="274"/>
      <c r="D166" s="275" t="s">
        <v>1153</v>
      </c>
      <c r="E166" s="274" t="s">
        <v>610</v>
      </c>
      <c r="F166" s="279" t="s">
        <v>1192</v>
      </c>
      <c r="G166" s="274">
        <v>25</v>
      </c>
      <c r="H166" s="274">
        <v>27</v>
      </c>
      <c r="I166" s="274" t="s">
        <v>1154</v>
      </c>
      <c r="J166" s="313" t="s">
        <v>1193</v>
      </c>
      <c r="K166" s="259">
        <f t="shared" si="141"/>
        <v>-45.5</v>
      </c>
      <c r="L166" s="282">
        <v>100</v>
      </c>
      <c r="M166" s="283">
        <f t="shared" si="142"/>
        <v>-1920</v>
      </c>
      <c r="N166" s="259">
        <v>40</v>
      </c>
      <c r="O166" s="314" t="s">
        <v>611</v>
      </c>
      <c r="P166" s="315">
        <v>45132</v>
      </c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4"/>
      <c r="AL166" s="174"/>
    </row>
    <row r="167" spans="1:38" ht="15" customHeight="1">
      <c r="A167" s="326">
        <v>63</v>
      </c>
      <c r="B167" s="267">
        <v>45128</v>
      </c>
      <c r="C167" s="261"/>
      <c r="D167" s="262" t="s">
        <v>1143</v>
      </c>
      <c r="E167" s="261" t="s">
        <v>610</v>
      </c>
      <c r="F167" s="278" t="s">
        <v>1165</v>
      </c>
      <c r="G167" s="261">
        <v>90</v>
      </c>
      <c r="H167" s="261">
        <v>385</v>
      </c>
      <c r="I167" s="261" t="s">
        <v>1144</v>
      </c>
      <c r="J167" s="261" t="s">
        <v>1164</v>
      </c>
      <c r="K167" s="324">
        <f t="shared" ref="K167:K168" si="143">H167-F167</f>
        <v>65</v>
      </c>
      <c r="L167" s="287">
        <v>100</v>
      </c>
      <c r="M167" s="288">
        <f t="shared" ref="M167:M168" si="144">(K167*N167)-100</f>
        <v>875</v>
      </c>
      <c r="N167" s="286">
        <v>15</v>
      </c>
      <c r="O167" s="285" t="s">
        <v>597</v>
      </c>
      <c r="P167" s="289">
        <v>45128</v>
      </c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</row>
    <row r="168" spans="1:38" ht="15" customHeight="1">
      <c r="A168" s="348">
        <v>64</v>
      </c>
      <c r="B168" s="349">
        <v>45128</v>
      </c>
      <c r="C168" s="274"/>
      <c r="D168" s="275" t="s">
        <v>1167</v>
      </c>
      <c r="E168" s="274" t="s">
        <v>610</v>
      </c>
      <c r="F168" s="279" t="s">
        <v>1190</v>
      </c>
      <c r="G168" s="274">
        <v>19</v>
      </c>
      <c r="H168" s="274">
        <v>24</v>
      </c>
      <c r="I168" s="274" t="s">
        <v>1154</v>
      </c>
      <c r="J168" s="313" t="s">
        <v>1191</v>
      </c>
      <c r="K168" s="259">
        <f t="shared" si="143"/>
        <v>-44</v>
      </c>
      <c r="L168" s="282">
        <v>100</v>
      </c>
      <c r="M168" s="283">
        <f t="shared" si="144"/>
        <v>-2300</v>
      </c>
      <c r="N168" s="259">
        <v>50</v>
      </c>
      <c r="O168" s="314" t="s">
        <v>611</v>
      </c>
      <c r="P168" s="315">
        <v>45132</v>
      </c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</row>
    <row r="169" spans="1:38" ht="15" customHeight="1">
      <c r="A169" s="376">
        <v>65</v>
      </c>
      <c r="B169" s="375">
        <v>45131</v>
      </c>
      <c r="C169" s="350"/>
      <c r="D169" s="351" t="s">
        <v>1170</v>
      </c>
      <c r="E169" s="350" t="s">
        <v>610</v>
      </c>
      <c r="F169" s="352" t="s">
        <v>1171</v>
      </c>
      <c r="G169" s="350">
        <v>160</v>
      </c>
      <c r="H169" s="350"/>
      <c r="I169" s="350" t="s">
        <v>1172</v>
      </c>
      <c r="J169" s="350" t="s">
        <v>595</v>
      </c>
      <c r="K169" s="353"/>
      <c r="L169" s="354"/>
      <c r="M169" s="355"/>
      <c r="N169" s="356"/>
      <c r="O169" s="357"/>
      <c r="P169" s="358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</row>
    <row r="170" spans="1:38" ht="15" customHeight="1">
      <c r="A170" s="326">
        <v>66</v>
      </c>
      <c r="B170" s="267">
        <v>45131</v>
      </c>
      <c r="C170" s="261"/>
      <c r="D170" s="262" t="s">
        <v>1143</v>
      </c>
      <c r="E170" s="261" t="s">
        <v>610</v>
      </c>
      <c r="F170" s="278" t="s">
        <v>1176</v>
      </c>
      <c r="G170" s="261">
        <v>45</v>
      </c>
      <c r="H170" s="261">
        <v>305</v>
      </c>
      <c r="I170" s="261" t="s">
        <v>1173</v>
      </c>
      <c r="J170" s="261" t="s">
        <v>1177</v>
      </c>
      <c r="K170" s="324">
        <f t="shared" ref="K170" si="145">H170-F170</f>
        <v>75</v>
      </c>
      <c r="L170" s="287">
        <v>100</v>
      </c>
      <c r="M170" s="288">
        <f t="shared" ref="M170" si="146">(K170*N170)-100</f>
        <v>1025</v>
      </c>
      <c r="N170" s="286">
        <v>15</v>
      </c>
      <c r="O170" s="285" t="s">
        <v>597</v>
      </c>
      <c r="P170" s="289">
        <v>45131</v>
      </c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</row>
    <row r="171" spans="1:38" ht="15" customHeight="1">
      <c r="A171" s="326">
        <v>67</v>
      </c>
      <c r="B171" s="267">
        <v>45132</v>
      </c>
      <c r="C171" s="261"/>
      <c r="D171" s="262" t="s">
        <v>1194</v>
      </c>
      <c r="E171" s="261" t="s">
        <v>610</v>
      </c>
      <c r="F171" s="278" t="s">
        <v>1195</v>
      </c>
      <c r="G171" s="261">
        <v>0</v>
      </c>
      <c r="H171" s="261">
        <v>64.5</v>
      </c>
      <c r="I171" s="261" t="s">
        <v>941</v>
      </c>
      <c r="J171" s="261" t="s">
        <v>1027</v>
      </c>
      <c r="K171" s="324">
        <f t="shared" ref="K171" si="147">H171-F171</f>
        <v>29.5</v>
      </c>
      <c r="L171" s="287">
        <v>100</v>
      </c>
      <c r="M171" s="288">
        <f t="shared" ref="M171" si="148">(K171*N171)-100</f>
        <v>1080</v>
      </c>
      <c r="N171" s="286">
        <v>40</v>
      </c>
      <c r="O171" s="285" t="s">
        <v>597</v>
      </c>
      <c r="P171" s="289">
        <v>45132</v>
      </c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</row>
    <row r="172" spans="1:38" ht="15" customHeight="1">
      <c r="A172" s="326">
        <v>68</v>
      </c>
      <c r="B172" s="267">
        <v>45133</v>
      </c>
      <c r="C172" s="261"/>
      <c r="D172" s="262" t="s">
        <v>1153</v>
      </c>
      <c r="E172" s="261" t="s">
        <v>610</v>
      </c>
      <c r="F172" s="278" t="s">
        <v>1212</v>
      </c>
      <c r="G172" s="261">
        <v>60</v>
      </c>
      <c r="H172" s="261">
        <v>129</v>
      </c>
      <c r="I172" s="261" t="s">
        <v>1206</v>
      </c>
      <c r="J172" s="261" t="s">
        <v>947</v>
      </c>
      <c r="K172" s="324">
        <f t="shared" ref="K172:K173" si="149">H172-F172</f>
        <v>26.5</v>
      </c>
      <c r="L172" s="287">
        <v>100</v>
      </c>
      <c r="M172" s="288">
        <f t="shared" ref="M172:M173" si="150">(K172*N172)-100</f>
        <v>960</v>
      </c>
      <c r="N172" s="286">
        <v>40</v>
      </c>
      <c r="O172" s="285" t="s">
        <v>597</v>
      </c>
      <c r="P172" s="289">
        <v>45133</v>
      </c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</row>
    <row r="173" spans="1:38" ht="15" customHeight="1">
      <c r="A173" s="348">
        <v>69</v>
      </c>
      <c r="B173" s="349">
        <v>45134</v>
      </c>
      <c r="C173" s="274"/>
      <c r="D173" s="275" t="s">
        <v>1250</v>
      </c>
      <c r="E173" s="274" t="s">
        <v>610</v>
      </c>
      <c r="F173" s="279" t="s">
        <v>1251</v>
      </c>
      <c r="G173" s="274">
        <v>0</v>
      </c>
      <c r="H173" s="274">
        <v>0</v>
      </c>
      <c r="I173" s="274" t="s">
        <v>1252</v>
      </c>
      <c r="J173" s="313" t="s">
        <v>1179</v>
      </c>
      <c r="K173" s="259">
        <f t="shared" si="149"/>
        <v>-41</v>
      </c>
      <c r="L173" s="282">
        <v>100</v>
      </c>
      <c r="M173" s="283">
        <f t="shared" si="150"/>
        <v>-2150</v>
      </c>
      <c r="N173" s="408">
        <v>50</v>
      </c>
      <c r="O173" s="410" t="s">
        <v>611</v>
      </c>
      <c r="P173" s="409">
        <v>45134</v>
      </c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</row>
    <row r="174" spans="1:38" ht="15" customHeight="1">
      <c r="A174" s="301">
        <v>70</v>
      </c>
      <c r="B174" s="349">
        <v>45134</v>
      </c>
      <c r="C174" s="274"/>
      <c r="D174" s="275" t="s">
        <v>1249</v>
      </c>
      <c r="E174" s="274" t="s">
        <v>610</v>
      </c>
      <c r="F174" s="279" t="s">
        <v>975</v>
      </c>
      <c r="G174" s="274">
        <v>40</v>
      </c>
      <c r="H174" s="274">
        <v>40</v>
      </c>
      <c r="I174" s="274" t="s">
        <v>1043</v>
      </c>
      <c r="J174" s="274" t="s">
        <v>1014</v>
      </c>
      <c r="K174" s="411">
        <f t="shared" ref="K174" si="151">H174-F174</f>
        <v>-42.5</v>
      </c>
      <c r="L174" s="282">
        <v>100</v>
      </c>
      <c r="M174" s="283">
        <f t="shared" ref="M174" si="152">(K174*N174)-100</f>
        <v>-1800</v>
      </c>
      <c r="N174" s="408">
        <v>40</v>
      </c>
      <c r="O174" s="410" t="s">
        <v>611</v>
      </c>
      <c r="P174" s="409">
        <v>45134</v>
      </c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</row>
    <row r="175" spans="1:38" ht="38.25" customHeight="1">
      <c r="A175" s="102" t="s">
        <v>627</v>
      </c>
      <c r="B175" s="184"/>
      <c r="C175" s="184"/>
      <c r="D175" s="185"/>
      <c r="E175" s="159"/>
      <c r="F175" s="6"/>
      <c r="G175" s="6"/>
      <c r="H175" s="160"/>
      <c r="I175" s="186"/>
      <c r="J175" s="1"/>
      <c r="K175" s="6"/>
      <c r="L175" s="6"/>
      <c r="M175" s="6"/>
      <c r="N175" s="1"/>
      <c r="O175" s="1"/>
      <c r="Q175" s="1"/>
      <c r="R175" s="6"/>
      <c r="S175" s="1"/>
      <c r="T175" s="1"/>
      <c r="U175" s="1"/>
      <c r="V175" s="1"/>
      <c r="W175" s="1"/>
      <c r="X175" s="6"/>
      <c r="Y175" s="1"/>
      <c r="Z175" s="1"/>
      <c r="AA175" s="1"/>
      <c r="AB175" s="1"/>
      <c r="AC175" s="1"/>
      <c r="AD175" s="6"/>
      <c r="AE175" s="1"/>
      <c r="AF175" s="1"/>
      <c r="AG175" s="1"/>
      <c r="AH175" s="1"/>
      <c r="AI175" s="1"/>
      <c r="AJ175" s="6"/>
      <c r="AK175" s="1"/>
    </row>
    <row r="176" spans="1:38" ht="38.25">
      <c r="A176" s="103" t="s">
        <v>16</v>
      </c>
      <c r="B176" s="104" t="s">
        <v>568</v>
      </c>
      <c r="C176" s="104"/>
      <c r="D176" s="105" t="s">
        <v>580</v>
      </c>
      <c r="E176" s="104" t="s">
        <v>581</v>
      </c>
      <c r="F176" s="104" t="s">
        <v>582</v>
      </c>
      <c r="G176" s="104" t="s">
        <v>583</v>
      </c>
      <c r="H176" s="104" t="s">
        <v>584</v>
      </c>
      <c r="I176" s="104" t="s">
        <v>585</v>
      </c>
      <c r="J176" s="103" t="s">
        <v>586</v>
      </c>
      <c r="K176" s="163" t="s">
        <v>609</v>
      </c>
      <c r="L176" s="164" t="s">
        <v>588</v>
      </c>
      <c r="M176" s="106" t="s">
        <v>589</v>
      </c>
      <c r="N176" s="104" t="s">
        <v>590</v>
      </c>
      <c r="O176" s="105" t="s">
        <v>591</v>
      </c>
      <c r="P176" s="104" t="s">
        <v>592</v>
      </c>
      <c r="Q176" s="41"/>
      <c r="R176" s="6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</row>
    <row r="177" spans="1:38" ht="14.25" customHeight="1">
      <c r="A177" s="107">
        <v>1</v>
      </c>
      <c r="B177" s="108">
        <v>44840</v>
      </c>
      <c r="C177" s="177"/>
      <c r="D177" s="177" t="s">
        <v>628</v>
      </c>
      <c r="E177" s="107" t="s">
        <v>610</v>
      </c>
      <c r="F177" s="107" t="s">
        <v>629</v>
      </c>
      <c r="G177" s="107">
        <v>1220</v>
      </c>
      <c r="H177" s="107"/>
      <c r="I177" s="107" t="s">
        <v>630</v>
      </c>
      <c r="J177" s="113" t="s">
        <v>595</v>
      </c>
      <c r="K177" s="113"/>
      <c r="L177" s="114"/>
      <c r="M177" s="187"/>
      <c r="N177" s="113"/>
      <c r="O177" s="113"/>
      <c r="P177" s="114"/>
      <c r="Q177" s="41"/>
      <c r="R177" s="41" t="s">
        <v>596</v>
      </c>
      <c r="S177" s="41"/>
      <c r="T177" s="1"/>
      <c r="U177" s="1"/>
      <c r="V177" s="1"/>
      <c r="W177" s="1"/>
      <c r="X177" s="1"/>
      <c r="Y177" s="1"/>
      <c r="Z177" s="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</row>
    <row r="178" spans="1:38" ht="14.25" customHeight="1">
      <c r="A178" s="107">
        <v>2</v>
      </c>
      <c r="B178" s="108">
        <v>45071</v>
      </c>
      <c r="C178" s="177"/>
      <c r="D178" s="177" t="s">
        <v>279</v>
      </c>
      <c r="E178" s="107" t="s">
        <v>610</v>
      </c>
      <c r="F178" s="107" t="s">
        <v>632</v>
      </c>
      <c r="G178" s="107">
        <v>267</v>
      </c>
      <c r="H178" s="107"/>
      <c r="I178" s="107" t="s">
        <v>633</v>
      </c>
      <c r="J178" s="113" t="s">
        <v>595</v>
      </c>
      <c r="K178" s="113"/>
      <c r="L178" s="114"/>
      <c r="M178" s="115"/>
      <c r="N178" s="178"/>
      <c r="O178" s="188"/>
      <c r="P178" s="108"/>
      <c r="Q178" s="41"/>
      <c r="R178" s="41" t="s">
        <v>596</v>
      </c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</row>
    <row r="179" spans="1:38" ht="14.25" customHeight="1">
      <c r="A179" s="326">
        <v>3</v>
      </c>
      <c r="B179" s="267">
        <v>45125</v>
      </c>
      <c r="C179" s="261"/>
      <c r="D179" s="262" t="s">
        <v>326</v>
      </c>
      <c r="E179" s="261" t="s">
        <v>610</v>
      </c>
      <c r="F179" s="278">
        <v>2200</v>
      </c>
      <c r="G179" s="261">
        <v>1990</v>
      </c>
      <c r="H179" s="261">
        <v>2395</v>
      </c>
      <c r="I179" s="261" t="s">
        <v>1016</v>
      </c>
      <c r="J179" s="118" t="s">
        <v>1209</v>
      </c>
      <c r="K179" s="118">
        <f t="shared" ref="K179" si="153">H179-F179</f>
        <v>195</v>
      </c>
      <c r="L179" s="119">
        <f>(F179*-0.07)/100</f>
        <v>-1.5400000000000003</v>
      </c>
      <c r="M179" s="120">
        <f t="shared" ref="M179" si="154">(K179+L179)/F179</f>
        <v>8.7936363636363646E-2</v>
      </c>
      <c r="N179" s="322" t="s">
        <v>597</v>
      </c>
      <c r="O179" s="328">
        <v>45133</v>
      </c>
      <c r="P179" s="289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</row>
    <row r="180" spans="1:38" ht="14.25" customHeight="1">
      <c r="A180" s="107"/>
      <c r="B180" s="108"/>
      <c r="C180" s="177"/>
      <c r="D180" s="177"/>
      <c r="E180" s="107"/>
      <c r="F180" s="107"/>
      <c r="G180" s="107"/>
      <c r="H180" s="107"/>
      <c r="I180" s="107"/>
      <c r="J180" s="113"/>
      <c r="K180" s="113"/>
      <c r="L180" s="114"/>
      <c r="M180" s="115"/>
      <c r="N180" s="268"/>
      <c r="O180" s="297"/>
      <c r="P180" s="108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</row>
    <row r="181" spans="1:38" ht="12.75" customHeight="1">
      <c r="A181" s="107"/>
      <c r="B181" s="108"/>
      <c r="C181" s="177"/>
      <c r="D181" s="177"/>
      <c r="E181" s="107"/>
      <c r="F181" s="107"/>
      <c r="G181" s="107"/>
      <c r="H181" s="107"/>
      <c r="I181" s="107"/>
      <c r="J181" s="113"/>
      <c r="K181" s="113"/>
      <c r="L181" s="114"/>
      <c r="M181" s="187"/>
      <c r="N181" s="113"/>
      <c r="O181" s="113"/>
      <c r="P181" s="108"/>
      <c r="R181" s="6"/>
      <c r="S181" s="1"/>
      <c r="T181" s="1"/>
      <c r="U181" s="1"/>
      <c r="V181" s="1"/>
      <c r="W181" s="1"/>
      <c r="X181" s="1"/>
      <c r="Y181" s="1"/>
    </row>
    <row r="182" spans="1:38" ht="12.75" customHeight="1">
      <c r="A182" s="144" t="s">
        <v>601</v>
      </c>
      <c r="B182" s="144"/>
      <c r="C182" s="144"/>
      <c r="D182" s="144"/>
      <c r="E182" s="41"/>
      <c r="F182" s="151" t="s">
        <v>603</v>
      </c>
      <c r="G182" s="62"/>
      <c r="H182" s="62"/>
      <c r="I182" s="62"/>
      <c r="J182" s="6"/>
      <c r="K182" s="167"/>
      <c r="L182" s="168"/>
      <c r="M182" s="6"/>
      <c r="N182" s="134"/>
      <c r="O182" s="189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50" t="s">
        <v>602</v>
      </c>
      <c r="B183" s="144"/>
      <c r="C183" s="144"/>
      <c r="D183" s="144"/>
      <c r="E183" s="6"/>
      <c r="F183" s="151" t="s">
        <v>606</v>
      </c>
      <c r="G183" s="6"/>
      <c r="H183" s="6" t="s">
        <v>634</v>
      </c>
      <c r="I183" s="6"/>
      <c r="J183" s="1"/>
      <c r="K183" s="6"/>
      <c r="L183" s="6"/>
      <c r="M183" s="6"/>
      <c r="N183" s="1"/>
      <c r="O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150"/>
      <c r="B184" s="144"/>
      <c r="C184" s="144"/>
      <c r="D184" s="144"/>
      <c r="E184" s="6"/>
      <c r="F184" s="151"/>
      <c r="G184" s="6"/>
      <c r="H184" s="6"/>
      <c r="I184" s="6"/>
      <c r="J184" s="1"/>
      <c r="K184" s="6"/>
      <c r="L184" s="6"/>
      <c r="M184" s="6"/>
      <c r="N184" s="1"/>
      <c r="O184" s="1"/>
      <c r="Q184" s="1"/>
      <c r="R184" s="62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150"/>
      <c r="B185" s="144"/>
      <c r="C185" s="144"/>
      <c r="D185" s="144"/>
      <c r="E185" s="6"/>
      <c r="F185" s="151"/>
      <c r="G185" s="62"/>
      <c r="H185" s="41"/>
      <c r="I185" s="62"/>
      <c r="J185" s="6"/>
      <c r="K185" s="167"/>
      <c r="L185" s="168"/>
      <c r="M185" s="6"/>
      <c r="N185" s="134"/>
      <c r="O185" s="169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150"/>
      <c r="B186" s="144"/>
      <c r="C186" s="144"/>
      <c r="D186" s="144"/>
      <c r="E186" s="6"/>
      <c r="F186" s="151"/>
      <c r="G186" s="62"/>
      <c r="H186" s="41"/>
      <c r="I186" s="62"/>
      <c r="J186" s="6"/>
      <c r="K186" s="167"/>
      <c r="L186" s="168"/>
      <c r="M186" s="6"/>
      <c r="N186" s="134"/>
      <c r="O186" s="169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50"/>
      <c r="B187" s="144"/>
      <c r="C187" s="144"/>
      <c r="D187" s="144"/>
      <c r="E187" s="6"/>
      <c r="F187" s="151"/>
      <c r="G187" s="62"/>
      <c r="H187" s="41"/>
      <c r="I187" s="62"/>
      <c r="J187" s="6"/>
      <c r="K187" s="167"/>
      <c r="L187" s="168"/>
      <c r="M187" s="6"/>
      <c r="N187" s="134"/>
      <c r="O187" s="169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50"/>
      <c r="B188" s="144"/>
      <c r="C188" s="144"/>
      <c r="D188" s="144"/>
      <c r="E188" s="6"/>
      <c r="F188" s="151"/>
      <c r="G188" s="62"/>
      <c r="H188" s="41"/>
      <c r="I188" s="62"/>
      <c r="J188" s="6"/>
      <c r="K188" s="167"/>
      <c r="L188" s="168"/>
      <c r="M188" s="6"/>
      <c r="N188" s="134"/>
      <c r="O188" s="169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50"/>
      <c r="B189" s="144"/>
      <c r="C189" s="144"/>
      <c r="D189" s="144"/>
      <c r="E189" s="6"/>
      <c r="F189" s="151"/>
      <c r="G189" s="62"/>
      <c r="H189" s="41"/>
      <c r="I189" s="62"/>
      <c r="J189" s="6"/>
      <c r="K189" s="167"/>
      <c r="L189" s="168"/>
      <c r="M189" s="6"/>
      <c r="N189" s="134"/>
      <c r="O189" s="169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50"/>
      <c r="B190" s="144"/>
      <c r="C190" s="144"/>
      <c r="D190" s="144"/>
      <c r="E190" s="6"/>
      <c r="F190" s="151"/>
      <c r="G190" s="62"/>
      <c r="H190" s="41"/>
      <c r="I190" s="62"/>
      <c r="J190" s="6"/>
      <c r="K190" s="167"/>
      <c r="L190" s="168"/>
      <c r="M190" s="6"/>
      <c r="N190" s="134"/>
      <c r="O190" s="169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62"/>
      <c r="B191" s="133"/>
      <c r="C191" s="133"/>
      <c r="D191" s="41"/>
      <c r="E191" s="62"/>
      <c r="F191" s="62"/>
      <c r="G191" s="62"/>
      <c r="H191" s="41"/>
      <c r="I191" s="62"/>
      <c r="J191" s="6"/>
      <c r="K191" s="167"/>
      <c r="L191" s="168"/>
      <c r="M191" s="6"/>
      <c r="N191" s="134"/>
      <c r="O191" s="169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38.25" customHeight="1">
      <c r="A192" s="41"/>
      <c r="B192" s="190" t="s">
        <v>635</v>
      </c>
      <c r="C192" s="190"/>
      <c r="D192" s="190"/>
      <c r="E192" s="190"/>
      <c r="F192" s="6"/>
      <c r="G192" s="6"/>
      <c r="H192" s="161"/>
      <c r="I192" s="6"/>
      <c r="J192" s="161"/>
      <c r="K192" s="162"/>
      <c r="L192" s="6"/>
      <c r="M192" s="6"/>
      <c r="N192" s="1"/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03" t="s">
        <v>16</v>
      </c>
      <c r="B193" s="104" t="s">
        <v>568</v>
      </c>
      <c r="C193" s="104"/>
      <c r="D193" s="105" t="s">
        <v>580</v>
      </c>
      <c r="E193" s="104" t="s">
        <v>581</v>
      </c>
      <c r="F193" s="104" t="s">
        <v>582</v>
      </c>
      <c r="G193" s="104" t="s">
        <v>636</v>
      </c>
      <c r="H193" s="104" t="s">
        <v>637</v>
      </c>
      <c r="I193" s="104" t="s">
        <v>585</v>
      </c>
      <c r="J193" s="191" t="s">
        <v>586</v>
      </c>
      <c r="K193" s="104" t="s">
        <v>587</v>
      </c>
      <c r="L193" s="104" t="s">
        <v>638</v>
      </c>
      <c r="M193" s="104" t="s">
        <v>590</v>
      </c>
      <c r="N193" s="105" t="s">
        <v>591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1</v>
      </c>
      <c r="B194" s="193">
        <v>41579</v>
      </c>
      <c r="C194" s="193"/>
      <c r="D194" s="194" t="s">
        <v>639</v>
      </c>
      <c r="E194" s="195" t="s">
        <v>593</v>
      </c>
      <c r="F194" s="196">
        <v>82</v>
      </c>
      <c r="G194" s="195" t="s">
        <v>640</v>
      </c>
      <c r="H194" s="195">
        <v>100</v>
      </c>
      <c r="I194" s="197">
        <v>100</v>
      </c>
      <c r="J194" s="198" t="s">
        <v>641</v>
      </c>
      <c r="K194" s="199">
        <f t="shared" ref="K194:K246" si="155">H194-F194</f>
        <v>18</v>
      </c>
      <c r="L194" s="200">
        <f t="shared" ref="L194:L246" si="156">K194/F194</f>
        <v>0.21951219512195122</v>
      </c>
      <c r="M194" s="195" t="s">
        <v>597</v>
      </c>
      <c r="N194" s="201">
        <v>42657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2</v>
      </c>
      <c r="B195" s="193">
        <v>41794</v>
      </c>
      <c r="C195" s="193"/>
      <c r="D195" s="194" t="s">
        <v>642</v>
      </c>
      <c r="E195" s="195" t="s">
        <v>610</v>
      </c>
      <c r="F195" s="196">
        <v>257</v>
      </c>
      <c r="G195" s="195" t="s">
        <v>640</v>
      </c>
      <c r="H195" s="195">
        <v>300</v>
      </c>
      <c r="I195" s="197">
        <v>300</v>
      </c>
      <c r="J195" s="198" t="s">
        <v>641</v>
      </c>
      <c r="K195" s="199">
        <f t="shared" si="155"/>
        <v>43</v>
      </c>
      <c r="L195" s="200">
        <f t="shared" si="156"/>
        <v>0.16731517509727625</v>
      </c>
      <c r="M195" s="195" t="s">
        <v>597</v>
      </c>
      <c r="N195" s="201">
        <v>41822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3</v>
      </c>
      <c r="B196" s="193">
        <v>41828</v>
      </c>
      <c r="C196" s="193"/>
      <c r="D196" s="194" t="s">
        <v>643</v>
      </c>
      <c r="E196" s="195" t="s">
        <v>610</v>
      </c>
      <c r="F196" s="196">
        <v>393</v>
      </c>
      <c r="G196" s="195" t="s">
        <v>640</v>
      </c>
      <c r="H196" s="195">
        <v>468</v>
      </c>
      <c r="I196" s="197">
        <v>468</v>
      </c>
      <c r="J196" s="198" t="s">
        <v>641</v>
      </c>
      <c r="K196" s="199">
        <f t="shared" si="155"/>
        <v>75</v>
      </c>
      <c r="L196" s="200">
        <f t="shared" si="156"/>
        <v>0.19083969465648856</v>
      </c>
      <c r="M196" s="195" t="s">
        <v>597</v>
      </c>
      <c r="N196" s="201">
        <v>41863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4</v>
      </c>
      <c r="B197" s="193">
        <v>41857</v>
      </c>
      <c r="C197" s="193"/>
      <c r="D197" s="194" t="s">
        <v>644</v>
      </c>
      <c r="E197" s="195" t="s">
        <v>610</v>
      </c>
      <c r="F197" s="196">
        <v>205</v>
      </c>
      <c r="G197" s="195" t="s">
        <v>640</v>
      </c>
      <c r="H197" s="195">
        <v>275</v>
      </c>
      <c r="I197" s="197">
        <v>250</v>
      </c>
      <c r="J197" s="198" t="s">
        <v>641</v>
      </c>
      <c r="K197" s="199">
        <f t="shared" si="155"/>
        <v>70</v>
      </c>
      <c r="L197" s="200">
        <f t="shared" si="156"/>
        <v>0.34146341463414637</v>
      </c>
      <c r="M197" s="195" t="s">
        <v>597</v>
      </c>
      <c r="N197" s="201">
        <v>41962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5</v>
      </c>
      <c r="B198" s="193">
        <v>41886</v>
      </c>
      <c r="C198" s="193"/>
      <c r="D198" s="194" t="s">
        <v>645</v>
      </c>
      <c r="E198" s="195" t="s">
        <v>610</v>
      </c>
      <c r="F198" s="196">
        <v>162</v>
      </c>
      <c r="G198" s="195" t="s">
        <v>640</v>
      </c>
      <c r="H198" s="195">
        <v>190</v>
      </c>
      <c r="I198" s="197">
        <v>190</v>
      </c>
      <c r="J198" s="198" t="s">
        <v>641</v>
      </c>
      <c r="K198" s="199">
        <f t="shared" si="155"/>
        <v>28</v>
      </c>
      <c r="L198" s="200">
        <f t="shared" si="156"/>
        <v>0.1728395061728395</v>
      </c>
      <c r="M198" s="195" t="s">
        <v>597</v>
      </c>
      <c r="N198" s="201">
        <v>42006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6</v>
      </c>
      <c r="B199" s="193">
        <v>41886</v>
      </c>
      <c r="C199" s="193"/>
      <c r="D199" s="194" t="s">
        <v>646</v>
      </c>
      <c r="E199" s="195" t="s">
        <v>610</v>
      </c>
      <c r="F199" s="196">
        <v>75</v>
      </c>
      <c r="G199" s="195" t="s">
        <v>640</v>
      </c>
      <c r="H199" s="195">
        <v>91.5</v>
      </c>
      <c r="I199" s="197" t="s">
        <v>631</v>
      </c>
      <c r="J199" s="198" t="s">
        <v>647</v>
      </c>
      <c r="K199" s="199">
        <f t="shared" si="155"/>
        <v>16.5</v>
      </c>
      <c r="L199" s="200">
        <f t="shared" si="156"/>
        <v>0.22</v>
      </c>
      <c r="M199" s="195" t="s">
        <v>597</v>
      </c>
      <c r="N199" s="201">
        <v>41954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7</v>
      </c>
      <c r="B200" s="193">
        <v>41913</v>
      </c>
      <c r="C200" s="193"/>
      <c r="D200" s="194" t="s">
        <v>648</v>
      </c>
      <c r="E200" s="195" t="s">
        <v>610</v>
      </c>
      <c r="F200" s="196">
        <v>850</v>
      </c>
      <c r="G200" s="195" t="s">
        <v>640</v>
      </c>
      <c r="H200" s="195">
        <v>982.5</v>
      </c>
      <c r="I200" s="197">
        <v>1050</v>
      </c>
      <c r="J200" s="198" t="s">
        <v>649</v>
      </c>
      <c r="K200" s="199">
        <f t="shared" si="155"/>
        <v>132.5</v>
      </c>
      <c r="L200" s="200">
        <f t="shared" si="156"/>
        <v>0.15588235294117647</v>
      </c>
      <c r="M200" s="195" t="s">
        <v>597</v>
      </c>
      <c r="N200" s="201">
        <v>42039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8</v>
      </c>
      <c r="B201" s="193">
        <v>41913</v>
      </c>
      <c r="C201" s="193"/>
      <c r="D201" s="194" t="s">
        <v>650</v>
      </c>
      <c r="E201" s="195" t="s">
        <v>610</v>
      </c>
      <c r="F201" s="196">
        <v>475</v>
      </c>
      <c r="G201" s="195" t="s">
        <v>640</v>
      </c>
      <c r="H201" s="195">
        <v>515</v>
      </c>
      <c r="I201" s="197">
        <v>600</v>
      </c>
      <c r="J201" s="198" t="s">
        <v>651</v>
      </c>
      <c r="K201" s="199">
        <f t="shared" si="155"/>
        <v>40</v>
      </c>
      <c r="L201" s="200">
        <f t="shared" si="156"/>
        <v>8.4210526315789472E-2</v>
      </c>
      <c r="M201" s="195" t="s">
        <v>597</v>
      </c>
      <c r="N201" s="201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9</v>
      </c>
      <c r="B202" s="193">
        <v>41913</v>
      </c>
      <c r="C202" s="193"/>
      <c r="D202" s="194" t="s">
        <v>652</v>
      </c>
      <c r="E202" s="195" t="s">
        <v>610</v>
      </c>
      <c r="F202" s="196">
        <v>86</v>
      </c>
      <c r="G202" s="195" t="s">
        <v>640</v>
      </c>
      <c r="H202" s="195">
        <v>99</v>
      </c>
      <c r="I202" s="197">
        <v>140</v>
      </c>
      <c r="J202" s="198" t="s">
        <v>653</v>
      </c>
      <c r="K202" s="199">
        <f t="shared" si="155"/>
        <v>13</v>
      </c>
      <c r="L202" s="200">
        <f t="shared" si="156"/>
        <v>0.15116279069767441</v>
      </c>
      <c r="M202" s="195" t="s">
        <v>597</v>
      </c>
      <c r="N202" s="201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10</v>
      </c>
      <c r="B203" s="193">
        <v>41926</v>
      </c>
      <c r="C203" s="193"/>
      <c r="D203" s="194" t="s">
        <v>654</v>
      </c>
      <c r="E203" s="195" t="s">
        <v>610</v>
      </c>
      <c r="F203" s="196">
        <v>496.6</v>
      </c>
      <c r="G203" s="195" t="s">
        <v>640</v>
      </c>
      <c r="H203" s="195">
        <v>621</v>
      </c>
      <c r="I203" s="197">
        <v>580</v>
      </c>
      <c r="J203" s="198" t="s">
        <v>641</v>
      </c>
      <c r="K203" s="199">
        <f t="shared" si="155"/>
        <v>124.39999999999998</v>
      </c>
      <c r="L203" s="200">
        <f t="shared" si="156"/>
        <v>0.25050342327829234</v>
      </c>
      <c r="M203" s="195" t="s">
        <v>597</v>
      </c>
      <c r="N203" s="201">
        <v>42605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11</v>
      </c>
      <c r="B204" s="193">
        <v>41926</v>
      </c>
      <c r="C204" s="193"/>
      <c r="D204" s="194" t="s">
        <v>655</v>
      </c>
      <c r="E204" s="195" t="s">
        <v>610</v>
      </c>
      <c r="F204" s="196">
        <v>2481.9</v>
      </c>
      <c r="G204" s="195" t="s">
        <v>640</v>
      </c>
      <c r="H204" s="195">
        <v>2840</v>
      </c>
      <c r="I204" s="197">
        <v>2870</v>
      </c>
      <c r="J204" s="198" t="s">
        <v>656</v>
      </c>
      <c r="K204" s="199">
        <f t="shared" si="155"/>
        <v>358.09999999999991</v>
      </c>
      <c r="L204" s="200">
        <f t="shared" si="156"/>
        <v>0.14428462065353154</v>
      </c>
      <c r="M204" s="195" t="s">
        <v>597</v>
      </c>
      <c r="N204" s="201">
        <v>42017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12</v>
      </c>
      <c r="B205" s="193">
        <v>41928</v>
      </c>
      <c r="C205" s="193"/>
      <c r="D205" s="194" t="s">
        <v>657</v>
      </c>
      <c r="E205" s="195" t="s">
        <v>610</v>
      </c>
      <c r="F205" s="196">
        <v>84.5</v>
      </c>
      <c r="G205" s="195" t="s">
        <v>640</v>
      </c>
      <c r="H205" s="195">
        <v>93</v>
      </c>
      <c r="I205" s="197">
        <v>110</v>
      </c>
      <c r="J205" s="198" t="s">
        <v>658</v>
      </c>
      <c r="K205" s="199">
        <f t="shared" si="155"/>
        <v>8.5</v>
      </c>
      <c r="L205" s="200">
        <f t="shared" si="156"/>
        <v>0.10059171597633136</v>
      </c>
      <c r="M205" s="195" t="s">
        <v>597</v>
      </c>
      <c r="N205" s="201">
        <v>41939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13</v>
      </c>
      <c r="B206" s="193">
        <v>41928</v>
      </c>
      <c r="C206" s="193"/>
      <c r="D206" s="194" t="s">
        <v>659</v>
      </c>
      <c r="E206" s="195" t="s">
        <v>610</v>
      </c>
      <c r="F206" s="196">
        <v>401</v>
      </c>
      <c r="G206" s="195" t="s">
        <v>640</v>
      </c>
      <c r="H206" s="195">
        <v>428</v>
      </c>
      <c r="I206" s="197">
        <v>450</v>
      </c>
      <c r="J206" s="198" t="s">
        <v>660</v>
      </c>
      <c r="K206" s="199">
        <f t="shared" si="155"/>
        <v>27</v>
      </c>
      <c r="L206" s="200">
        <f t="shared" si="156"/>
        <v>6.7331670822942641E-2</v>
      </c>
      <c r="M206" s="195" t="s">
        <v>597</v>
      </c>
      <c r="N206" s="201">
        <v>42020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14</v>
      </c>
      <c r="B207" s="193">
        <v>41928</v>
      </c>
      <c r="C207" s="193"/>
      <c r="D207" s="194" t="s">
        <v>661</v>
      </c>
      <c r="E207" s="195" t="s">
        <v>610</v>
      </c>
      <c r="F207" s="196">
        <v>101</v>
      </c>
      <c r="G207" s="195" t="s">
        <v>640</v>
      </c>
      <c r="H207" s="195">
        <v>112</v>
      </c>
      <c r="I207" s="197">
        <v>120</v>
      </c>
      <c r="J207" s="198" t="s">
        <v>662</v>
      </c>
      <c r="K207" s="199">
        <f t="shared" si="155"/>
        <v>11</v>
      </c>
      <c r="L207" s="200">
        <f t="shared" si="156"/>
        <v>0.10891089108910891</v>
      </c>
      <c r="M207" s="195" t="s">
        <v>597</v>
      </c>
      <c r="N207" s="201">
        <v>41939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15</v>
      </c>
      <c r="B208" s="193">
        <v>41954</v>
      </c>
      <c r="C208" s="193"/>
      <c r="D208" s="194" t="s">
        <v>663</v>
      </c>
      <c r="E208" s="195" t="s">
        <v>610</v>
      </c>
      <c r="F208" s="196">
        <v>59</v>
      </c>
      <c r="G208" s="195" t="s">
        <v>640</v>
      </c>
      <c r="H208" s="195">
        <v>76</v>
      </c>
      <c r="I208" s="197">
        <v>76</v>
      </c>
      <c r="J208" s="198" t="s">
        <v>641</v>
      </c>
      <c r="K208" s="199">
        <f t="shared" si="155"/>
        <v>17</v>
      </c>
      <c r="L208" s="200">
        <f t="shared" si="156"/>
        <v>0.28813559322033899</v>
      </c>
      <c r="M208" s="195" t="s">
        <v>597</v>
      </c>
      <c r="N208" s="201">
        <v>43032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16</v>
      </c>
      <c r="B209" s="193">
        <v>41954</v>
      </c>
      <c r="C209" s="193"/>
      <c r="D209" s="194" t="s">
        <v>652</v>
      </c>
      <c r="E209" s="195" t="s">
        <v>610</v>
      </c>
      <c r="F209" s="196">
        <v>99</v>
      </c>
      <c r="G209" s="195" t="s">
        <v>640</v>
      </c>
      <c r="H209" s="195">
        <v>120</v>
      </c>
      <c r="I209" s="197">
        <v>120</v>
      </c>
      <c r="J209" s="198" t="s">
        <v>622</v>
      </c>
      <c r="K209" s="199">
        <f t="shared" si="155"/>
        <v>21</v>
      </c>
      <c r="L209" s="200">
        <f t="shared" si="156"/>
        <v>0.21212121212121213</v>
      </c>
      <c r="M209" s="195" t="s">
        <v>597</v>
      </c>
      <c r="N209" s="201">
        <v>41960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17</v>
      </c>
      <c r="B210" s="193">
        <v>41956</v>
      </c>
      <c r="C210" s="193"/>
      <c r="D210" s="194" t="s">
        <v>664</v>
      </c>
      <c r="E210" s="195" t="s">
        <v>610</v>
      </c>
      <c r="F210" s="196">
        <v>22</v>
      </c>
      <c r="G210" s="195" t="s">
        <v>640</v>
      </c>
      <c r="H210" s="195">
        <v>33.549999999999997</v>
      </c>
      <c r="I210" s="197">
        <v>32</v>
      </c>
      <c r="J210" s="198" t="s">
        <v>665</v>
      </c>
      <c r="K210" s="199">
        <f t="shared" si="155"/>
        <v>11.549999999999997</v>
      </c>
      <c r="L210" s="200">
        <f t="shared" si="156"/>
        <v>0.52499999999999991</v>
      </c>
      <c r="M210" s="195" t="s">
        <v>597</v>
      </c>
      <c r="N210" s="201">
        <v>42188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18</v>
      </c>
      <c r="B211" s="193">
        <v>41976</v>
      </c>
      <c r="C211" s="193"/>
      <c r="D211" s="194" t="s">
        <v>666</v>
      </c>
      <c r="E211" s="195" t="s">
        <v>610</v>
      </c>
      <c r="F211" s="196">
        <v>440</v>
      </c>
      <c r="G211" s="195" t="s">
        <v>640</v>
      </c>
      <c r="H211" s="195">
        <v>520</v>
      </c>
      <c r="I211" s="197">
        <v>520</v>
      </c>
      <c r="J211" s="198" t="s">
        <v>667</v>
      </c>
      <c r="K211" s="199">
        <f t="shared" si="155"/>
        <v>80</v>
      </c>
      <c r="L211" s="200">
        <f t="shared" si="156"/>
        <v>0.18181818181818182</v>
      </c>
      <c r="M211" s="195" t="s">
        <v>597</v>
      </c>
      <c r="N211" s="201">
        <v>42208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19</v>
      </c>
      <c r="B212" s="193">
        <v>41976</v>
      </c>
      <c r="C212" s="193"/>
      <c r="D212" s="194" t="s">
        <v>668</v>
      </c>
      <c r="E212" s="195" t="s">
        <v>610</v>
      </c>
      <c r="F212" s="196">
        <v>360</v>
      </c>
      <c r="G212" s="195" t="s">
        <v>640</v>
      </c>
      <c r="H212" s="195">
        <v>427</v>
      </c>
      <c r="I212" s="197">
        <v>425</v>
      </c>
      <c r="J212" s="198" t="s">
        <v>669</v>
      </c>
      <c r="K212" s="199">
        <f t="shared" si="155"/>
        <v>67</v>
      </c>
      <c r="L212" s="200">
        <f t="shared" si="156"/>
        <v>0.18611111111111112</v>
      </c>
      <c r="M212" s="195" t="s">
        <v>597</v>
      </c>
      <c r="N212" s="201">
        <v>42058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20</v>
      </c>
      <c r="B213" s="193">
        <v>42012</v>
      </c>
      <c r="C213" s="193"/>
      <c r="D213" s="194" t="s">
        <v>670</v>
      </c>
      <c r="E213" s="195" t="s">
        <v>610</v>
      </c>
      <c r="F213" s="196">
        <v>360</v>
      </c>
      <c r="G213" s="195" t="s">
        <v>640</v>
      </c>
      <c r="H213" s="195">
        <v>455</v>
      </c>
      <c r="I213" s="197">
        <v>420</v>
      </c>
      <c r="J213" s="198" t="s">
        <v>671</v>
      </c>
      <c r="K213" s="199">
        <f t="shared" si="155"/>
        <v>95</v>
      </c>
      <c r="L213" s="200">
        <f t="shared" si="156"/>
        <v>0.2638888888888889</v>
      </c>
      <c r="M213" s="195" t="s">
        <v>597</v>
      </c>
      <c r="N213" s="201">
        <v>42024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21</v>
      </c>
      <c r="B214" s="193">
        <v>42012</v>
      </c>
      <c r="C214" s="193"/>
      <c r="D214" s="194" t="s">
        <v>672</v>
      </c>
      <c r="E214" s="195" t="s">
        <v>610</v>
      </c>
      <c r="F214" s="196">
        <v>130</v>
      </c>
      <c r="G214" s="195"/>
      <c r="H214" s="195">
        <v>175.5</v>
      </c>
      <c r="I214" s="197">
        <v>165</v>
      </c>
      <c r="J214" s="198" t="s">
        <v>673</v>
      </c>
      <c r="K214" s="199">
        <f t="shared" si="155"/>
        <v>45.5</v>
      </c>
      <c r="L214" s="200">
        <f t="shared" si="156"/>
        <v>0.35</v>
      </c>
      <c r="M214" s="195" t="s">
        <v>597</v>
      </c>
      <c r="N214" s="201">
        <v>43088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22</v>
      </c>
      <c r="B215" s="193">
        <v>42040</v>
      </c>
      <c r="C215" s="193"/>
      <c r="D215" s="194" t="s">
        <v>405</v>
      </c>
      <c r="E215" s="195" t="s">
        <v>593</v>
      </c>
      <c r="F215" s="196">
        <v>98</v>
      </c>
      <c r="G215" s="195"/>
      <c r="H215" s="195">
        <v>120</v>
      </c>
      <c r="I215" s="197">
        <v>120</v>
      </c>
      <c r="J215" s="198" t="s">
        <v>641</v>
      </c>
      <c r="K215" s="199">
        <f t="shared" si="155"/>
        <v>22</v>
      </c>
      <c r="L215" s="200">
        <f t="shared" si="156"/>
        <v>0.22448979591836735</v>
      </c>
      <c r="M215" s="195" t="s">
        <v>597</v>
      </c>
      <c r="N215" s="201">
        <v>42753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23</v>
      </c>
      <c r="B216" s="193">
        <v>42040</v>
      </c>
      <c r="C216" s="193"/>
      <c r="D216" s="194" t="s">
        <v>674</v>
      </c>
      <c r="E216" s="195" t="s">
        <v>593</v>
      </c>
      <c r="F216" s="196">
        <v>196</v>
      </c>
      <c r="G216" s="195"/>
      <c r="H216" s="195">
        <v>262</v>
      </c>
      <c r="I216" s="197">
        <v>255</v>
      </c>
      <c r="J216" s="198" t="s">
        <v>641</v>
      </c>
      <c r="K216" s="199">
        <f t="shared" si="155"/>
        <v>66</v>
      </c>
      <c r="L216" s="200">
        <f t="shared" si="156"/>
        <v>0.33673469387755101</v>
      </c>
      <c r="M216" s="195" t="s">
        <v>597</v>
      </c>
      <c r="N216" s="201">
        <v>42599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2">
        <v>24</v>
      </c>
      <c r="B217" s="203">
        <v>42067</v>
      </c>
      <c r="C217" s="203"/>
      <c r="D217" s="204" t="s">
        <v>404</v>
      </c>
      <c r="E217" s="205" t="s">
        <v>593</v>
      </c>
      <c r="F217" s="206">
        <v>235</v>
      </c>
      <c r="G217" s="206"/>
      <c r="H217" s="207">
        <v>77</v>
      </c>
      <c r="I217" s="207" t="s">
        <v>675</v>
      </c>
      <c r="J217" s="208" t="s">
        <v>676</v>
      </c>
      <c r="K217" s="209">
        <f t="shared" si="155"/>
        <v>-158</v>
      </c>
      <c r="L217" s="210">
        <f t="shared" si="156"/>
        <v>-0.67234042553191486</v>
      </c>
      <c r="M217" s="206" t="s">
        <v>611</v>
      </c>
      <c r="N217" s="203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25</v>
      </c>
      <c r="B218" s="193">
        <v>42067</v>
      </c>
      <c r="C218" s="193"/>
      <c r="D218" s="194" t="s">
        <v>677</v>
      </c>
      <c r="E218" s="195" t="s">
        <v>593</v>
      </c>
      <c r="F218" s="196">
        <v>185</v>
      </c>
      <c r="G218" s="195"/>
      <c r="H218" s="195">
        <v>224</v>
      </c>
      <c r="I218" s="197" t="s">
        <v>678</v>
      </c>
      <c r="J218" s="198" t="s">
        <v>641</v>
      </c>
      <c r="K218" s="199">
        <f t="shared" si="155"/>
        <v>39</v>
      </c>
      <c r="L218" s="200">
        <f t="shared" si="156"/>
        <v>0.21081081081081082</v>
      </c>
      <c r="M218" s="195" t="s">
        <v>597</v>
      </c>
      <c r="N218" s="201">
        <v>42647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2">
        <v>26</v>
      </c>
      <c r="B219" s="203">
        <v>42090</v>
      </c>
      <c r="C219" s="203"/>
      <c r="D219" s="211" t="s">
        <v>679</v>
      </c>
      <c r="E219" s="206" t="s">
        <v>593</v>
      </c>
      <c r="F219" s="206">
        <v>49.5</v>
      </c>
      <c r="G219" s="207"/>
      <c r="H219" s="207">
        <v>15.85</v>
      </c>
      <c r="I219" s="207">
        <v>67</v>
      </c>
      <c r="J219" s="208" t="s">
        <v>680</v>
      </c>
      <c r="K219" s="207">
        <f t="shared" si="155"/>
        <v>-33.65</v>
      </c>
      <c r="L219" s="212">
        <f t="shared" si="156"/>
        <v>-0.67979797979797973</v>
      </c>
      <c r="M219" s="206" t="s">
        <v>611</v>
      </c>
      <c r="N219" s="213">
        <v>43627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27</v>
      </c>
      <c r="B220" s="193">
        <v>42093</v>
      </c>
      <c r="C220" s="193"/>
      <c r="D220" s="194" t="s">
        <v>681</v>
      </c>
      <c r="E220" s="195" t="s">
        <v>593</v>
      </c>
      <c r="F220" s="196">
        <v>183.5</v>
      </c>
      <c r="G220" s="195"/>
      <c r="H220" s="195">
        <v>219</v>
      </c>
      <c r="I220" s="197">
        <v>218</v>
      </c>
      <c r="J220" s="198" t="s">
        <v>682</v>
      </c>
      <c r="K220" s="199">
        <f t="shared" si="155"/>
        <v>35.5</v>
      </c>
      <c r="L220" s="200">
        <f t="shared" si="156"/>
        <v>0.19346049046321526</v>
      </c>
      <c r="M220" s="195" t="s">
        <v>597</v>
      </c>
      <c r="N220" s="201">
        <v>42103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28</v>
      </c>
      <c r="B221" s="193">
        <v>42114</v>
      </c>
      <c r="C221" s="193"/>
      <c r="D221" s="194" t="s">
        <v>683</v>
      </c>
      <c r="E221" s="195" t="s">
        <v>593</v>
      </c>
      <c r="F221" s="196">
        <f>(227+237)/2</f>
        <v>232</v>
      </c>
      <c r="G221" s="195"/>
      <c r="H221" s="195">
        <v>298</v>
      </c>
      <c r="I221" s="197">
        <v>298</v>
      </c>
      <c r="J221" s="198" t="s">
        <v>641</v>
      </c>
      <c r="K221" s="199">
        <f t="shared" si="155"/>
        <v>66</v>
      </c>
      <c r="L221" s="200">
        <f t="shared" si="156"/>
        <v>0.28448275862068967</v>
      </c>
      <c r="M221" s="195" t="s">
        <v>597</v>
      </c>
      <c r="N221" s="201">
        <v>42823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29</v>
      </c>
      <c r="B222" s="193">
        <v>42128</v>
      </c>
      <c r="C222" s="193"/>
      <c r="D222" s="194" t="s">
        <v>684</v>
      </c>
      <c r="E222" s="195" t="s">
        <v>610</v>
      </c>
      <c r="F222" s="196">
        <v>385</v>
      </c>
      <c r="G222" s="195"/>
      <c r="H222" s="195">
        <f>212.5+331</f>
        <v>543.5</v>
      </c>
      <c r="I222" s="197">
        <v>510</v>
      </c>
      <c r="J222" s="198" t="s">
        <v>685</v>
      </c>
      <c r="K222" s="199">
        <f t="shared" si="155"/>
        <v>158.5</v>
      </c>
      <c r="L222" s="200">
        <f t="shared" si="156"/>
        <v>0.41168831168831171</v>
      </c>
      <c r="M222" s="195" t="s">
        <v>597</v>
      </c>
      <c r="N222" s="201">
        <v>42235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30</v>
      </c>
      <c r="B223" s="193">
        <v>42128</v>
      </c>
      <c r="C223" s="193"/>
      <c r="D223" s="194" t="s">
        <v>686</v>
      </c>
      <c r="E223" s="195" t="s">
        <v>610</v>
      </c>
      <c r="F223" s="196">
        <v>115.5</v>
      </c>
      <c r="G223" s="195"/>
      <c r="H223" s="195">
        <v>146</v>
      </c>
      <c r="I223" s="197">
        <v>142</v>
      </c>
      <c r="J223" s="198" t="s">
        <v>687</v>
      </c>
      <c r="K223" s="199">
        <f t="shared" si="155"/>
        <v>30.5</v>
      </c>
      <c r="L223" s="200">
        <f t="shared" si="156"/>
        <v>0.26406926406926406</v>
      </c>
      <c r="M223" s="195" t="s">
        <v>597</v>
      </c>
      <c r="N223" s="201">
        <v>42202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31</v>
      </c>
      <c r="B224" s="193">
        <v>42151</v>
      </c>
      <c r="C224" s="193"/>
      <c r="D224" s="194" t="s">
        <v>542</v>
      </c>
      <c r="E224" s="195" t="s">
        <v>610</v>
      </c>
      <c r="F224" s="196">
        <v>237.5</v>
      </c>
      <c r="G224" s="195"/>
      <c r="H224" s="195">
        <v>279.5</v>
      </c>
      <c r="I224" s="197">
        <v>278</v>
      </c>
      <c r="J224" s="198" t="s">
        <v>641</v>
      </c>
      <c r="K224" s="199">
        <f t="shared" si="155"/>
        <v>42</v>
      </c>
      <c r="L224" s="200">
        <f t="shared" si="156"/>
        <v>0.17684210526315788</v>
      </c>
      <c r="M224" s="195" t="s">
        <v>597</v>
      </c>
      <c r="N224" s="201">
        <v>42222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32</v>
      </c>
      <c r="B225" s="193">
        <v>42174</v>
      </c>
      <c r="C225" s="193"/>
      <c r="D225" s="194" t="s">
        <v>659</v>
      </c>
      <c r="E225" s="195" t="s">
        <v>593</v>
      </c>
      <c r="F225" s="196">
        <v>340</v>
      </c>
      <c r="G225" s="195"/>
      <c r="H225" s="195">
        <v>448</v>
      </c>
      <c r="I225" s="197">
        <v>448</v>
      </c>
      <c r="J225" s="198" t="s">
        <v>641</v>
      </c>
      <c r="K225" s="199">
        <f t="shared" si="155"/>
        <v>108</v>
      </c>
      <c r="L225" s="200">
        <f t="shared" si="156"/>
        <v>0.31764705882352939</v>
      </c>
      <c r="M225" s="195" t="s">
        <v>597</v>
      </c>
      <c r="N225" s="201">
        <v>43018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33</v>
      </c>
      <c r="B226" s="193">
        <v>42191</v>
      </c>
      <c r="C226" s="193"/>
      <c r="D226" s="194" t="s">
        <v>688</v>
      </c>
      <c r="E226" s="195" t="s">
        <v>593</v>
      </c>
      <c r="F226" s="196">
        <v>390</v>
      </c>
      <c r="G226" s="195"/>
      <c r="H226" s="195">
        <v>460</v>
      </c>
      <c r="I226" s="197">
        <v>460</v>
      </c>
      <c r="J226" s="198" t="s">
        <v>641</v>
      </c>
      <c r="K226" s="199">
        <f t="shared" si="155"/>
        <v>70</v>
      </c>
      <c r="L226" s="200">
        <f t="shared" si="156"/>
        <v>0.17948717948717949</v>
      </c>
      <c r="M226" s="195" t="s">
        <v>597</v>
      </c>
      <c r="N226" s="201">
        <v>42478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34</v>
      </c>
      <c r="B227" s="203">
        <v>42195</v>
      </c>
      <c r="C227" s="203"/>
      <c r="D227" s="204" t="s">
        <v>689</v>
      </c>
      <c r="E227" s="205" t="s">
        <v>593</v>
      </c>
      <c r="F227" s="206">
        <v>122.5</v>
      </c>
      <c r="G227" s="206"/>
      <c r="H227" s="207">
        <v>61</v>
      </c>
      <c r="I227" s="207">
        <v>172</v>
      </c>
      <c r="J227" s="208" t="s">
        <v>690</v>
      </c>
      <c r="K227" s="209">
        <f t="shared" si="155"/>
        <v>-61.5</v>
      </c>
      <c r="L227" s="210">
        <f t="shared" si="156"/>
        <v>-0.50204081632653064</v>
      </c>
      <c r="M227" s="206" t="s">
        <v>611</v>
      </c>
      <c r="N227" s="203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35</v>
      </c>
      <c r="B228" s="193">
        <v>42219</v>
      </c>
      <c r="C228" s="193"/>
      <c r="D228" s="194" t="s">
        <v>691</v>
      </c>
      <c r="E228" s="195" t="s">
        <v>593</v>
      </c>
      <c r="F228" s="196">
        <v>297.5</v>
      </c>
      <c r="G228" s="195"/>
      <c r="H228" s="195">
        <v>350</v>
      </c>
      <c r="I228" s="197">
        <v>360</v>
      </c>
      <c r="J228" s="198" t="s">
        <v>692</v>
      </c>
      <c r="K228" s="199">
        <f t="shared" si="155"/>
        <v>52.5</v>
      </c>
      <c r="L228" s="200">
        <f t="shared" si="156"/>
        <v>0.17647058823529413</v>
      </c>
      <c r="M228" s="195" t="s">
        <v>597</v>
      </c>
      <c r="N228" s="201">
        <v>42232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36</v>
      </c>
      <c r="B229" s="193">
        <v>42219</v>
      </c>
      <c r="C229" s="193"/>
      <c r="D229" s="194" t="s">
        <v>693</v>
      </c>
      <c r="E229" s="195" t="s">
        <v>593</v>
      </c>
      <c r="F229" s="196">
        <v>115.5</v>
      </c>
      <c r="G229" s="195"/>
      <c r="H229" s="195">
        <v>149</v>
      </c>
      <c r="I229" s="197">
        <v>140</v>
      </c>
      <c r="J229" s="198" t="s">
        <v>694</v>
      </c>
      <c r="K229" s="199">
        <f t="shared" si="155"/>
        <v>33.5</v>
      </c>
      <c r="L229" s="200">
        <f t="shared" si="156"/>
        <v>0.29004329004329005</v>
      </c>
      <c r="M229" s="195" t="s">
        <v>597</v>
      </c>
      <c r="N229" s="201">
        <v>42740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37</v>
      </c>
      <c r="B230" s="193">
        <v>42251</v>
      </c>
      <c r="C230" s="193"/>
      <c r="D230" s="194" t="s">
        <v>542</v>
      </c>
      <c r="E230" s="195" t="s">
        <v>593</v>
      </c>
      <c r="F230" s="196">
        <v>226</v>
      </c>
      <c r="G230" s="195"/>
      <c r="H230" s="195">
        <v>292</v>
      </c>
      <c r="I230" s="197">
        <v>292</v>
      </c>
      <c r="J230" s="198" t="s">
        <v>695</v>
      </c>
      <c r="K230" s="199">
        <f t="shared" si="155"/>
        <v>66</v>
      </c>
      <c r="L230" s="200">
        <f t="shared" si="156"/>
        <v>0.29203539823008851</v>
      </c>
      <c r="M230" s="195" t="s">
        <v>597</v>
      </c>
      <c r="N230" s="201">
        <v>42286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38</v>
      </c>
      <c r="B231" s="193">
        <v>42254</v>
      </c>
      <c r="C231" s="193"/>
      <c r="D231" s="194" t="s">
        <v>683</v>
      </c>
      <c r="E231" s="195" t="s">
        <v>593</v>
      </c>
      <c r="F231" s="196">
        <v>232.5</v>
      </c>
      <c r="G231" s="195"/>
      <c r="H231" s="195">
        <v>312.5</v>
      </c>
      <c r="I231" s="197">
        <v>310</v>
      </c>
      <c r="J231" s="198" t="s">
        <v>641</v>
      </c>
      <c r="K231" s="199">
        <f t="shared" si="155"/>
        <v>80</v>
      </c>
      <c r="L231" s="200">
        <f t="shared" si="156"/>
        <v>0.34408602150537637</v>
      </c>
      <c r="M231" s="195" t="s">
        <v>597</v>
      </c>
      <c r="N231" s="201">
        <v>42823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39</v>
      </c>
      <c r="B232" s="193">
        <v>42268</v>
      </c>
      <c r="C232" s="193"/>
      <c r="D232" s="194" t="s">
        <v>696</v>
      </c>
      <c r="E232" s="195" t="s">
        <v>593</v>
      </c>
      <c r="F232" s="196">
        <v>196.5</v>
      </c>
      <c r="G232" s="195"/>
      <c r="H232" s="195">
        <v>238</v>
      </c>
      <c r="I232" s="197">
        <v>238</v>
      </c>
      <c r="J232" s="198" t="s">
        <v>695</v>
      </c>
      <c r="K232" s="199">
        <f t="shared" si="155"/>
        <v>41.5</v>
      </c>
      <c r="L232" s="200">
        <f t="shared" si="156"/>
        <v>0.21119592875318066</v>
      </c>
      <c r="M232" s="195" t="s">
        <v>597</v>
      </c>
      <c r="N232" s="201">
        <v>42291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40</v>
      </c>
      <c r="B233" s="193">
        <v>42271</v>
      </c>
      <c r="C233" s="193"/>
      <c r="D233" s="194" t="s">
        <v>639</v>
      </c>
      <c r="E233" s="195" t="s">
        <v>593</v>
      </c>
      <c r="F233" s="196">
        <v>65</v>
      </c>
      <c r="G233" s="195"/>
      <c r="H233" s="195">
        <v>82</v>
      </c>
      <c r="I233" s="197">
        <v>82</v>
      </c>
      <c r="J233" s="198" t="s">
        <v>695</v>
      </c>
      <c r="K233" s="199">
        <f t="shared" si="155"/>
        <v>17</v>
      </c>
      <c r="L233" s="200">
        <f t="shared" si="156"/>
        <v>0.26153846153846155</v>
      </c>
      <c r="M233" s="195" t="s">
        <v>597</v>
      </c>
      <c r="N233" s="201">
        <v>42578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41</v>
      </c>
      <c r="B234" s="193">
        <v>42291</v>
      </c>
      <c r="C234" s="193"/>
      <c r="D234" s="194" t="s">
        <v>697</v>
      </c>
      <c r="E234" s="195" t="s">
        <v>593</v>
      </c>
      <c r="F234" s="196">
        <v>144</v>
      </c>
      <c r="G234" s="195"/>
      <c r="H234" s="195">
        <v>182.5</v>
      </c>
      <c r="I234" s="197">
        <v>181</v>
      </c>
      <c r="J234" s="198" t="s">
        <v>695</v>
      </c>
      <c r="K234" s="199">
        <f t="shared" si="155"/>
        <v>38.5</v>
      </c>
      <c r="L234" s="200">
        <f t="shared" si="156"/>
        <v>0.2673611111111111</v>
      </c>
      <c r="M234" s="195" t="s">
        <v>597</v>
      </c>
      <c r="N234" s="201">
        <v>42817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42</v>
      </c>
      <c r="B235" s="193">
        <v>42291</v>
      </c>
      <c r="C235" s="193"/>
      <c r="D235" s="194" t="s">
        <v>698</v>
      </c>
      <c r="E235" s="195" t="s">
        <v>593</v>
      </c>
      <c r="F235" s="196">
        <v>264</v>
      </c>
      <c r="G235" s="195"/>
      <c r="H235" s="195">
        <v>311</v>
      </c>
      <c r="I235" s="197">
        <v>311</v>
      </c>
      <c r="J235" s="198" t="s">
        <v>695</v>
      </c>
      <c r="K235" s="199">
        <f t="shared" si="155"/>
        <v>47</v>
      </c>
      <c r="L235" s="200">
        <f t="shared" si="156"/>
        <v>0.17803030303030304</v>
      </c>
      <c r="M235" s="195" t="s">
        <v>597</v>
      </c>
      <c r="N235" s="201">
        <v>42604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43</v>
      </c>
      <c r="B236" s="193">
        <v>42318</v>
      </c>
      <c r="C236" s="193"/>
      <c r="D236" s="194" t="s">
        <v>699</v>
      </c>
      <c r="E236" s="195" t="s">
        <v>610</v>
      </c>
      <c r="F236" s="196">
        <v>549.5</v>
      </c>
      <c r="G236" s="195"/>
      <c r="H236" s="195">
        <v>630</v>
      </c>
      <c r="I236" s="197">
        <v>630</v>
      </c>
      <c r="J236" s="198" t="s">
        <v>695</v>
      </c>
      <c r="K236" s="199">
        <f t="shared" si="155"/>
        <v>80.5</v>
      </c>
      <c r="L236" s="200">
        <f t="shared" si="156"/>
        <v>0.1464968152866242</v>
      </c>
      <c r="M236" s="195" t="s">
        <v>597</v>
      </c>
      <c r="N236" s="201">
        <v>42419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44</v>
      </c>
      <c r="B237" s="193">
        <v>42342</v>
      </c>
      <c r="C237" s="193"/>
      <c r="D237" s="194" t="s">
        <v>700</v>
      </c>
      <c r="E237" s="195" t="s">
        <v>593</v>
      </c>
      <c r="F237" s="196">
        <v>1027.5</v>
      </c>
      <c r="G237" s="195"/>
      <c r="H237" s="195">
        <v>1315</v>
      </c>
      <c r="I237" s="197">
        <v>1250</v>
      </c>
      <c r="J237" s="198" t="s">
        <v>695</v>
      </c>
      <c r="K237" s="199">
        <f t="shared" si="155"/>
        <v>287.5</v>
      </c>
      <c r="L237" s="200">
        <f t="shared" si="156"/>
        <v>0.27980535279805352</v>
      </c>
      <c r="M237" s="195" t="s">
        <v>597</v>
      </c>
      <c r="N237" s="201">
        <v>43244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45</v>
      </c>
      <c r="B238" s="193">
        <v>42367</v>
      </c>
      <c r="C238" s="193"/>
      <c r="D238" s="194" t="s">
        <v>701</v>
      </c>
      <c r="E238" s="195" t="s">
        <v>593</v>
      </c>
      <c r="F238" s="196">
        <v>465</v>
      </c>
      <c r="G238" s="195"/>
      <c r="H238" s="195">
        <v>540</v>
      </c>
      <c r="I238" s="197">
        <v>540</v>
      </c>
      <c r="J238" s="198" t="s">
        <v>695</v>
      </c>
      <c r="K238" s="199">
        <f t="shared" si="155"/>
        <v>75</v>
      </c>
      <c r="L238" s="200">
        <f t="shared" si="156"/>
        <v>0.16129032258064516</v>
      </c>
      <c r="M238" s="195" t="s">
        <v>597</v>
      </c>
      <c r="N238" s="201">
        <v>42530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46</v>
      </c>
      <c r="B239" s="193">
        <v>42380</v>
      </c>
      <c r="C239" s="193"/>
      <c r="D239" s="194" t="s">
        <v>405</v>
      </c>
      <c r="E239" s="195" t="s">
        <v>610</v>
      </c>
      <c r="F239" s="196">
        <v>81</v>
      </c>
      <c r="G239" s="195"/>
      <c r="H239" s="195">
        <v>110</v>
      </c>
      <c r="I239" s="197">
        <v>110</v>
      </c>
      <c r="J239" s="198" t="s">
        <v>695</v>
      </c>
      <c r="K239" s="199">
        <f t="shared" si="155"/>
        <v>29</v>
      </c>
      <c r="L239" s="200">
        <f t="shared" si="156"/>
        <v>0.35802469135802467</v>
      </c>
      <c r="M239" s="195" t="s">
        <v>597</v>
      </c>
      <c r="N239" s="201">
        <v>42745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47</v>
      </c>
      <c r="B240" s="193">
        <v>42382</v>
      </c>
      <c r="C240" s="193"/>
      <c r="D240" s="194" t="s">
        <v>702</v>
      </c>
      <c r="E240" s="195" t="s">
        <v>610</v>
      </c>
      <c r="F240" s="196">
        <v>417.5</v>
      </c>
      <c r="G240" s="195"/>
      <c r="H240" s="195">
        <v>547</v>
      </c>
      <c r="I240" s="197">
        <v>535</v>
      </c>
      <c r="J240" s="198" t="s">
        <v>695</v>
      </c>
      <c r="K240" s="199">
        <f t="shared" si="155"/>
        <v>129.5</v>
      </c>
      <c r="L240" s="200">
        <f t="shared" si="156"/>
        <v>0.31017964071856285</v>
      </c>
      <c r="M240" s="195" t="s">
        <v>597</v>
      </c>
      <c r="N240" s="201">
        <v>42578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48</v>
      </c>
      <c r="B241" s="193">
        <v>42408</v>
      </c>
      <c r="C241" s="193"/>
      <c r="D241" s="194" t="s">
        <v>703</v>
      </c>
      <c r="E241" s="195" t="s">
        <v>593</v>
      </c>
      <c r="F241" s="196">
        <v>650</v>
      </c>
      <c r="G241" s="195"/>
      <c r="H241" s="195">
        <v>800</v>
      </c>
      <c r="I241" s="197">
        <v>800</v>
      </c>
      <c r="J241" s="198" t="s">
        <v>695</v>
      </c>
      <c r="K241" s="199">
        <f t="shared" si="155"/>
        <v>150</v>
      </c>
      <c r="L241" s="200">
        <f t="shared" si="156"/>
        <v>0.23076923076923078</v>
      </c>
      <c r="M241" s="195" t="s">
        <v>597</v>
      </c>
      <c r="N241" s="201">
        <v>43154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49</v>
      </c>
      <c r="B242" s="193">
        <v>42433</v>
      </c>
      <c r="C242" s="193"/>
      <c r="D242" s="194" t="s">
        <v>237</v>
      </c>
      <c r="E242" s="195" t="s">
        <v>593</v>
      </c>
      <c r="F242" s="196">
        <v>437.5</v>
      </c>
      <c r="G242" s="195"/>
      <c r="H242" s="195">
        <v>504.5</v>
      </c>
      <c r="I242" s="197">
        <v>522</v>
      </c>
      <c r="J242" s="198" t="s">
        <v>704</v>
      </c>
      <c r="K242" s="199">
        <f t="shared" si="155"/>
        <v>67</v>
      </c>
      <c r="L242" s="200">
        <f t="shared" si="156"/>
        <v>0.15314285714285714</v>
      </c>
      <c r="M242" s="195" t="s">
        <v>597</v>
      </c>
      <c r="N242" s="201">
        <v>42480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50</v>
      </c>
      <c r="B243" s="193">
        <v>42438</v>
      </c>
      <c r="C243" s="193"/>
      <c r="D243" s="194" t="s">
        <v>705</v>
      </c>
      <c r="E243" s="195" t="s">
        <v>593</v>
      </c>
      <c r="F243" s="196">
        <v>189.5</v>
      </c>
      <c r="G243" s="195"/>
      <c r="H243" s="195">
        <v>218</v>
      </c>
      <c r="I243" s="197">
        <v>218</v>
      </c>
      <c r="J243" s="198" t="s">
        <v>695</v>
      </c>
      <c r="K243" s="199">
        <f t="shared" si="155"/>
        <v>28.5</v>
      </c>
      <c r="L243" s="200">
        <f t="shared" si="156"/>
        <v>0.15039577836411611</v>
      </c>
      <c r="M243" s="195" t="s">
        <v>597</v>
      </c>
      <c r="N243" s="201">
        <v>43034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51</v>
      </c>
      <c r="B244" s="203">
        <v>42471</v>
      </c>
      <c r="C244" s="203"/>
      <c r="D244" s="211" t="s">
        <v>706</v>
      </c>
      <c r="E244" s="206" t="s">
        <v>593</v>
      </c>
      <c r="F244" s="206">
        <v>36.5</v>
      </c>
      <c r="G244" s="207"/>
      <c r="H244" s="207">
        <v>15.85</v>
      </c>
      <c r="I244" s="207">
        <v>60</v>
      </c>
      <c r="J244" s="208" t="s">
        <v>707</v>
      </c>
      <c r="K244" s="209">
        <f t="shared" si="155"/>
        <v>-20.65</v>
      </c>
      <c r="L244" s="210">
        <f t="shared" si="156"/>
        <v>-0.5657534246575342</v>
      </c>
      <c r="M244" s="206" t="s">
        <v>611</v>
      </c>
      <c r="N244" s="214">
        <v>43627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52</v>
      </c>
      <c r="B245" s="193">
        <v>42472</v>
      </c>
      <c r="C245" s="193"/>
      <c r="D245" s="194" t="s">
        <v>708</v>
      </c>
      <c r="E245" s="195" t="s">
        <v>593</v>
      </c>
      <c r="F245" s="196">
        <v>93</v>
      </c>
      <c r="G245" s="195"/>
      <c r="H245" s="195">
        <v>149</v>
      </c>
      <c r="I245" s="197">
        <v>140</v>
      </c>
      <c r="J245" s="198" t="s">
        <v>709</v>
      </c>
      <c r="K245" s="199">
        <f t="shared" si="155"/>
        <v>56</v>
      </c>
      <c r="L245" s="200">
        <f t="shared" si="156"/>
        <v>0.60215053763440862</v>
      </c>
      <c r="M245" s="195" t="s">
        <v>597</v>
      </c>
      <c r="N245" s="201">
        <v>42740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53</v>
      </c>
      <c r="B246" s="193">
        <v>42472</v>
      </c>
      <c r="C246" s="193"/>
      <c r="D246" s="194" t="s">
        <v>710</v>
      </c>
      <c r="E246" s="195" t="s">
        <v>593</v>
      </c>
      <c r="F246" s="196">
        <v>130</v>
      </c>
      <c r="G246" s="195"/>
      <c r="H246" s="195">
        <v>150</v>
      </c>
      <c r="I246" s="197" t="s">
        <v>711</v>
      </c>
      <c r="J246" s="198" t="s">
        <v>695</v>
      </c>
      <c r="K246" s="199">
        <f t="shared" si="155"/>
        <v>20</v>
      </c>
      <c r="L246" s="200">
        <f t="shared" si="156"/>
        <v>0.15384615384615385</v>
      </c>
      <c r="M246" s="195" t="s">
        <v>597</v>
      </c>
      <c r="N246" s="201">
        <v>42564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54</v>
      </c>
      <c r="B247" s="193">
        <v>42473</v>
      </c>
      <c r="C247" s="193"/>
      <c r="D247" s="194" t="s">
        <v>712</v>
      </c>
      <c r="E247" s="195" t="s">
        <v>593</v>
      </c>
      <c r="F247" s="196">
        <v>196</v>
      </c>
      <c r="G247" s="195"/>
      <c r="H247" s="195">
        <v>299</v>
      </c>
      <c r="I247" s="197">
        <v>299</v>
      </c>
      <c r="J247" s="198" t="s">
        <v>695</v>
      </c>
      <c r="K247" s="199">
        <v>103</v>
      </c>
      <c r="L247" s="200">
        <v>0.52551020408163296</v>
      </c>
      <c r="M247" s="195" t="s">
        <v>597</v>
      </c>
      <c r="N247" s="201">
        <v>42620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55</v>
      </c>
      <c r="B248" s="193">
        <v>42473</v>
      </c>
      <c r="C248" s="193"/>
      <c r="D248" s="194" t="s">
        <v>713</v>
      </c>
      <c r="E248" s="195" t="s">
        <v>593</v>
      </c>
      <c r="F248" s="196">
        <v>88</v>
      </c>
      <c r="G248" s="195"/>
      <c r="H248" s="195">
        <v>103</v>
      </c>
      <c r="I248" s="197">
        <v>103</v>
      </c>
      <c r="J248" s="198" t="s">
        <v>695</v>
      </c>
      <c r="K248" s="199">
        <v>15</v>
      </c>
      <c r="L248" s="200">
        <v>0.170454545454545</v>
      </c>
      <c r="M248" s="195" t="s">
        <v>597</v>
      </c>
      <c r="N248" s="201">
        <v>42530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56</v>
      </c>
      <c r="B249" s="193">
        <v>42492</v>
      </c>
      <c r="C249" s="193"/>
      <c r="D249" s="194" t="s">
        <v>714</v>
      </c>
      <c r="E249" s="195" t="s">
        <v>593</v>
      </c>
      <c r="F249" s="196">
        <v>127.5</v>
      </c>
      <c r="G249" s="195"/>
      <c r="H249" s="195">
        <v>148</v>
      </c>
      <c r="I249" s="197" t="s">
        <v>715</v>
      </c>
      <c r="J249" s="198" t="s">
        <v>695</v>
      </c>
      <c r="K249" s="199">
        <f t="shared" ref="K249:K253" si="157">H249-F249</f>
        <v>20.5</v>
      </c>
      <c r="L249" s="200">
        <f t="shared" ref="L249:L253" si="158">K249/F249</f>
        <v>0.16078431372549021</v>
      </c>
      <c r="M249" s="195" t="s">
        <v>597</v>
      </c>
      <c r="N249" s="201">
        <v>42564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57</v>
      </c>
      <c r="B250" s="193">
        <v>42493</v>
      </c>
      <c r="C250" s="193"/>
      <c r="D250" s="194" t="s">
        <v>716</v>
      </c>
      <c r="E250" s="195" t="s">
        <v>593</v>
      </c>
      <c r="F250" s="196">
        <v>675</v>
      </c>
      <c r="G250" s="195"/>
      <c r="H250" s="195">
        <v>815</v>
      </c>
      <c r="I250" s="197" t="s">
        <v>717</v>
      </c>
      <c r="J250" s="198" t="s">
        <v>695</v>
      </c>
      <c r="K250" s="199">
        <f t="shared" si="157"/>
        <v>140</v>
      </c>
      <c r="L250" s="200">
        <f t="shared" si="158"/>
        <v>0.2074074074074074</v>
      </c>
      <c r="M250" s="195" t="s">
        <v>597</v>
      </c>
      <c r="N250" s="201">
        <v>43154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58</v>
      </c>
      <c r="B251" s="203">
        <v>42522</v>
      </c>
      <c r="C251" s="203"/>
      <c r="D251" s="204" t="s">
        <v>718</v>
      </c>
      <c r="E251" s="205" t="s">
        <v>593</v>
      </c>
      <c r="F251" s="206">
        <v>500</v>
      </c>
      <c r="G251" s="206"/>
      <c r="H251" s="207">
        <v>232.5</v>
      </c>
      <c r="I251" s="207" t="s">
        <v>719</v>
      </c>
      <c r="J251" s="208" t="s">
        <v>720</v>
      </c>
      <c r="K251" s="209">
        <f t="shared" si="157"/>
        <v>-267.5</v>
      </c>
      <c r="L251" s="210">
        <f t="shared" si="158"/>
        <v>-0.53500000000000003</v>
      </c>
      <c r="M251" s="206" t="s">
        <v>611</v>
      </c>
      <c r="N251" s="203">
        <v>43735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59</v>
      </c>
      <c r="B252" s="193">
        <v>42527</v>
      </c>
      <c r="C252" s="193"/>
      <c r="D252" s="194" t="s">
        <v>544</v>
      </c>
      <c r="E252" s="195" t="s">
        <v>593</v>
      </c>
      <c r="F252" s="196">
        <v>110</v>
      </c>
      <c r="G252" s="195"/>
      <c r="H252" s="195">
        <v>126.5</v>
      </c>
      <c r="I252" s="197">
        <v>125</v>
      </c>
      <c r="J252" s="198" t="s">
        <v>647</v>
      </c>
      <c r="K252" s="199">
        <f t="shared" si="157"/>
        <v>16.5</v>
      </c>
      <c r="L252" s="200">
        <f t="shared" si="158"/>
        <v>0.15</v>
      </c>
      <c r="M252" s="195" t="s">
        <v>597</v>
      </c>
      <c r="N252" s="201">
        <v>42552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60</v>
      </c>
      <c r="B253" s="193">
        <v>42538</v>
      </c>
      <c r="C253" s="193"/>
      <c r="D253" s="194" t="s">
        <v>721</v>
      </c>
      <c r="E253" s="195" t="s">
        <v>593</v>
      </c>
      <c r="F253" s="196">
        <v>44</v>
      </c>
      <c r="G253" s="195"/>
      <c r="H253" s="195">
        <v>69.5</v>
      </c>
      <c r="I253" s="197">
        <v>69.5</v>
      </c>
      <c r="J253" s="198" t="s">
        <v>722</v>
      </c>
      <c r="K253" s="199">
        <f t="shared" si="157"/>
        <v>25.5</v>
      </c>
      <c r="L253" s="200">
        <f t="shared" si="158"/>
        <v>0.57954545454545459</v>
      </c>
      <c r="M253" s="195" t="s">
        <v>597</v>
      </c>
      <c r="N253" s="201">
        <v>42977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61</v>
      </c>
      <c r="B254" s="193">
        <v>42549</v>
      </c>
      <c r="C254" s="193"/>
      <c r="D254" s="194" t="s">
        <v>723</v>
      </c>
      <c r="E254" s="195" t="s">
        <v>593</v>
      </c>
      <c r="F254" s="196">
        <v>262.5</v>
      </c>
      <c r="G254" s="195"/>
      <c r="H254" s="195">
        <v>340</v>
      </c>
      <c r="I254" s="197">
        <v>333</v>
      </c>
      <c r="J254" s="198" t="s">
        <v>724</v>
      </c>
      <c r="K254" s="199">
        <v>77.5</v>
      </c>
      <c r="L254" s="200">
        <v>0.29523809523809502</v>
      </c>
      <c r="M254" s="195" t="s">
        <v>597</v>
      </c>
      <c r="N254" s="201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62</v>
      </c>
      <c r="B255" s="193">
        <v>42549</v>
      </c>
      <c r="C255" s="193"/>
      <c r="D255" s="194" t="s">
        <v>725</v>
      </c>
      <c r="E255" s="195" t="s">
        <v>593</v>
      </c>
      <c r="F255" s="196">
        <v>840</v>
      </c>
      <c r="G255" s="195"/>
      <c r="H255" s="195">
        <v>1230</v>
      </c>
      <c r="I255" s="197">
        <v>1230</v>
      </c>
      <c r="J255" s="198" t="s">
        <v>695</v>
      </c>
      <c r="K255" s="199">
        <v>390</v>
      </c>
      <c r="L255" s="200">
        <v>0.46428571428571402</v>
      </c>
      <c r="M255" s="195" t="s">
        <v>597</v>
      </c>
      <c r="N255" s="201">
        <v>42649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63</v>
      </c>
      <c r="B256" s="216">
        <v>42556</v>
      </c>
      <c r="C256" s="216"/>
      <c r="D256" s="217" t="s">
        <v>726</v>
      </c>
      <c r="E256" s="218" t="s">
        <v>593</v>
      </c>
      <c r="F256" s="218">
        <v>395</v>
      </c>
      <c r="G256" s="219"/>
      <c r="H256" s="219">
        <f>(468.5+342.5)/2</f>
        <v>405.5</v>
      </c>
      <c r="I256" s="219">
        <v>510</v>
      </c>
      <c r="J256" s="220" t="s">
        <v>727</v>
      </c>
      <c r="K256" s="221">
        <f t="shared" ref="K256:K262" si="159">H256-F256</f>
        <v>10.5</v>
      </c>
      <c r="L256" s="222">
        <f t="shared" ref="L256:L262" si="160">K256/F256</f>
        <v>2.6582278481012658E-2</v>
      </c>
      <c r="M256" s="218" t="s">
        <v>621</v>
      </c>
      <c r="N256" s="216">
        <v>43606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2">
        <v>64</v>
      </c>
      <c r="B257" s="203">
        <v>42584</v>
      </c>
      <c r="C257" s="203"/>
      <c r="D257" s="204" t="s">
        <v>728</v>
      </c>
      <c r="E257" s="205" t="s">
        <v>610</v>
      </c>
      <c r="F257" s="206">
        <f>169.5-12.8</f>
        <v>156.69999999999999</v>
      </c>
      <c r="G257" s="206"/>
      <c r="H257" s="207">
        <v>77</v>
      </c>
      <c r="I257" s="207" t="s">
        <v>729</v>
      </c>
      <c r="J257" s="208" t="s">
        <v>730</v>
      </c>
      <c r="K257" s="209">
        <f t="shared" si="159"/>
        <v>-79.699999999999989</v>
      </c>
      <c r="L257" s="210">
        <f t="shared" si="160"/>
        <v>-0.50861518825781749</v>
      </c>
      <c r="M257" s="206" t="s">
        <v>611</v>
      </c>
      <c r="N257" s="203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65</v>
      </c>
      <c r="B258" s="203">
        <v>42586</v>
      </c>
      <c r="C258" s="203"/>
      <c r="D258" s="204" t="s">
        <v>731</v>
      </c>
      <c r="E258" s="205" t="s">
        <v>593</v>
      </c>
      <c r="F258" s="206">
        <v>400</v>
      </c>
      <c r="G258" s="206"/>
      <c r="H258" s="207">
        <v>305</v>
      </c>
      <c r="I258" s="207">
        <v>475</v>
      </c>
      <c r="J258" s="208" t="s">
        <v>732</v>
      </c>
      <c r="K258" s="209">
        <f t="shared" si="159"/>
        <v>-95</v>
      </c>
      <c r="L258" s="210">
        <f t="shared" si="160"/>
        <v>-0.23749999999999999</v>
      </c>
      <c r="M258" s="206" t="s">
        <v>611</v>
      </c>
      <c r="N258" s="203">
        <v>43606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66</v>
      </c>
      <c r="B259" s="193">
        <v>42593</v>
      </c>
      <c r="C259" s="193"/>
      <c r="D259" s="194" t="s">
        <v>733</v>
      </c>
      <c r="E259" s="195" t="s">
        <v>593</v>
      </c>
      <c r="F259" s="196">
        <v>86.5</v>
      </c>
      <c r="G259" s="195"/>
      <c r="H259" s="195">
        <v>130</v>
      </c>
      <c r="I259" s="197">
        <v>130</v>
      </c>
      <c r="J259" s="198" t="s">
        <v>734</v>
      </c>
      <c r="K259" s="199">
        <f t="shared" si="159"/>
        <v>43.5</v>
      </c>
      <c r="L259" s="200">
        <f t="shared" si="160"/>
        <v>0.50289017341040465</v>
      </c>
      <c r="M259" s="195" t="s">
        <v>597</v>
      </c>
      <c r="N259" s="201">
        <v>43091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2">
        <v>67</v>
      </c>
      <c r="B260" s="203">
        <v>42600</v>
      </c>
      <c r="C260" s="203"/>
      <c r="D260" s="204" t="s">
        <v>122</v>
      </c>
      <c r="E260" s="205" t="s">
        <v>593</v>
      </c>
      <c r="F260" s="206">
        <v>133.5</v>
      </c>
      <c r="G260" s="206"/>
      <c r="H260" s="207">
        <v>126.5</v>
      </c>
      <c r="I260" s="207">
        <v>178</v>
      </c>
      <c r="J260" s="208" t="s">
        <v>735</v>
      </c>
      <c r="K260" s="209">
        <f t="shared" si="159"/>
        <v>-7</v>
      </c>
      <c r="L260" s="210">
        <f t="shared" si="160"/>
        <v>-5.2434456928838954E-2</v>
      </c>
      <c r="M260" s="206" t="s">
        <v>611</v>
      </c>
      <c r="N260" s="203">
        <v>42615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2">
        <v>68</v>
      </c>
      <c r="B261" s="193">
        <v>42613</v>
      </c>
      <c r="C261" s="193"/>
      <c r="D261" s="194" t="s">
        <v>736</v>
      </c>
      <c r="E261" s="195" t="s">
        <v>593</v>
      </c>
      <c r="F261" s="196">
        <v>560</v>
      </c>
      <c r="G261" s="195"/>
      <c r="H261" s="195">
        <v>725</v>
      </c>
      <c r="I261" s="197">
        <v>725</v>
      </c>
      <c r="J261" s="198" t="s">
        <v>641</v>
      </c>
      <c r="K261" s="199">
        <f t="shared" si="159"/>
        <v>165</v>
      </c>
      <c r="L261" s="200">
        <f t="shared" si="160"/>
        <v>0.29464285714285715</v>
      </c>
      <c r="M261" s="195" t="s">
        <v>597</v>
      </c>
      <c r="N261" s="201">
        <v>42456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69</v>
      </c>
      <c r="B262" s="193">
        <v>42614</v>
      </c>
      <c r="C262" s="193"/>
      <c r="D262" s="194" t="s">
        <v>737</v>
      </c>
      <c r="E262" s="195" t="s">
        <v>593</v>
      </c>
      <c r="F262" s="196">
        <v>160.5</v>
      </c>
      <c r="G262" s="195"/>
      <c r="H262" s="195">
        <v>210</v>
      </c>
      <c r="I262" s="197">
        <v>210</v>
      </c>
      <c r="J262" s="198" t="s">
        <v>641</v>
      </c>
      <c r="K262" s="199">
        <f t="shared" si="159"/>
        <v>49.5</v>
      </c>
      <c r="L262" s="200">
        <f t="shared" si="160"/>
        <v>0.30841121495327101</v>
      </c>
      <c r="M262" s="195" t="s">
        <v>597</v>
      </c>
      <c r="N262" s="201">
        <v>42871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70</v>
      </c>
      <c r="B263" s="193">
        <v>42646</v>
      </c>
      <c r="C263" s="193"/>
      <c r="D263" s="194" t="s">
        <v>417</v>
      </c>
      <c r="E263" s="195" t="s">
        <v>593</v>
      </c>
      <c r="F263" s="196">
        <v>430</v>
      </c>
      <c r="G263" s="195"/>
      <c r="H263" s="195">
        <v>596</v>
      </c>
      <c r="I263" s="197">
        <v>575</v>
      </c>
      <c r="J263" s="198" t="s">
        <v>738</v>
      </c>
      <c r="K263" s="199">
        <v>166</v>
      </c>
      <c r="L263" s="200">
        <v>0.38604651162790699</v>
      </c>
      <c r="M263" s="195" t="s">
        <v>597</v>
      </c>
      <c r="N263" s="201">
        <v>42769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71</v>
      </c>
      <c r="B264" s="193">
        <v>42657</v>
      </c>
      <c r="C264" s="193"/>
      <c r="D264" s="194" t="s">
        <v>739</v>
      </c>
      <c r="E264" s="195" t="s">
        <v>593</v>
      </c>
      <c r="F264" s="196">
        <v>280</v>
      </c>
      <c r="G264" s="195"/>
      <c r="H264" s="195">
        <v>345</v>
      </c>
      <c r="I264" s="197">
        <v>345</v>
      </c>
      <c r="J264" s="198" t="s">
        <v>641</v>
      </c>
      <c r="K264" s="199">
        <f t="shared" ref="K264:K269" si="161">H264-F264</f>
        <v>65</v>
      </c>
      <c r="L264" s="200">
        <f t="shared" ref="L264:L265" si="162">K264/F264</f>
        <v>0.23214285714285715</v>
      </c>
      <c r="M264" s="195" t="s">
        <v>597</v>
      </c>
      <c r="N264" s="201">
        <v>42814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72</v>
      </c>
      <c r="B265" s="193">
        <v>42657</v>
      </c>
      <c r="C265" s="193"/>
      <c r="D265" s="194" t="s">
        <v>740</v>
      </c>
      <c r="E265" s="195" t="s">
        <v>593</v>
      </c>
      <c r="F265" s="196">
        <v>245</v>
      </c>
      <c r="G265" s="195"/>
      <c r="H265" s="195">
        <v>325.5</v>
      </c>
      <c r="I265" s="197">
        <v>330</v>
      </c>
      <c r="J265" s="198" t="s">
        <v>741</v>
      </c>
      <c r="K265" s="199">
        <f t="shared" si="161"/>
        <v>80.5</v>
      </c>
      <c r="L265" s="200">
        <f t="shared" si="162"/>
        <v>0.32857142857142857</v>
      </c>
      <c r="M265" s="195" t="s">
        <v>597</v>
      </c>
      <c r="N265" s="201">
        <v>42769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73</v>
      </c>
      <c r="B266" s="193">
        <v>42660</v>
      </c>
      <c r="C266" s="193"/>
      <c r="D266" s="194" t="s">
        <v>742</v>
      </c>
      <c r="E266" s="195" t="s">
        <v>593</v>
      </c>
      <c r="F266" s="196">
        <v>125</v>
      </c>
      <c r="G266" s="195"/>
      <c r="H266" s="195">
        <v>160</v>
      </c>
      <c r="I266" s="197">
        <v>160</v>
      </c>
      <c r="J266" s="198" t="s">
        <v>695</v>
      </c>
      <c r="K266" s="199">
        <f t="shared" si="161"/>
        <v>35</v>
      </c>
      <c r="L266" s="200">
        <v>0.28000000000000003</v>
      </c>
      <c r="M266" s="195" t="s">
        <v>597</v>
      </c>
      <c r="N266" s="201">
        <v>42803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74</v>
      </c>
      <c r="B267" s="193">
        <v>42660</v>
      </c>
      <c r="C267" s="193"/>
      <c r="D267" s="194" t="s">
        <v>743</v>
      </c>
      <c r="E267" s="195" t="s">
        <v>593</v>
      </c>
      <c r="F267" s="196">
        <v>114</v>
      </c>
      <c r="G267" s="195"/>
      <c r="H267" s="195">
        <v>145</v>
      </c>
      <c r="I267" s="197">
        <v>145</v>
      </c>
      <c r="J267" s="198" t="s">
        <v>695</v>
      </c>
      <c r="K267" s="199">
        <f t="shared" si="161"/>
        <v>31</v>
      </c>
      <c r="L267" s="200">
        <f t="shared" ref="L267:L269" si="163">K267/F267</f>
        <v>0.27192982456140352</v>
      </c>
      <c r="M267" s="195" t="s">
        <v>597</v>
      </c>
      <c r="N267" s="201">
        <v>42859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75</v>
      </c>
      <c r="B268" s="193">
        <v>42660</v>
      </c>
      <c r="C268" s="193"/>
      <c r="D268" s="194" t="s">
        <v>744</v>
      </c>
      <c r="E268" s="195" t="s">
        <v>593</v>
      </c>
      <c r="F268" s="196">
        <v>212</v>
      </c>
      <c r="G268" s="195"/>
      <c r="H268" s="195">
        <v>280</v>
      </c>
      <c r="I268" s="197">
        <v>276</v>
      </c>
      <c r="J268" s="198" t="s">
        <v>745</v>
      </c>
      <c r="K268" s="199">
        <f t="shared" si="161"/>
        <v>68</v>
      </c>
      <c r="L268" s="200">
        <f t="shared" si="163"/>
        <v>0.32075471698113206</v>
      </c>
      <c r="M268" s="195" t="s">
        <v>597</v>
      </c>
      <c r="N268" s="201">
        <v>42858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76</v>
      </c>
      <c r="B269" s="193">
        <v>42678</v>
      </c>
      <c r="C269" s="193"/>
      <c r="D269" s="194" t="s">
        <v>466</v>
      </c>
      <c r="E269" s="195" t="s">
        <v>593</v>
      </c>
      <c r="F269" s="196">
        <v>155</v>
      </c>
      <c r="G269" s="195"/>
      <c r="H269" s="195">
        <v>210</v>
      </c>
      <c r="I269" s="197">
        <v>210</v>
      </c>
      <c r="J269" s="198" t="s">
        <v>746</v>
      </c>
      <c r="K269" s="199">
        <f t="shared" si="161"/>
        <v>55</v>
      </c>
      <c r="L269" s="200">
        <f t="shared" si="163"/>
        <v>0.35483870967741937</v>
      </c>
      <c r="M269" s="195" t="s">
        <v>597</v>
      </c>
      <c r="N269" s="201">
        <v>42944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2">
        <v>77</v>
      </c>
      <c r="B270" s="203">
        <v>42710</v>
      </c>
      <c r="C270" s="203"/>
      <c r="D270" s="204" t="s">
        <v>747</v>
      </c>
      <c r="E270" s="205" t="s">
        <v>593</v>
      </c>
      <c r="F270" s="206">
        <v>150.5</v>
      </c>
      <c r="G270" s="206"/>
      <c r="H270" s="207">
        <v>72.5</v>
      </c>
      <c r="I270" s="207">
        <v>174</v>
      </c>
      <c r="J270" s="208" t="s">
        <v>748</v>
      </c>
      <c r="K270" s="209">
        <v>-78</v>
      </c>
      <c r="L270" s="210">
        <v>-0.51827242524916906</v>
      </c>
      <c r="M270" s="206" t="s">
        <v>611</v>
      </c>
      <c r="N270" s="203">
        <v>43333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78</v>
      </c>
      <c r="B271" s="193">
        <v>42712</v>
      </c>
      <c r="C271" s="193"/>
      <c r="D271" s="194" t="s">
        <v>749</v>
      </c>
      <c r="E271" s="195" t="s">
        <v>593</v>
      </c>
      <c r="F271" s="196">
        <v>380</v>
      </c>
      <c r="G271" s="195"/>
      <c r="H271" s="195">
        <v>478</v>
      </c>
      <c r="I271" s="197">
        <v>468</v>
      </c>
      <c r="J271" s="198" t="s">
        <v>695</v>
      </c>
      <c r="K271" s="199">
        <f t="shared" ref="K271:K273" si="164">H271-F271</f>
        <v>98</v>
      </c>
      <c r="L271" s="200">
        <f t="shared" ref="L271:L273" si="165">K271/F271</f>
        <v>0.25789473684210529</v>
      </c>
      <c r="M271" s="195" t="s">
        <v>597</v>
      </c>
      <c r="N271" s="201">
        <v>43025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79</v>
      </c>
      <c r="B272" s="193">
        <v>42734</v>
      </c>
      <c r="C272" s="193"/>
      <c r="D272" s="194" t="s">
        <v>121</v>
      </c>
      <c r="E272" s="195" t="s">
        <v>593</v>
      </c>
      <c r="F272" s="196">
        <v>305</v>
      </c>
      <c r="G272" s="195"/>
      <c r="H272" s="195">
        <v>375</v>
      </c>
      <c r="I272" s="197">
        <v>375</v>
      </c>
      <c r="J272" s="198" t="s">
        <v>695</v>
      </c>
      <c r="K272" s="199">
        <f t="shared" si="164"/>
        <v>70</v>
      </c>
      <c r="L272" s="200">
        <f t="shared" si="165"/>
        <v>0.22950819672131148</v>
      </c>
      <c r="M272" s="195" t="s">
        <v>597</v>
      </c>
      <c r="N272" s="201">
        <v>42768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80</v>
      </c>
      <c r="B273" s="193">
        <v>42739</v>
      </c>
      <c r="C273" s="193"/>
      <c r="D273" s="194" t="s">
        <v>104</v>
      </c>
      <c r="E273" s="195" t="s">
        <v>593</v>
      </c>
      <c r="F273" s="196">
        <v>99.5</v>
      </c>
      <c r="G273" s="195"/>
      <c r="H273" s="195">
        <v>158</v>
      </c>
      <c r="I273" s="197">
        <v>158</v>
      </c>
      <c r="J273" s="198" t="s">
        <v>695</v>
      </c>
      <c r="K273" s="199">
        <f t="shared" si="164"/>
        <v>58.5</v>
      </c>
      <c r="L273" s="200">
        <f t="shared" si="165"/>
        <v>0.5879396984924623</v>
      </c>
      <c r="M273" s="195" t="s">
        <v>597</v>
      </c>
      <c r="N273" s="201">
        <v>42898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81</v>
      </c>
      <c r="B274" s="193">
        <v>42739</v>
      </c>
      <c r="C274" s="193"/>
      <c r="D274" s="194" t="s">
        <v>104</v>
      </c>
      <c r="E274" s="195" t="s">
        <v>593</v>
      </c>
      <c r="F274" s="196">
        <v>99.5</v>
      </c>
      <c r="G274" s="195"/>
      <c r="H274" s="195">
        <v>158</v>
      </c>
      <c r="I274" s="197">
        <v>158</v>
      </c>
      <c r="J274" s="198" t="s">
        <v>695</v>
      </c>
      <c r="K274" s="199">
        <v>58.5</v>
      </c>
      <c r="L274" s="200">
        <v>0.58793969849246197</v>
      </c>
      <c r="M274" s="195" t="s">
        <v>597</v>
      </c>
      <c r="N274" s="201">
        <v>42898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82</v>
      </c>
      <c r="B275" s="193">
        <v>42786</v>
      </c>
      <c r="C275" s="193"/>
      <c r="D275" s="194" t="s">
        <v>210</v>
      </c>
      <c r="E275" s="195" t="s">
        <v>593</v>
      </c>
      <c r="F275" s="196">
        <v>140.5</v>
      </c>
      <c r="G275" s="195"/>
      <c r="H275" s="195">
        <v>220</v>
      </c>
      <c r="I275" s="197">
        <v>220</v>
      </c>
      <c r="J275" s="198" t="s">
        <v>695</v>
      </c>
      <c r="K275" s="199">
        <f>H275-F275</f>
        <v>79.5</v>
      </c>
      <c r="L275" s="200">
        <f>K275/F275</f>
        <v>0.5658362989323843</v>
      </c>
      <c r="M275" s="195" t="s">
        <v>597</v>
      </c>
      <c r="N275" s="201">
        <v>42864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2">
        <v>83</v>
      </c>
      <c r="B276" s="193">
        <v>42786</v>
      </c>
      <c r="C276" s="193"/>
      <c r="D276" s="194" t="s">
        <v>750</v>
      </c>
      <c r="E276" s="195" t="s">
        <v>593</v>
      </c>
      <c r="F276" s="196">
        <v>202.5</v>
      </c>
      <c r="G276" s="195"/>
      <c r="H276" s="195">
        <v>234</v>
      </c>
      <c r="I276" s="197">
        <v>234</v>
      </c>
      <c r="J276" s="198" t="s">
        <v>695</v>
      </c>
      <c r="K276" s="199">
        <v>31.5</v>
      </c>
      <c r="L276" s="200">
        <v>0.155555555555556</v>
      </c>
      <c r="M276" s="195" t="s">
        <v>597</v>
      </c>
      <c r="N276" s="201">
        <v>42836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2">
        <v>84</v>
      </c>
      <c r="B277" s="193">
        <v>42818</v>
      </c>
      <c r="C277" s="193"/>
      <c r="D277" s="194" t="s">
        <v>751</v>
      </c>
      <c r="E277" s="195" t="s">
        <v>593</v>
      </c>
      <c r="F277" s="196">
        <v>300.5</v>
      </c>
      <c r="G277" s="195"/>
      <c r="H277" s="195">
        <v>417.5</v>
      </c>
      <c r="I277" s="197">
        <v>420</v>
      </c>
      <c r="J277" s="198" t="s">
        <v>752</v>
      </c>
      <c r="K277" s="199">
        <f>H277-F277</f>
        <v>117</v>
      </c>
      <c r="L277" s="200">
        <f>K277/F277</f>
        <v>0.38935108153078202</v>
      </c>
      <c r="M277" s="195" t="s">
        <v>597</v>
      </c>
      <c r="N277" s="201">
        <v>43070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85</v>
      </c>
      <c r="B278" s="193">
        <v>42818</v>
      </c>
      <c r="C278" s="193"/>
      <c r="D278" s="194" t="s">
        <v>725</v>
      </c>
      <c r="E278" s="195" t="s">
        <v>593</v>
      </c>
      <c r="F278" s="196">
        <v>850</v>
      </c>
      <c r="G278" s="195"/>
      <c r="H278" s="195">
        <v>1042.5</v>
      </c>
      <c r="I278" s="197">
        <v>1023</v>
      </c>
      <c r="J278" s="198" t="s">
        <v>753</v>
      </c>
      <c r="K278" s="199">
        <v>192.5</v>
      </c>
      <c r="L278" s="200">
        <v>0.22647058823529401</v>
      </c>
      <c r="M278" s="195" t="s">
        <v>597</v>
      </c>
      <c r="N278" s="201">
        <v>42830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2">
        <v>86</v>
      </c>
      <c r="B279" s="193">
        <v>42830</v>
      </c>
      <c r="C279" s="193"/>
      <c r="D279" s="194" t="s">
        <v>497</v>
      </c>
      <c r="E279" s="195" t="s">
        <v>593</v>
      </c>
      <c r="F279" s="196">
        <v>785</v>
      </c>
      <c r="G279" s="195"/>
      <c r="H279" s="195">
        <v>930</v>
      </c>
      <c r="I279" s="197">
        <v>920</v>
      </c>
      <c r="J279" s="198" t="s">
        <v>754</v>
      </c>
      <c r="K279" s="199">
        <f>H279-F279</f>
        <v>145</v>
      </c>
      <c r="L279" s="200">
        <f>K279/F279</f>
        <v>0.18471337579617833</v>
      </c>
      <c r="M279" s="195" t="s">
        <v>597</v>
      </c>
      <c r="N279" s="201">
        <v>42976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2">
        <v>87</v>
      </c>
      <c r="B280" s="203">
        <v>42831</v>
      </c>
      <c r="C280" s="203"/>
      <c r="D280" s="204" t="s">
        <v>755</v>
      </c>
      <c r="E280" s="205" t="s">
        <v>593</v>
      </c>
      <c r="F280" s="206">
        <v>40</v>
      </c>
      <c r="G280" s="206"/>
      <c r="H280" s="207">
        <v>13.1</v>
      </c>
      <c r="I280" s="207">
        <v>60</v>
      </c>
      <c r="J280" s="208" t="s">
        <v>756</v>
      </c>
      <c r="K280" s="209">
        <v>-26.9</v>
      </c>
      <c r="L280" s="210">
        <v>-0.67249999999999999</v>
      </c>
      <c r="M280" s="206" t="s">
        <v>611</v>
      </c>
      <c r="N280" s="203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2">
        <v>88</v>
      </c>
      <c r="B281" s="193">
        <v>42837</v>
      </c>
      <c r="C281" s="193"/>
      <c r="D281" s="194" t="s">
        <v>102</v>
      </c>
      <c r="E281" s="195" t="s">
        <v>593</v>
      </c>
      <c r="F281" s="196">
        <v>289.5</v>
      </c>
      <c r="G281" s="195"/>
      <c r="H281" s="195">
        <v>354</v>
      </c>
      <c r="I281" s="197">
        <v>360</v>
      </c>
      <c r="J281" s="198" t="s">
        <v>757</v>
      </c>
      <c r="K281" s="199">
        <f t="shared" ref="K281:K289" si="166">H281-F281</f>
        <v>64.5</v>
      </c>
      <c r="L281" s="200">
        <f t="shared" ref="L281:L289" si="167">K281/F281</f>
        <v>0.22279792746113988</v>
      </c>
      <c r="M281" s="195" t="s">
        <v>597</v>
      </c>
      <c r="N281" s="201">
        <v>43040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2">
        <v>89</v>
      </c>
      <c r="B282" s="193">
        <v>42845</v>
      </c>
      <c r="C282" s="193"/>
      <c r="D282" s="194" t="s">
        <v>437</v>
      </c>
      <c r="E282" s="195" t="s">
        <v>593</v>
      </c>
      <c r="F282" s="196">
        <v>700</v>
      </c>
      <c r="G282" s="195"/>
      <c r="H282" s="195">
        <v>840</v>
      </c>
      <c r="I282" s="197">
        <v>840</v>
      </c>
      <c r="J282" s="198" t="s">
        <v>758</v>
      </c>
      <c r="K282" s="199">
        <f t="shared" si="166"/>
        <v>140</v>
      </c>
      <c r="L282" s="200">
        <f t="shared" si="167"/>
        <v>0.2</v>
      </c>
      <c r="M282" s="195" t="s">
        <v>597</v>
      </c>
      <c r="N282" s="201">
        <v>42893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2">
        <v>90</v>
      </c>
      <c r="B283" s="193">
        <v>42887</v>
      </c>
      <c r="C283" s="193"/>
      <c r="D283" s="194" t="s">
        <v>759</v>
      </c>
      <c r="E283" s="195" t="s">
        <v>593</v>
      </c>
      <c r="F283" s="196">
        <v>130</v>
      </c>
      <c r="G283" s="195"/>
      <c r="H283" s="195">
        <v>144.25</v>
      </c>
      <c r="I283" s="197">
        <v>170</v>
      </c>
      <c r="J283" s="198" t="s">
        <v>760</v>
      </c>
      <c r="K283" s="199">
        <f t="shared" si="166"/>
        <v>14.25</v>
      </c>
      <c r="L283" s="200">
        <f t="shared" si="167"/>
        <v>0.10961538461538461</v>
      </c>
      <c r="M283" s="195" t="s">
        <v>597</v>
      </c>
      <c r="N283" s="201">
        <v>43675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2">
        <v>91</v>
      </c>
      <c r="B284" s="193">
        <v>42901</v>
      </c>
      <c r="C284" s="193"/>
      <c r="D284" s="194" t="s">
        <v>761</v>
      </c>
      <c r="E284" s="195" t="s">
        <v>593</v>
      </c>
      <c r="F284" s="196">
        <v>214.5</v>
      </c>
      <c r="G284" s="195"/>
      <c r="H284" s="195">
        <v>262</v>
      </c>
      <c r="I284" s="197">
        <v>262</v>
      </c>
      <c r="J284" s="198" t="s">
        <v>624</v>
      </c>
      <c r="K284" s="199">
        <f t="shared" si="166"/>
        <v>47.5</v>
      </c>
      <c r="L284" s="200">
        <f t="shared" si="167"/>
        <v>0.22144522144522144</v>
      </c>
      <c r="M284" s="195" t="s">
        <v>597</v>
      </c>
      <c r="N284" s="201">
        <v>42977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92</v>
      </c>
      <c r="B285" s="224">
        <v>42933</v>
      </c>
      <c r="C285" s="224"/>
      <c r="D285" s="225" t="s">
        <v>762</v>
      </c>
      <c r="E285" s="226" t="s">
        <v>593</v>
      </c>
      <c r="F285" s="227">
        <v>370</v>
      </c>
      <c r="G285" s="226"/>
      <c r="H285" s="226">
        <v>447.5</v>
      </c>
      <c r="I285" s="228">
        <v>450</v>
      </c>
      <c r="J285" s="229" t="s">
        <v>695</v>
      </c>
      <c r="K285" s="199">
        <f t="shared" si="166"/>
        <v>77.5</v>
      </c>
      <c r="L285" s="230">
        <f t="shared" si="167"/>
        <v>0.20945945945945946</v>
      </c>
      <c r="M285" s="226" t="s">
        <v>597</v>
      </c>
      <c r="N285" s="231">
        <v>43035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93</v>
      </c>
      <c r="B286" s="224">
        <v>42943</v>
      </c>
      <c r="C286" s="224"/>
      <c r="D286" s="225" t="s">
        <v>208</v>
      </c>
      <c r="E286" s="226" t="s">
        <v>593</v>
      </c>
      <c r="F286" s="227">
        <v>657.5</v>
      </c>
      <c r="G286" s="226"/>
      <c r="H286" s="226">
        <v>825</v>
      </c>
      <c r="I286" s="228">
        <v>820</v>
      </c>
      <c r="J286" s="229" t="s">
        <v>695</v>
      </c>
      <c r="K286" s="199">
        <f t="shared" si="166"/>
        <v>167.5</v>
      </c>
      <c r="L286" s="230">
        <f t="shared" si="167"/>
        <v>0.25475285171102663</v>
      </c>
      <c r="M286" s="226" t="s">
        <v>597</v>
      </c>
      <c r="N286" s="231">
        <v>43090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2">
        <v>94</v>
      </c>
      <c r="B287" s="193">
        <v>42964</v>
      </c>
      <c r="C287" s="193"/>
      <c r="D287" s="194" t="s">
        <v>385</v>
      </c>
      <c r="E287" s="195" t="s">
        <v>593</v>
      </c>
      <c r="F287" s="196">
        <v>605</v>
      </c>
      <c r="G287" s="195"/>
      <c r="H287" s="195">
        <v>750</v>
      </c>
      <c r="I287" s="197">
        <v>750</v>
      </c>
      <c r="J287" s="198" t="s">
        <v>754</v>
      </c>
      <c r="K287" s="199">
        <f t="shared" si="166"/>
        <v>145</v>
      </c>
      <c r="L287" s="200">
        <f t="shared" si="167"/>
        <v>0.23966942148760331</v>
      </c>
      <c r="M287" s="195" t="s">
        <v>597</v>
      </c>
      <c r="N287" s="201">
        <v>43027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2">
        <v>95</v>
      </c>
      <c r="B288" s="203">
        <v>42979</v>
      </c>
      <c r="C288" s="203"/>
      <c r="D288" s="211" t="s">
        <v>763</v>
      </c>
      <c r="E288" s="206" t="s">
        <v>593</v>
      </c>
      <c r="F288" s="206">
        <v>255</v>
      </c>
      <c r="G288" s="207"/>
      <c r="H288" s="207">
        <v>217.25</v>
      </c>
      <c r="I288" s="207">
        <v>320</v>
      </c>
      <c r="J288" s="208" t="s">
        <v>764</v>
      </c>
      <c r="K288" s="209">
        <f t="shared" si="166"/>
        <v>-37.75</v>
      </c>
      <c r="L288" s="212">
        <f t="shared" si="167"/>
        <v>-0.14803921568627451</v>
      </c>
      <c r="M288" s="206" t="s">
        <v>611</v>
      </c>
      <c r="N288" s="203">
        <v>43661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2">
        <v>96</v>
      </c>
      <c r="B289" s="193">
        <v>42997</v>
      </c>
      <c r="C289" s="193"/>
      <c r="D289" s="194" t="s">
        <v>765</v>
      </c>
      <c r="E289" s="195" t="s">
        <v>593</v>
      </c>
      <c r="F289" s="196">
        <v>215</v>
      </c>
      <c r="G289" s="195"/>
      <c r="H289" s="195">
        <v>258</v>
      </c>
      <c r="I289" s="197">
        <v>258</v>
      </c>
      <c r="J289" s="198" t="s">
        <v>695</v>
      </c>
      <c r="K289" s="199">
        <f t="shared" si="166"/>
        <v>43</v>
      </c>
      <c r="L289" s="200">
        <f t="shared" si="167"/>
        <v>0.2</v>
      </c>
      <c r="M289" s="195" t="s">
        <v>597</v>
      </c>
      <c r="N289" s="201">
        <v>43040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2">
        <v>97</v>
      </c>
      <c r="B290" s="193">
        <v>42997</v>
      </c>
      <c r="C290" s="193"/>
      <c r="D290" s="194" t="s">
        <v>765</v>
      </c>
      <c r="E290" s="195" t="s">
        <v>593</v>
      </c>
      <c r="F290" s="196">
        <v>215</v>
      </c>
      <c r="G290" s="195"/>
      <c r="H290" s="195">
        <v>258</v>
      </c>
      <c r="I290" s="197">
        <v>258</v>
      </c>
      <c r="J290" s="229" t="s">
        <v>695</v>
      </c>
      <c r="K290" s="199">
        <v>43</v>
      </c>
      <c r="L290" s="200">
        <v>0.2</v>
      </c>
      <c r="M290" s="195" t="s">
        <v>597</v>
      </c>
      <c r="N290" s="201">
        <v>43040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98</v>
      </c>
      <c r="B291" s="224">
        <v>42998</v>
      </c>
      <c r="C291" s="224"/>
      <c r="D291" s="225" t="s">
        <v>766</v>
      </c>
      <c r="E291" s="226" t="s">
        <v>593</v>
      </c>
      <c r="F291" s="196">
        <v>75</v>
      </c>
      <c r="G291" s="226"/>
      <c r="H291" s="226">
        <v>90</v>
      </c>
      <c r="I291" s="228">
        <v>90</v>
      </c>
      <c r="J291" s="198" t="s">
        <v>767</v>
      </c>
      <c r="K291" s="199">
        <f t="shared" ref="K291:K296" si="168">H291-F291</f>
        <v>15</v>
      </c>
      <c r="L291" s="200">
        <f t="shared" ref="L291:L296" si="169">K291/F291</f>
        <v>0.2</v>
      </c>
      <c r="M291" s="195" t="s">
        <v>597</v>
      </c>
      <c r="N291" s="201">
        <v>43019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99</v>
      </c>
      <c r="B292" s="224">
        <v>43011</v>
      </c>
      <c r="C292" s="224"/>
      <c r="D292" s="225" t="s">
        <v>768</v>
      </c>
      <c r="E292" s="226" t="s">
        <v>593</v>
      </c>
      <c r="F292" s="227">
        <v>315</v>
      </c>
      <c r="G292" s="226"/>
      <c r="H292" s="226">
        <v>392</v>
      </c>
      <c r="I292" s="228">
        <v>384</v>
      </c>
      <c r="J292" s="229" t="s">
        <v>769</v>
      </c>
      <c r="K292" s="199">
        <f t="shared" si="168"/>
        <v>77</v>
      </c>
      <c r="L292" s="230">
        <f t="shared" si="169"/>
        <v>0.24444444444444444</v>
      </c>
      <c r="M292" s="226" t="s">
        <v>597</v>
      </c>
      <c r="N292" s="231">
        <v>43017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100</v>
      </c>
      <c r="B293" s="224">
        <v>43013</v>
      </c>
      <c r="C293" s="224"/>
      <c r="D293" s="225" t="s">
        <v>470</v>
      </c>
      <c r="E293" s="226" t="s">
        <v>593</v>
      </c>
      <c r="F293" s="227">
        <v>145</v>
      </c>
      <c r="G293" s="226"/>
      <c r="H293" s="226">
        <v>179</v>
      </c>
      <c r="I293" s="228">
        <v>180</v>
      </c>
      <c r="J293" s="229" t="s">
        <v>770</v>
      </c>
      <c r="K293" s="199">
        <f t="shared" si="168"/>
        <v>34</v>
      </c>
      <c r="L293" s="230">
        <f t="shared" si="169"/>
        <v>0.23448275862068965</v>
      </c>
      <c r="M293" s="226" t="s">
        <v>597</v>
      </c>
      <c r="N293" s="231">
        <v>43025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101</v>
      </c>
      <c r="B294" s="224">
        <v>43014</v>
      </c>
      <c r="C294" s="224"/>
      <c r="D294" s="225" t="s">
        <v>360</v>
      </c>
      <c r="E294" s="226" t="s">
        <v>593</v>
      </c>
      <c r="F294" s="227">
        <v>256</v>
      </c>
      <c r="G294" s="226"/>
      <c r="H294" s="226">
        <v>323</v>
      </c>
      <c r="I294" s="228">
        <v>320</v>
      </c>
      <c r="J294" s="229" t="s">
        <v>695</v>
      </c>
      <c r="K294" s="199">
        <f t="shared" si="168"/>
        <v>67</v>
      </c>
      <c r="L294" s="230">
        <f t="shared" si="169"/>
        <v>0.26171875</v>
      </c>
      <c r="M294" s="226" t="s">
        <v>597</v>
      </c>
      <c r="N294" s="231">
        <v>43067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102</v>
      </c>
      <c r="B295" s="224">
        <v>43017</v>
      </c>
      <c r="C295" s="224"/>
      <c r="D295" s="225" t="s">
        <v>374</v>
      </c>
      <c r="E295" s="226" t="s">
        <v>593</v>
      </c>
      <c r="F295" s="227">
        <v>137.5</v>
      </c>
      <c r="G295" s="226"/>
      <c r="H295" s="226">
        <v>184</v>
      </c>
      <c r="I295" s="228">
        <v>183</v>
      </c>
      <c r="J295" s="229" t="s">
        <v>771</v>
      </c>
      <c r="K295" s="199">
        <f t="shared" si="168"/>
        <v>46.5</v>
      </c>
      <c r="L295" s="230">
        <f t="shared" si="169"/>
        <v>0.33818181818181819</v>
      </c>
      <c r="M295" s="226" t="s">
        <v>597</v>
      </c>
      <c r="N295" s="231">
        <v>43108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103</v>
      </c>
      <c r="B296" s="224">
        <v>43018</v>
      </c>
      <c r="C296" s="224"/>
      <c r="D296" s="225" t="s">
        <v>772</v>
      </c>
      <c r="E296" s="226" t="s">
        <v>593</v>
      </c>
      <c r="F296" s="227">
        <v>125.5</v>
      </c>
      <c r="G296" s="226"/>
      <c r="H296" s="226">
        <v>158</v>
      </c>
      <c r="I296" s="228">
        <v>155</v>
      </c>
      <c r="J296" s="229" t="s">
        <v>773</v>
      </c>
      <c r="K296" s="199">
        <f t="shared" si="168"/>
        <v>32.5</v>
      </c>
      <c r="L296" s="230">
        <f t="shared" si="169"/>
        <v>0.25896414342629481</v>
      </c>
      <c r="M296" s="226" t="s">
        <v>597</v>
      </c>
      <c r="N296" s="231">
        <v>43067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104</v>
      </c>
      <c r="B297" s="224">
        <v>43018</v>
      </c>
      <c r="C297" s="224"/>
      <c r="D297" s="225" t="s">
        <v>774</v>
      </c>
      <c r="E297" s="226" t="s">
        <v>593</v>
      </c>
      <c r="F297" s="227">
        <v>895</v>
      </c>
      <c r="G297" s="226"/>
      <c r="H297" s="226">
        <v>1122.5</v>
      </c>
      <c r="I297" s="228">
        <v>1078</v>
      </c>
      <c r="J297" s="229" t="s">
        <v>775</v>
      </c>
      <c r="K297" s="199">
        <v>227.5</v>
      </c>
      <c r="L297" s="230">
        <v>0.25418994413407803</v>
      </c>
      <c r="M297" s="226" t="s">
        <v>597</v>
      </c>
      <c r="N297" s="231">
        <v>43117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105</v>
      </c>
      <c r="B298" s="224">
        <v>43020</v>
      </c>
      <c r="C298" s="224"/>
      <c r="D298" s="225" t="s">
        <v>369</v>
      </c>
      <c r="E298" s="226" t="s">
        <v>593</v>
      </c>
      <c r="F298" s="227">
        <v>525</v>
      </c>
      <c r="G298" s="226"/>
      <c r="H298" s="226">
        <v>629</v>
      </c>
      <c r="I298" s="228">
        <v>629</v>
      </c>
      <c r="J298" s="229" t="s">
        <v>695</v>
      </c>
      <c r="K298" s="199">
        <v>104</v>
      </c>
      <c r="L298" s="230">
        <v>0.19809523809523799</v>
      </c>
      <c r="M298" s="226" t="s">
        <v>597</v>
      </c>
      <c r="N298" s="231">
        <v>43119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3">
        <v>106</v>
      </c>
      <c r="B299" s="224">
        <v>43046</v>
      </c>
      <c r="C299" s="224"/>
      <c r="D299" s="225" t="s">
        <v>410</v>
      </c>
      <c r="E299" s="226" t="s">
        <v>593</v>
      </c>
      <c r="F299" s="227">
        <v>740</v>
      </c>
      <c r="G299" s="226"/>
      <c r="H299" s="226">
        <v>892.5</v>
      </c>
      <c r="I299" s="228">
        <v>900</v>
      </c>
      <c r="J299" s="229" t="s">
        <v>776</v>
      </c>
      <c r="K299" s="199">
        <f t="shared" ref="K299:K301" si="170">H299-F299</f>
        <v>152.5</v>
      </c>
      <c r="L299" s="230">
        <f t="shared" ref="L299:L301" si="171">K299/F299</f>
        <v>0.20608108108108109</v>
      </c>
      <c r="M299" s="226" t="s">
        <v>597</v>
      </c>
      <c r="N299" s="231">
        <v>43052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2">
        <v>107</v>
      </c>
      <c r="B300" s="193">
        <v>43073</v>
      </c>
      <c r="C300" s="193"/>
      <c r="D300" s="194" t="s">
        <v>777</v>
      </c>
      <c r="E300" s="195" t="s">
        <v>593</v>
      </c>
      <c r="F300" s="196">
        <v>118.5</v>
      </c>
      <c r="G300" s="195"/>
      <c r="H300" s="195">
        <v>143.5</v>
      </c>
      <c r="I300" s="197">
        <v>145</v>
      </c>
      <c r="J300" s="198" t="s">
        <v>778</v>
      </c>
      <c r="K300" s="199">
        <f t="shared" si="170"/>
        <v>25</v>
      </c>
      <c r="L300" s="200">
        <f t="shared" si="171"/>
        <v>0.2109704641350211</v>
      </c>
      <c r="M300" s="195" t="s">
        <v>597</v>
      </c>
      <c r="N300" s="201">
        <v>43097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2">
        <v>108</v>
      </c>
      <c r="B301" s="203">
        <v>43090</v>
      </c>
      <c r="C301" s="203"/>
      <c r="D301" s="204" t="s">
        <v>442</v>
      </c>
      <c r="E301" s="205" t="s">
        <v>593</v>
      </c>
      <c r="F301" s="206">
        <v>715</v>
      </c>
      <c r="G301" s="206"/>
      <c r="H301" s="207">
        <v>500</v>
      </c>
      <c r="I301" s="207">
        <v>872</v>
      </c>
      <c r="J301" s="208" t="s">
        <v>779</v>
      </c>
      <c r="K301" s="209">
        <f t="shared" si="170"/>
        <v>-215</v>
      </c>
      <c r="L301" s="210">
        <f t="shared" si="171"/>
        <v>-0.30069930069930068</v>
      </c>
      <c r="M301" s="206" t="s">
        <v>611</v>
      </c>
      <c r="N301" s="203">
        <v>43670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2">
        <v>109</v>
      </c>
      <c r="B302" s="193">
        <v>43098</v>
      </c>
      <c r="C302" s="193"/>
      <c r="D302" s="194" t="s">
        <v>768</v>
      </c>
      <c r="E302" s="195" t="s">
        <v>593</v>
      </c>
      <c r="F302" s="196">
        <v>435</v>
      </c>
      <c r="G302" s="195"/>
      <c r="H302" s="195">
        <v>542.5</v>
      </c>
      <c r="I302" s="197">
        <v>539</v>
      </c>
      <c r="J302" s="198" t="s">
        <v>695</v>
      </c>
      <c r="K302" s="199">
        <v>107.5</v>
      </c>
      <c r="L302" s="200">
        <v>0.247126436781609</v>
      </c>
      <c r="M302" s="195" t="s">
        <v>597</v>
      </c>
      <c r="N302" s="201">
        <v>43206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2">
        <v>110</v>
      </c>
      <c r="B303" s="193">
        <v>43098</v>
      </c>
      <c r="C303" s="193"/>
      <c r="D303" s="194" t="s">
        <v>562</v>
      </c>
      <c r="E303" s="195" t="s">
        <v>593</v>
      </c>
      <c r="F303" s="196">
        <v>885</v>
      </c>
      <c r="G303" s="195"/>
      <c r="H303" s="195">
        <v>1090</v>
      </c>
      <c r="I303" s="197">
        <v>1084</v>
      </c>
      <c r="J303" s="198" t="s">
        <v>695</v>
      </c>
      <c r="K303" s="199">
        <v>205</v>
      </c>
      <c r="L303" s="200">
        <v>0.23163841807909599</v>
      </c>
      <c r="M303" s="195" t="s">
        <v>597</v>
      </c>
      <c r="N303" s="201">
        <v>43213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2">
        <v>111</v>
      </c>
      <c r="B304" s="233">
        <v>43192</v>
      </c>
      <c r="C304" s="233"/>
      <c r="D304" s="211" t="s">
        <v>780</v>
      </c>
      <c r="E304" s="206" t="s">
        <v>593</v>
      </c>
      <c r="F304" s="234">
        <v>478.5</v>
      </c>
      <c r="G304" s="206"/>
      <c r="H304" s="206">
        <v>442</v>
      </c>
      <c r="I304" s="207">
        <v>613</v>
      </c>
      <c r="J304" s="208" t="s">
        <v>781</v>
      </c>
      <c r="K304" s="209">
        <f t="shared" ref="K304:K307" si="172">H304-F304</f>
        <v>-36.5</v>
      </c>
      <c r="L304" s="210">
        <f t="shared" ref="L304:L307" si="173">K304/F304</f>
        <v>-7.6280041797283177E-2</v>
      </c>
      <c r="M304" s="206" t="s">
        <v>611</v>
      </c>
      <c r="N304" s="203">
        <v>43762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2">
        <v>112</v>
      </c>
      <c r="B305" s="203">
        <v>43194</v>
      </c>
      <c r="C305" s="203"/>
      <c r="D305" s="204" t="s">
        <v>782</v>
      </c>
      <c r="E305" s="205" t="s">
        <v>593</v>
      </c>
      <c r="F305" s="206">
        <f>141.5-7.3</f>
        <v>134.19999999999999</v>
      </c>
      <c r="G305" s="206"/>
      <c r="H305" s="207">
        <v>77</v>
      </c>
      <c r="I305" s="207">
        <v>180</v>
      </c>
      <c r="J305" s="208" t="s">
        <v>783</v>
      </c>
      <c r="K305" s="209">
        <f t="shared" si="172"/>
        <v>-57.199999999999989</v>
      </c>
      <c r="L305" s="210">
        <f t="shared" si="173"/>
        <v>-0.42622950819672129</v>
      </c>
      <c r="M305" s="206" t="s">
        <v>611</v>
      </c>
      <c r="N305" s="203">
        <v>43522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2">
        <v>113</v>
      </c>
      <c r="B306" s="203">
        <v>43209</v>
      </c>
      <c r="C306" s="203"/>
      <c r="D306" s="204" t="s">
        <v>784</v>
      </c>
      <c r="E306" s="205" t="s">
        <v>593</v>
      </c>
      <c r="F306" s="206">
        <v>430</v>
      </c>
      <c r="G306" s="206"/>
      <c r="H306" s="207">
        <v>220</v>
      </c>
      <c r="I306" s="207">
        <v>537</v>
      </c>
      <c r="J306" s="208" t="s">
        <v>785</v>
      </c>
      <c r="K306" s="209">
        <f t="shared" si="172"/>
        <v>-210</v>
      </c>
      <c r="L306" s="210">
        <f t="shared" si="173"/>
        <v>-0.48837209302325579</v>
      </c>
      <c r="M306" s="206" t="s">
        <v>611</v>
      </c>
      <c r="N306" s="203">
        <v>43252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3">
        <v>114</v>
      </c>
      <c r="B307" s="224">
        <v>43220</v>
      </c>
      <c r="C307" s="224"/>
      <c r="D307" s="225" t="s">
        <v>786</v>
      </c>
      <c r="E307" s="226" t="s">
        <v>593</v>
      </c>
      <c r="F307" s="226">
        <v>153.5</v>
      </c>
      <c r="G307" s="226"/>
      <c r="H307" s="226">
        <v>196</v>
      </c>
      <c r="I307" s="228">
        <v>196</v>
      </c>
      <c r="J307" s="198" t="s">
        <v>787</v>
      </c>
      <c r="K307" s="199">
        <f t="shared" si="172"/>
        <v>42.5</v>
      </c>
      <c r="L307" s="200">
        <f t="shared" si="173"/>
        <v>0.27687296416938112</v>
      </c>
      <c r="M307" s="195" t="s">
        <v>597</v>
      </c>
      <c r="N307" s="201">
        <v>43605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2">
        <v>115</v>
      </c>
      <c r="B308" s="203">
        <v>43306</v>
      </c>
      <c r="C308" s="203"/>
      <c r="D308" s="204" t="s">
        <v>755</v>
      </c>
      <c r="E308" s="205" t="s">
        <v>593</v>
      </c>
      <c r="F308" s="206">
        <v>27.5</v>
      </c>
      <c r="G308" s="206"/>
      <c r="H308" s="207">
        <v>13.1</v>
      </c>
      <c r="I308" s="207">
        <v>60</v>
      </c>
      <c r="J308" s="208" t="s">
        <v>788</v>
      </c>
      <c r="K308" s="209">
        <v>-14.4</v>
      </c>
      <c r="L308" s="210">
        <v>-0.52363636363636401</v>
      </c>
      <c r="M308" s="206" t="s">
        <v>611</v>
      </c>
      <c r="N308" s="203">
        <v>43138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2">
        <v>116</v>
      </c>
      <c r="B309" s="233">
        <v>43318</v>
      </c>
      <c r="C309" s="233"/>
      <c r="D309" s="211" t="s">
        <v>789</v>
      </c>
      <c r="E309" s="206" t="s">
        <v>593</v>
      </c>
      <c r="F309" s="206">
        <v>148.5</v>
      </c>
      <c r="G309" s="206"/>
      <c r="H309" s="206">
        <v>102</v>
      </c>
      <c r="I309" s="207">
        <v>182</v>
      </c>
      <c r="J309" s="208" t="s">
        <v>790</v>
      </c>
      <c r="K309" s="209">
        <f>H309-F309</f>
        <v>-46.5</v>
      </c>
      <c r="L309" s="210">
        <f>K309/F309</f>
        <v>-0.31313131313131315</v>
      </c>
      <c r="M309" s="206" t="s">
        <v>611</v>
      </c>
      <c r="N309" s="203">
        <v>43661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2">
        <v>117</v>
      </c>
      <c r="B310" s="193">
        <v>43335</v>
      </c>
      <c r="C310" s="193"/>
      <c r="D310" s="194" t="s">
        <v>791</v>
      </c>
      <c r="E310" s="195" t="s">
        <v>593</v>
      </c>
      <c r="F310" s="226">
        <v>285</v>
      </c>
      <c r="G310" s="195"/>
      <c r="H310" s="195">
        <v>355</v>
      </c>
      <c r="I310" s="197">
        <v>364</v>
      </c>
      <c r="J310" s="198" t="s">
        <v>792</v>
      </c>
      <c r="K310" s="199">
        <v>70</v>
      </c>
      <c r="L310" s="200">
        <v>0.24561403508771901</v>
      </c>
      <c r="M310" s="195" t="s">
        <v>597</v>
      </c>
      <c r="N310" s="201">
        <v>43455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2">
        <v>118</v>
      </c>
      <c r="B311" s="193">
        <v>43341</v>
      </c>
      <c r="C311" s="193"/>
      <c r="D311" s="194" t="s">
        <v>400</v>
      </c>
      <c r="E311" s="195" t="s">
        <v>593</v>
      </c>
      <c r="F311" s="226">
        <v>525</v>
      </c>
      <c r="G311" s="195"/>
      <c r="H311" s="195">
        <v>585</v>
      </c>
      <c r="I311" s="197">
        <v>635</v>
      </c>
      <c r="J311" s="198" t="s">
        <v>793</v>
      </c>
      <c r="K311" s="199">
        <f t="shared" ref="K311:K362" si="174">H311-F311</f>
        <v>60</v>
      </c>
      <c r="L311" s="200">
        <f t="shared" ref="L311:L362" si="175">K311/F311</f>
        <v>0.11428571428571428</v>
      </c>
      <c r="M311" s="195" t="s">
        <v>597</v>
      </c>
      <c r="N311" s="201">
        <v>43662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92">
        <v>119</v>
      </c>
      <c r="B312" s="193">
        <v>43395</v>
      </c>
      <c r="C312" s="193"/>
      <c r="D312" s="194" t="s">
        <v>385</v>
      </c>
      <c r="E312" s="195" t="s">
        <v>593</v>
      </c>
      <c r="F312" s="226">
        <v>475</v>
      </c>
      <c r="G312" s="195"/>
      <c r="H312" s="195">
        <v>574</v>
      </c>
      <c r="I312" s="197">
        <v>570</v>
      </c>
      <c r="J312" s="198" t="s">
        <v>695</v>
      </c>
      <c r="K312" s="199">
        <f t="shared" si="174"/>
        <v>99</v>
      </c>
      <c r="L312" s="200">
        <f t="shared" si="175"/>
        <v>0.20842105263157895</v>
      </c>
      <c r="M312" s="195" t="s">
        <v>597</v>
      </c>
      <c r="N312" s="201">
        <v>43403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120</v>
      </c>
      <c r="B313" s="224">
        <v>43397</v>
      </c>
      <c r="C313" s="224"/>
      <c r="D313" s="225" t="s">
        <v>794</v>
      </c>
      <c r="E313" s="226" t="s">
        <v>593</v>
      </c>
      <c r="F313" s="226">
        <v>707.5</v>
      </c>
      <c r="G313" s="226"/>
      <c r="H313" s="226">
        <v>872</v>
      </c>
      <c r="I313" s="228">
        <v>872</v>
      </c>
      <c r="J313" s="229" t="s">
        <v>695</v>
      </c>
      <c r="K313" s="199">
        <f t="shared" si="174"/>
        <v>164.5</v>
      </c>
      <c r="L313" s="230">
        <f t="shared" si="175"/>
        <v>0.23250883392226149</v>
      </c>
      <c r="M313" s="226" t="s">
        <v>597</v>
      </c>
      <c r="N313" s="231">
        <v>43482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121</v>
      </c>
      <c r="B314" s="224">
        <v>43398</v>
      </c>
      <c r="C314" s="224"/>
      <c r="D314" s="225" t="s">
        <v>795</v>
      </c>
      <c r="E314" s="226" t="s">
        <v>593</v>
      </c>
      <c r="F314" s="226">
        <v>162</v>
      </c>
      <c r="G314" s="226"/>
      <c r="H314" s="226">
        <v>204</v>
      </c>
      <c r="I314" s="228">
        <v>209</v>
      </c>
      <c r="J314" s="229" t="s">
        <v>796</v>
      </c>
      <c r="K314" s="199">
        <f t="shared" si="174"/>
        <v>42</v>
      </c>
      <c r="L314" s="230">
        <f t="shared" si="175"/>
        <v>0.25925925925925924</v>
      </c>
      <c r="M314" s="226" t="s">
        <v>597</v>
      </c>
      <c r="N314" s="231">
        <v>43539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122</v>
      </c>
      <c r="B315" s="224">
        <v>43399</v>
      </c>
      <c r="C315" s="224"/>
      <c r="D315" s="225" t="s">
        <v>490</v>
      </c>
      <c r="E315" s="226" t="s">
        <v>593</v>
      </c>
      <c r="F315" s="226">
        <v>240</v>
      </c>
      <c r="G315" s="226"/>
      <c r="H315" s="226">
        <v>297</v>
      </c>
      <c r="I315" s="228">
        <v>297</v>
      </c>
      <c r="J315" s="229" t="s">
        <v>695</v>
      </c>
      <c r="K315" s="235">
        <f t="shared" si="174"/>
        <v>57</v>
      </c>
      <c r="L315" s="230">
        <f t="shared" si="175"/>
        <v>0.23749999999999999</v>
      </c>
      <c r="M315" s="226" t="s">
        <v>597</v>
      </c>
      <c r="N315" s="231">
        <v>43417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92">
        <v>123</v>
      </c>
      <c r="B316" s="193">
        <v>43439</v>
      </c>
      <c r="C316" s="193"/>
      <c r="D316" s="194" t="s">
        <v>797</v>
      </c>
      <c r="E316" s="195" t="s">
        <v>593</v>
      </c>
      <c r="F316" s="195">
        <v>202.5</v>
      </c>
      <c r="G316" s="195"/>
      <c r="H316" s="195">
        <v>255</v>
      </c>
      <c r="I316" s="197">
        <v>252</v>
      </c>
      <c r="J316" s="198" t="s">
        <v>695</v>
      </c>
      <c r="K316" s="199">
        <f t="shared" si="174"/>
        <v>52.5</v>
      </c>
      <c r="L316" s="200">
        <f t="shared" si="175"/>
        <v>0.25925925925925924</v>
      </c>
      <c r="M316" s="195" t="s">
        <v>597</v>
      </c>
      <c r="N316" s="201">
        <v>43542</v>
      </c>
      <c r="O316" s="1"/>
      <c r="P316" s="1"/>
      <c r="Q316" s="1"/>
      <c r="R316" s="6" t="s">
        <v>798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3">
        <v>124</v>
      </c>
      <c r="B317" s="224">
        <v>43465</v>
      </c>
      <c r="C317" s="193"/>
      <c r="D317" s="225" t="s">
        <v>159</v>
      </c>
      <c r="E317" s="226" t="s">
        <v>593</v>
      </c>
      <c r="F317" s="226">
        <v>710</v>
      </c>
      <c r="G317" s="226"/>
      <c r="H317" s="226">
        <v>866</v>
      </c>
      <c r="I317" s="228">
        <v>866</v>
      </c>
      <c r="J317" s="229" t="s">
        <v>695</v>
      </c>
      <c r="K317" s="199">
        <f t="shared" si="174"/>
        <v>156</v>
      </c>
      <c r="L317" s="200">
        <f t="shared" si="175"/>
        <v>0.21971830985915494</v>
      </c>
      <c r="M317" s="195" t="s">
        <v>597</v>
      </c>
      <c r="N317" s="201">
        <v>43553</v>
      </c>
      <c r="O317" s="1"/>
      <c r="P317" s="1"/>
      <c r="Q317" s="1"/>
      <c r="R317" s="6" t="s">
        <v>798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3">
        <v>125</v>
      </c>
      <c r="B318" s="224">
        <v>43522</v>
      </c>
      <c r="C318" s="224"/>
      <c r="D318" s="225" t="s">
        <v>174</v>
      </c>
      <c r="E318" s="226" t="s">
        <v>593</v>
      </c>
      <c r="F318" s="226">
        <v>337.25</v>
      </c>
      <c r="G318" s="226"/>
      <c r="H318" s="226">
        <v>398.5</v>
      </c>
      <c r="I318" s="228">
        <v>411</v>
      </c>
      <c r="J318" s="198" t="s">
        <v>799</v>
      </c>
      <c r="K318" s="199">
        <f t="shared" si="174"/>
        <v>61.25</v>
      </c>
      <c r="L318" s="200">
        <f t="shared" si="175"/>
        <v>0.1816160118606375</v>
      </c>
      <c r="M318" s="195" t="s">
        <v>597</v>
      </c>
      <c r="N318" s="201">
        <v>43760</v>
      </c>
      <c r="O318" s="1"/>
      <c r="P318" s="1"/>
      <c r="Q318" s="1"/>
      <c r="R318" s="6" t="s">
        <v>798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6">
        <v>126</v>
      </c>
      <c r="B319" s="237">
        <v>43559</v>
      </c>
      <c r="C319" s="237"/>
      <c r="D319" s="238" t="s">
        <v>800</v>
      </c>
      <c r="E319" s="239" t="s">
        <v>593</v>
      </c>
      <c r="F319" s="239">
        <v>130</v>
      </c>
      <c r="G319" s="239"/>
      <c r="H319" s="239">
        <v>65</v>
      </c>
      <c r="I319" s="240">
        <v>158</v>
      </c>
      <c r="J319" s="208" t="s">
        <v>801</v>
      </c>
      <c r="K319" s="209">
        <f t="shared" si="174"/>
        <v>-65</v>
      </c>
      <c r="L319" s="210">
        <f t="shared" si="175"/>
        <v>-0.5</v>
      </c>
      <c r="M319" s="206" t="s">
        <v>611</v>
      </c>
      <c r="N319" s="203">
        <v>43726</v>
      </c>
      <c r="O319" s="1"/>
      <c r="P319" s="1"/>
      <c r="Q319" s="1"/>
      <c r="R319" s="6" t="s">
        <v>802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3">
        <v>127</v>
      </c>
      <c r="B320" s="224">
        <v>43017</v>
      </c>
      <c r="C320" s="224"/>
      <c r="D320" s="225" t="s">
        <v>210</v>
      </c>
      <c r="E320" s="226" t="s">
        <v>593</v>
      </c>
      <c r="F320" s="226">
        <v>141.5</v>
      </c>
      <c r="G320" s="226"/>
      <c r="H320" s="226">
        <v>183.5</v>
      </c>
      <c r="I320" s="228">
        <v>210</v>
      </c>
      <c r="J320" s="198" t="s">
        <v>796</v>
      </c>
      <c r="K320" s="199">
        <f t="shared" si="174"/>
        <v>42</v>
      </c>
      <c r="L320" s="200">
        <f t="shared" si="175"/>
        <v>0.29681978798586572</v>
      </c>
      <c r="M320" s="195" t="s">
        <v>597</v>
      </c>
      <c r="N320" s="201">
        <v>43042</v>
      </c>
      <c r="O320" s="1"/>
      <c r="P320" s="1"/>
      <c r="Q320" s="1"/>
      <c r="R320" s="6" t="s">
        <v>802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6">
        <v>128</v>
      </c>
      <c r="B321" s="237">
        <v>43074</v>
      </c>
      <c r="C321" s="237"/>
      <c r="D321" s="238" t="s">
        <v>803</v>
      </c>
      <c r="E321" s="239" t="s">
        <v>593</v>
      </c>
      <c r="F321" s="234">
        <v>172</v>
      </c>
      <c r="G321" s="239"/>
      <c r="H321" s="239">
        <v>155.25</v>
      </c>
      <c r="I321" s="240">
        <v>230</v>
      </c>
      <c r="J321" s="208" t="s">
        <v>804</v>
      </c>
      <c r="K321" s="209">
        <f t="shared" si="174"/>
        <v>-16.75</v>
      </c>
      <c r="L321" s="210">
        <f t="shared" si="175"/>
        <v>-9.7383720930232565E-2</v>
      </c>
      <c r="M321" s="206" t="s">
        <v>611</v>
      </c>
      <c r="N321" s="203">
        <v>43787</v>
      </c>
      <c r="O321" s="1"/>
      <c r="P321" s="1"/>
      <c r="Q321" s="1"/>
      <c r="R321" s="6" t="s">
        <v>802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3">
        <v>129</v>
      </c>
      <c r="B322" s="224">
        <v>43398</v>
      </c>
      <c r="C322" s="224"/>
      <c r="D322" s="225" t="s">
        <v>120</v>
      </c>
      <c r="E322" s="226" t="s">
        <v>593</v>
      </c>
      <c r="F322" s="226">
        <v>698.5</v>
      </c>
      <c r="G322" s="226"/>
      <c r="H322" s="226">
        <v>890</v>
      </c>
      <c r="I322" s="228">
        <v>890</v>
      </c>
      <c r="J322" s="198" t="s">
        <v>805</v>
      </c>
      <c r="K322" s="199">
        <f t="shared" si="174"/>
        <v>191.5</v>
      </c>
      <c r="L322" s="200">
        <f t="shared" si="175"/>
        <v>0.27415891195418757</v>
      </c>
      <c r="M322" s="195" t="s">
        <v>597</v>
      </c>
      <c r="N322" s="201">
        <v>44328</v>
      </c>
      <c r="O322" s="1"/>
      <c r="P322" s="1"/>
      <c r="Q322" s="1"/>
      <c r="R322" s="6" t="s">
        <v>798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3">
        <v>130</v>
      </c>
      <c r="B323" s="224">
        <v>42877</v>
      </c>
      <c r="C323" s="224"/>
      <c r="D323" s="225" t="s">
        <v>806</v>
      </c>
      <c r="E323" s="226" t="s">
        <v>593</v>
      </c>
      <c r="F323" s="226">
        <v>127.6</v>
      </c>
      <c r="G323" s="226"/>
      <c r="H323" s="226">
        <v>138</v>
      </c>
      <c r="I323" s="228">
        <v>190</v>
      </c>
      <c r="J323" s="198" t="s">
        <v>807</v>
      </c>
      <c r="K323" s="199">
        <f t="shared" si="174"/>
        <v>10.400000000000006</v>
      </c>
      <c r="L323" s="200">
        <f t="shared" si="175"/>
        <v>8.1504702194357417E-2</v>
      </c>
      <c r="M323" s="195" t="s">
        <v>597</v>
      </c>
      <c r="N323" s="201">
        <v>43774</v>
      </c>
      <c r="O323" s="1"/>
      <c r="P323" s="1"/>
      <c r="Q323" s="1"/>
      <c r="R323" s="6" t="s">
        <v>802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3">
        <v>131</v>
      </c>
      <c r="B324" s="224">
        <v>43158</v>
      </c>
      <c r="C324" s="224"/>
      <c r="D324" s="225" t="s">
        <v>808</v>
      </c>
      <c r="E324" s="226" t="s">
        <v>593</v>
      </c>
      <c r="F324" s="226">
        <v>317</v>
      </c>
      <c r="G324" s="226"/>
      <c r="H324" s="226">
        <v>382.5</v>
      </c>
      <c r="I324" s="228">
        <v>398</v>
      </c>
      <c r="J324" s="198" t="s">
        <v>809</v>
      </c>
      <c r="K324" s="199">
        <f t="shared" si="174"/>
        <v>65.5</v>
      </c>
      <c r="L324" s="200">
        <f t="shared" si="175"/>
        <v>0.20662460567823343</v>
      </c>
      <c r="M324" s="195" t="s">
        <v>597</v>
      </c>
      <c r="N324" s="201">
        <v>44238</v>
      </c>
      <c r="O324" s="1"/>
      <c r="P324" s="1"/>
      <c r="Q324" s="1"/>
      <c r="R324" s="6" t="s">
        <v>802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6">
        <v>132</v>
      </c>
      <c r="B325" s="237">
        <v>43164</v>
      </c>
      <c r="C325" s="237"/>
      <c r="D325" s="238" t="s">
        <v>166</v>
      </c>
      <c r="E325" s="239" t="s">
        <v>593</v>
      </c>
      <c r="F325" s="234">
        <f>510-14.4</f>
        <v>495.6</v>
      </c>
      <c r="G325" s="239"/>
      <c r="H325" s="239">
        <v>350</v>
      </c>
      <c r="I325" s="240">
        <v>672</v>
      </c>
      <c r="J325" s="208" t="s">
        <v>810</v>
      </c>
      <c r="K325" s="209">
        <f t="shared" si="174"/>
        <v>-145.60000000000002</v>
      </c>
      <c r="L325" s="210">
        <f t="shared" si="175"/>
        <v>-0.29378531073446329</v>
      </c>
      <c r="M325" s="206" t="s">
        <v>611</v>
      </c>
      <c r="N325" s="203">
        <v>43887</v>
      </c>
      <c r="O325" s="1"/>
      <c r="P325" s="1"/>
      <c r="Q325" s="1"/>
      <c r="R325" s="6" t="s">
        <v>798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6">
        <v>133</v>
      </c>
      <c r="B326" s="237">
        <v>43237</v>
      </c>
      <c r="C326" s="237"/>
      <c r="D326" s="238" t="s">
        <v>811</v>
      </c>
      <c r="E326" s="239" t="s">
        <v>593</v>
      </c>
      <c r="F326" s="234">
        <v>230.3</v>
      </c>
      <c r="G326" s="239"/>
      <c r="H326" s="239">
        <v>102.5</v>
      </c>
      <c r="I326" s="240">
        <v>348</v>
      </c>
      <c r="J326" s="208" t="s">
        <v>812</v>
      </c>
      <c r="K326" s="209">
        <f t="shared" si="174"/>
        <v>-127.80000000000001</v>
      </c>
      <c r="L326" s="210">
        <f t="shared" si="175"/>
        <v>-0.55492835432045162</v>
      </c>
      <c r="M326" s="206" t="s">
        <v>611</v>
      </c>
      <c r="N326" s="203">
        <v>43896</v>
      </c>
      <c r="O326" s="1"/>
      <c r="P326" s="1"/>
      <c r="Q326" s="1"/>
      <c r="R326" s="6" t="s">
        <v>798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3">
        <v>134</v>
      </c>
      <c r="B327" s="224">
        <v>43258</v>
      </c>
      <c r="C327" s="224"/>
      <c r="D327" s="225" t="s">
        <v>446</v>
      </c>
      <c r="E327" s="226" t="s">
        <v>593</v>
      </c>
      <c r="F327" s="226">
        <f>342.5-5.1</f>
        <v>337.4</v>
      </c>
      <c r="G327" s="226"/>
      <c r="H327" s="226">
        <v>412.5</v>
      </c>
      <c r="I327" s="228">
        <v>439</v>
      </c>
      <c r="J327" s="198" t="s">
        <v>813</v>
      </c>
      <c r="K327" s="199">
        <f t="shared" si="174"/>
        <v>75.100000000000023</v>
      </c>
      <c r="L327" s="200">
        <f t="shared" si="175"/>
        <v>0.22258446947243635</v>
      </c>
      <c r="M327" s="195" t="s">
        <v>597</v>
      </c>
      <c r="N327" s="201">
        <v>44230</v>
      </c>
      <c r="O327" s="1"/>
      <c r="P327" s="1"/>
      <c r="Q327" s="1"/>
      <c r="R327" s="6" t="s">
        <v>802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7">
        <v>135</v>
      </c>
      <c r="B328" s="216">
        <v>43285</v>
      </c>
      <c r="C328" s="216"/>
      <c r="D328" s="217" t="s">
        <v>58</v>
      </c>
      <c r="E328" s="218" t="s">
        <v>593</v>
      </c>
      <c r="F328" s="218">
        <f>127.5-5.53</f>
        <v>121.97</v>
      </c>
      <c r="G328" s="219"/>
      <c r="H328" s="219">
        <v>122.5</v>
      </c>
      <c r="I328" s="219">
        <v>170</v>
      </c>
      <c r="J328" s="220" t="s">
        <v>814</v>
      </c>
      <c r="K328" s="221">
        <f t="shared" si="174"/>
        <v>0.53000000000000114</v>
      </c>
      <c r="L328" s="222">
        <f t="shared" si="175"/>
        <v>4.3453308190538747E-3</v>
      </c>
      <c r="M328" s="218" t="s">
        <v>621</v>
      </c>
      <c r="N328" s="216">
        <v>44431</v>
      </c>
      <c r="O328" s="1"/>
      <c r="P328" s="1"/>
      <c r="Q328" s="1"/>
      <c r="R328" s="6" t="s">
        <v>798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36">
        <v>136</v>
      </c>
      <c r="B329" s="237">
        <v>43294</v>
      </c>
      <c r="C329" s="237"/>
      <c r="D329" s="238" t="s">
        <v>815</v>
      </c>
      <c r="E329" s="239" t="s">
        <v>593</v>
      </c>
      <c r="F329" s="234">
        <v>46.5</v>
      </c>
      <c r="G329" s="239"/>
      <c r="H329" s="239">
        <v>17</v>
      </c>
      <c r="I329" s="240">
        <v>59</v>
      </c>
      <c r="J329" s="208" t="s">
        <v>816</v>
      </c>
      <c r="K329" s="209">
        <f t="shared" si="174"/>
        <v>-29.5</v>
      </c>
      <c r="L329" s="210">
        <f t="shared" si="175"/>
        <v>-0.63440860215053763</v>
      </c>
      <c r="M329" s="206" t="s">
        <v>611</v>
      </c>
      <c r="N329" s="203">
        <v>43887</v>
      </c>
      <c r="O329" s="1"/>
      <c r="P329" s="1"/>
      <c r="Q329" s="1"/>
      <c r="R329" s="6" t="s">
        <v>798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3">
        <v>137</v>
      </c>
      <c r="B330" s="224">
        <v>43396</v>
      </c>
      <c r="C330" s="224"/>
      <c r="D330" s="225" t="s">
        <v>429</v>
      </c>
      <c r="E330" s="226" t="s">
        <v>593</v>
      </c>
      <c r="F330" s="226">
        <v>156.5</v>
      </c>
      <c r="G330" s="226"/>
      <c r="H330" s="226">
        <v>207.5</v>
      </c>
      <c r="I330" s="228">
        <v>191</v>
      </c>
      <c r="J330" s="198" t="s">
        <v>695</v>
      </c>
      <c r="K330" s="199">
        <f t="shared" si="174"/>
        <v>51</v>
      </c>
      <c r="L330" s="200">
        <f t="shared" si="175"/>
        <v>0.32587859424920129</v>
      </c>
      <c r="M330" s="195" t="s">
        <v>597</v>
      </c>
      <c r="N330" s="201">
        <v>44369</v>
      </c>
      <c r="O330" s="1"/>
      <c r="P330" s="1"/>
      <c r="Q330" s="1"/>
      <c r="R330" s="6" t="s">
        <v>798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3">
        <v>138</v>
      </c>
      <c r="B331" s="224">
        <v>43439</v>
      </c>
      <c r="C331" s="224"/>
      <c r="D331" s="225" t="s">
        <v>348</v>
      </c>
      <c r="E331" s="226" t="s">
        <v>593</v>
      </c>
      <c r="F331" s="226">
        <v>259.5</v>
      </c>
      <c r="G331" s="226"/>
      <c r="H331" s="226">
        <v>320</v>
      </c>
      <c r="I331" s="228">
        <v>320</v>
      </c>
      <c r="J331" s="198" t="s">
        <v>695</v>
      </c>
      <c r="K331" s="199">
        <f t="shared" si="174"/>
        <v>60.5</v>
      </c>
      <c r="L331" s="200">
        <f t="shared" si="175"/>
        <v>0.23314065510597304</v>
      </c>
      <c r="M331" s="195" t="s">
        <v>597</v>
      </c>
      <c r="N331" s="201">
        <v>44323</v>
      </c>
      <c r="O331" s="1"/>
      <c r="P331" s="1"/>
      <c r="Q331" s="1"/>
      <c r="R331" s="6" t="s">
        <v>798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36">
        <v>139</v>
      </c>
      <c r="B332" s="237">
        <v>43439</v>
      </c>
      <c r="C332" s="237"/>
      <c r="D332" s="238" t="s">
        <v>817</v>
      </c>
      <c r="E332" s="239" t="s">
        <v>593</v>
      </c>
      <c r="F332" s="239">
        <v>715</v>
      </c>
      <c r="G332" s="239"/>
      <c r="H332" s="239">
        <v>445</v>
      </c>
      <c r="I332" s="240">
        <v>840</v>
      </c>
      <c r="J332" s="208" t="s">
        <v>818</v>
      </c>
      <c r="K332" s="209">
        <f t="shared" si="174"/>
        <v>-270</v>
      </c>
      <c r="L332" s="210">
        <f t="shared" si="175"/>
        <v>-0.3776223776223776</v>
      </c>
      <c r="M332" s="206" t="s">
        <v>611</v>
      </c>
      <c r="N332" s="203">
        <v>43800</v>
      </c>
      <c r="O332" s="1"/>
      <c r="P332" s="1"/>
      <c r="Q332" s="1"/>
      <c r="R332" s="6" t="s">
        <v>798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3">
        <v>140</v>
      </c>
      <c r="B333" s="224">
        <v>43469</v>
      </c>
      <c r="C333" s="224"/>
      <c r="D333" s="225" t="s">
        <v>180</v>
      </c>
      <c r="E333" s="226" t="s">
        <v>593</v>
      </c>
      <c r="F333" s="226">
        <v>875</v>
      </c>
      <c r="G333" s="226"/>
      <c r="H333" s="226">
        <v>1165</v>
      </c>
      <c r="I333" s="228">
        <v>1185</v>
      </c>
      <c r="J333" s="198" t="s">
        <v>819</v>
      </c>
      <c r="K333" s="199">
        <f t="shared" si="174"/>
        <v>290</v>
      </c>
      <c r="L333" s="200">
        <f t="shared" si="175"/>
        <v>0.33142857142857141</v>
      </c>
      <c r="M333" s="195" t="s">
        <v>597</v>
      </c>
      <c r="N333" s="201">
        <v>43847</v>
      </c>
      <c r="O333" s="1"/>
      <c r="P333" s="1"/>
      <c r="Q333" s="1"/>
      <c r="R333" s="6" t="s">
        <v>798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3">
        <v>141</v>
      </c>
      <c r="B334" s="224">
        <v>43559</v>
      </c>
      <c r="C334" s="224"/>
      <c r="D334" s="225" t="s">
        <v>366</v>
      </c>
      <c r="E334" s="226" t="s">
        <v>593</v>
      </c>
      <c r="F334" s="226">
        <f>387-14.63</f>
        <v>372.37</v>
      </c>
      <c r="G334" s="226"/>
      <c r="H334" s="226">
        <v>490</v>
      </c>
      <c r="I334" s="228">
        <v>490</v>
      </c>
      <c r="J334" s="198" t="s">
        <v>695</v>
      </c>
      <c r="K334" s="199">
        <f t="shared" si="174"/>
        <v>117.63</v>
      </c>
      <c r="L334" s="200">
        <f t="shared" si="175"/>
        <v>0.31589548030185027</v>
      </c>
      <c r="M334" s="195" t="s">
        <v>597</v>
      </c>
      <c r="N334" s="201">
        <v>43850</v>
      </c>
      <c r="O334" s="1"/>
      <c r="P334" s="1"/>
      <c r="Q334" s="1"/>
      <c r="R334" s="6" t="s">
        <v>798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36">
        <v>142</v>
      </c>
      <c r="B335" s="237">
        <v>43578</v>
      </c>
      <c r="C335" s="237"/>
      <c r="D335" s="238" t="s">
        <v>820</v>
      </c>
      <c r="E335" s="239" t="s">
        <v>610</v>
      </c>
      <c r="F335" s="239">
        <v>220</v>
      </c>
      <c r="G335" s="239"/>
      <c r="H335" s="239">
        <v>127.5</v>
      </c>
      <c r="I335" s="240">
        <v>284</v>
      </c>
      <c r="J335" s="208" t="s">
        <v>821</v>
      </c>
      <c r="K335" s="209">
        <f t="shared" si="174"/>
        <v>-92.5</v>
      </c>
      <c r="L335" s="210">
        <f t="shared" si="175"/>
        <v>-0.42045454545454547</v>
      </c>
      <c r="M335" s="206" t="s">
        <v>611</v>
      </c>
      <c r="N335" s="203">
        <v>43896</v>
      </c>
      <c r="O335" s="1"/>
      <c r="P335" s="1"/>
      <c r="Q335" s="1"/>
      <c r="R335" s="6" t="s">
        <v>798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3">
        <v>143</v>
      </c>
      <c r="B336" s="224">
        <v>43622</v>
      </c>
      <c r="C336" s="224"/>
      <c r="D336" s="225" t="s">
        <v>491</v>
      </c>
      <c r="E336" s="226" t="s">
        <v>610</v>
      </c>
      <c r="F336" s="226">
        <v>332.8</v>
      </c>
      <c r="G336" s="226"/>
      <c r="H336" s="226">
        <v>405</v>
      </c>
      <c r="I336" s="228">
        <v>419</v>
      </c>
      <c r="J336" s="198" t="s">
        <v>822</v>
      </c>
      <c r="K336" s="199">
        <f t="shared" si="174"/>
        <v>72.199999999999989</v>
      </c>
      <c r="L336" s="200">
        <f t="shared" si="175"/>
        <v>0.21694711538461534</v>
      </c>
      <c r="M336" s="195" t="s">
        <v>597</v>
      </c>
      <c r="N336" s="201">
        <v>43860</v>
      </c>
      <c r="O336" s="1"/>
      <c r="P336" s="1"/>
      <c r="Q336" s="1"/>
      <c r="R336" s="6" t="s">
        <v>802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7">
        <v>144</v>
      </c>
      <c r="B337" s="216">
        <v>43641</v>
      </c>
      <c r="C337" s="216"/>
      <c r="D337" s="217" t="s">
        <v>172</v>
      </c>
      <c r="E337" s="218" t="s">
        <v>593</v>
      </c>
      <c r="F337" s="218">
        <v>386</v>
      </c>
      <c r="G337" s="219"/>
      <c r="H337" s="219">
        <v>395</v>
      </c>
      <c r="I337" s="219">
        <v>452</v>
      </c>
      <c r="J337" s="220" t="s">
        <v>823</v>
      </c>
      <c r="K337" s="221">
        <f t="shared" si="174"/>
        <v>9</v>
      </c>
      <c r="L337" s="222">
        <f t="shared" si="175"/>
        <v>2.3316062176165803E-2</v>
      </c>
      <c r="M337" s="218" t="s">
        <v>621</v>
      </c>
      <c r="N337" s="216">
        <v>43868</v>
      </c>
      <c r="O337" s="1"/>
      <c r="P337" s="1"/>
      <c r="Q337" s="1"/>
      <c r="R337" s="6" t="s">
        <v>802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7">
        <v>145</v>
      </c>
      <c r="B338" s="216">
        <v>43707</v>
      </c>
      <c r="C338" s="216"/>
      <c r="D338" s="217" t="s">
        <v>146</v>
      </c>
      <c r="E338" s="218" t="s">
        <v>593</v>
      </c>
      <c r="F338" s="218">
        <v>137.5</v>
      </c>
      <c r="G338" s="219"/>
      <c r="H338" s="219">
        <v>138.5</v>
      </c>
      <c r="I338" s="219">
        <v>190</v>
      </c>
      <c r="J338" s="220" t="s">
        <v>824</v>
      </c>
      <c r="K338" s="221">
        <f t="shared" si="174"/>
        <v>1</v>
      </c>
      <c r="L338" s="222">
        <f t="shared" si="175"/>
        <v>7.2727272727272727E-3</v>
      </c>
      <c r="M338" s="218" t="s">
        <v>621</v>
      </c>
      <c r="N338" s="216">
        <v>44432</v>
      </c>
      <c r="O338" s="1"/>
      <c r="P338" s="1"/>
      <c r="Q338" s="1"/>
      <c r="R338" s="6" t="s">
        <v>798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3">
        <v>146</v>
      </c>
      <c r="B339" s="224">
        <v>43731</v>
      </c>
      <c r="C339" s="224"/>
      <c r="D339" s="225" t="s">
        <v>439</v>
      </c>
      <c r="E339" s="226" t="s">
        <v>593</v>
      </c>
      <c r="F339" s="226">
        <v>235</v>
      </c>
      <c r="G339" s="226"/>
      <c r="H339" s="226">
        <v>295</v>
      </c>
      <c r="I339" s="228">
        <v>296</v>
      </c>
      <c r="J339" s="198" t="s">
        <v>825</v>
      </c>
      <c r="K339" s="199">
        <f t="shared" si="174"/>
        <v>60</v>
      </c>
      <c r="L339" s="200">
        <f t="shared" si="175"/>
        <v>0.25531914893617019</v>
      </c>
      <c r="M339" s="195" t="s">
        <v>597</v>
      </c>
      <c r="N339" s="201">
        <v>43844</v>
      </c>
      <c r="O339" s="1"/>
      <c r="P339" s="1"/>
      <c r="Q339" s="1"/>
      <c r="R339" s="6" t="s">
        <v>802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3">
        <v>147</v>
      </c>
      <c r="B340" s="224">
        <v>43752</v>
      </c>
      <c r="C340" s="224"/>
      <c r="D340" s="225" t="s">
        <v>826</v>
      </c>
      <c r="E340" s="226" t="s">
        <v>593</v>
      </c>
      <c r="F340" s="226">
        <v>277.5</v>
      </c>
      <c r="G340" s="226"/>
      <c r="H340" s="226">
        <v>333</v>
      </c>
      <c r="I340" s="228">
        <v>333</v>
      </c>
      <c r="J340" s="198" t="s">
        <v>827</v>
      </c>
      <c r="K340" s="199">
        <f t="shared" si="174"/>
        <v>55.5</v>
      </c>
      <c r="L340" s="200">
        <f t="shared" si="175"/>
        <v>0.2</v>
      </c>
      <c r="M340" s="195" t="s">
        <v>597</v>
      </c>
      <c r="N340" s="201">
        <v>43846</v>
      </c>
      <c r="O340" s="1"/>
      <c r="P340" s="1"/>
      <c r="Q340" s="1"/>
      <c r="R340" s="6" t="s">
        <v>798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3">
        <v>148</v>
      </c>
      <c r="B341" s="224">
        <v>43752</v>
      </c>
      <c r="C341" s="224"/>
      <c r="D341" s="225" t="s">
        <v>828</v>
      </c>
      <c r="E341" s="226" t="s">
        <v>593</v>
      </c>
      <c r="F341" s="226">
        <v>930</v>
      </c>
      <c r="G341" s="226"/>
      <c r="H341" s="226">
        <v>1165</v>
      </c>
      <c r="I341" s="228">
        <v>1200</v>
      </c>
      <c r="J341" s="198" t="s">
        <v>829</v>
      </c>
      <c r="K341" s="199">
        <f t="shared" si="174"/>
        <v>235</v>
      </c>
      <c r="L341" s="200">
        <f t="shared" si="175"/>
        <v>0.25268817204301075</v>
      </c>
      <c r="M341" s="195" t="s">
        <v>597</v>
      </c>
      <c r="N341" s="201">
        <v>43847</v>
      </c>
      <c r="O341" s="1"/>
      <c r="P341" s="1"/>
      <c r="Q341" s="1"/>
      <c r="R341" s="6" t="s">
        <v>802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3">
        <v>149</v>
      </c>
      <c r="B342" s="224">
        <v>43753</v>
      </c>
      <c r="C342" s="224"/>
      <c r="D342" s="225" t="s">
        <v>830</v>
      </c>
      <c r="E342" s="226" t="s">
        <v>593</v>
      </c>
      <c r="F342" s="196">
        <v>111</v>
      </c>
      <c r="G342" s="226"/>
      <c r="H342" s="226">
        <v>141</v>
      </c>
      <c r="I342" s="228">
        <v>141</v>
      </c>
      <c r="J342" s="198" t="s">
        <v>831</v>
      </c>
      <c r="K342" s="199">
        <f t="shared" si="174"/>
        <v>30</v>
      </c>
      <c r="L342" s="200">
        <f t="shared" si="175"/>
        <v>0.27027027027027029</v>
      </c>
      <c r="M342" s="195" t="s">
        <v>597</v>
      </c>
      <c r="N342" s="201">
        <v>44328</v>
      </c>
      <c r="O342" s="1"/>
      <c r="P342" s="1"/>
      <c r="Q342" s="1"/>
      <c r="R342" s="6" t="s">
        <v>802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3">
        <v>150</v>
      </c>
      <c r="B343" s="224">
        <v>43753</v>
      </c>
      <c r="C343" s="224"/>
      <c r="D343" s="225" t="s">
        <v>832</v>
      </c>
      <c r="E343" s="226" t="s">
        <v>593</v>
      </c>
      <c r="F343" s="196">
        <v>296</v>
      </c>
      <c r="G343" s="226"/>
      <c r="H343" s="226">
        <v>370</v>
      </c>
      <c r="I343" s="228">
        <v>370</v>
      </c>
      <c r="J343" s="198" t="s">
        <v>695</v>
      </c>
      <c r="K343" s="199">
        <f t="shared" si="174"/>
        <v>74</v>
      </c>
      <c r="L343" s="200">
        <f t="shared" si="175"/>
        <v>0.25</v>
      </c>
      <c r="M343" s="195" t="s">
        <v>597</v>
      </c>
      <c r="N343" s="201">
        <v>43853</v>
      </c>
      <c r="O343" s="1"/>
      <c r="P343" s="1"/>
      <c r="Q343" s="1"/>
      <c r="R343" s="6" t="s">
        <v>802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3">
        <v>151</v>
      </c>
      <c r="B344" s="224">
        <v>43754</v>
      </c>
      <c r="C344" s="224"/>
      <c r="D344" s="225" t="s">
        <v>833</v>
      </c>
      <c r="E344" s="226" t="s">
        <v>593</v>
      </c>
      <c r="F344" s="196">
        <v>300</v>
      </c>
      <c r="G344" s="226"/>
      <c r="H344" s="226">
        <v>382.5</v>
      </c>
      <c r="I344" s="228">
        <v>344</v>
      </c>
      <c r="J344" s="198" t="s">
        <v>834</v>
      </c>
      <c r="K344" s="199">
        <f t="shared" si="174"/>
        <v>82.5</v>
      </c>
      <c r="L344" s="200">
        <f t="shared" si="175"/>
        <v>0.27500000000000002</v>
      </c>
      <c r="M344" s="195" t="s">
        <v>597</v>
      </c>
      <c r="N344" s="201">
        <v>44238</v>
      </c>
      <c r="O344" s="1"/>
      <c r="P344" s="1"/>
      <c r="Q344" s="1"/>
      <c r="R344" s="6" t="s">
        <v>802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3">
        <v>152</v>
      </c>
      <c r="B345" s="224">
        <v>43832</v>
      </c>
      <c r="C345" s="224"/>
      <c r="D345" s="225" t="s">
        <v>835</v>
      </c>
      <c r="E345" s="226" t="s">
        <v>593</v>
      </c>
      <c r="F345" s="196">
        <v>495</v>
      </c>
      <c r="G345" s="226"/>
      <c r="H345" s="226">
        <v>595</v>
      </c>
      <c r="I345" s="228">
        <v>590</v>
      </c>
      <c r="J345" s="198" t="s">
        <v>626</v>
      </c>
      <c r="K345" s="199">
        <f t="shared" si="174"/>
        <v>100</v>
      </c>
      <c r="L345" s="200">
        <f t="shared" si="175"/>
        <v>0.20202020202020202</v>
      </c>
      <c r="M345" s="195" t="s">
        <v>597</v>
      </c>
      <c r="N345" s="201">
        <v>44589</v>
      </c>
      <c r="O345" s="1"/>
      <c r="P345" s="1"/>
      <c r="Q345" s="1"/>
      <c r="R345" s="6" t="s">
        <v>802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3">
        <v>153</v>
      </c>
      <c r="B346" s="224">
        <v>43966</v>
      </c>
      <c r="C346" s="224"/>
      <c r="D346" s="225" t="s">
        <v>76</v>
      </c>
      <c r="E346" s="226" t="s">
        <v>593</v>
      </c>
      <c r="F346" s="196">
        <v>67.5</v>
      </c>
      <c r="G346" s="226"/>
      <c r="H346" s="226">
        <v>86</v>
      </c>
      <c r="I346" s="228">
        <v>86</v>
      </c>
      <c r="J346" s="198" t="s">
        <v>836</v>
      </c>
      <c r="K346" s="199">
        <f t="shared" si="174"/>
        <v>18.5</v>
      </c>
      <c r="L346" s="200">
        <f t="shared" si="175"/>
        <v>0.27407407407407408</v>
      </c>
      <c r="M346" s="195" t="s">
        <v>597</v>
      </c>
      <c r="N346" s="201">
        <v>44008</v>
      </c>
      <c r="O346" s="1"/>
      <c r="P346" s="1"/>
      <c r="Q346" s="1"/>
      <c r="R346" s="6" t="s">
        <v>802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23">
        <v>154</v>
      </c>
      <c r="B347" s="224">
        <v>44035</v>
      </c>
      <c r="C347" s="224"/>
      <c r="D347" s="225" t="s">
        <v>490</v>
      </c>
      <c r="E347" s="226" t="s">
        <v>593</v>
      </c>
      <c r="F347" s="196">
        <v>231</v>
      </c>
      <c r="G347" s="226"/>
      <c r="H347" s="226">
        <v>281</v>
      </c>
      <c r="I347" s="228">
        <v>281</v>
      </c>
      <c r="J347" s="198" t="s">
        <v>695</v>
      </c>
      <c r="K347" s="199">
        <f t="shared" si="174"/>
        <v>50</v>
      </c>
      <c r="L347" s="200">
        <f t="shared" si="175"/>
        <v>0.21645021645021645</v>
      </c>
      <c r="M347" s="195" t="s">
        <v>597</v>
      </c>
      <c r="N347" s="201">
        <v>44358</v>
      </c>
      <c r="O347" s="1"/>
      <c r="P347" s="1"/>
      <c r="Q347" s="1"/>
      <c r="R347" s="6" t="s">
        <v>802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3">
        <v>155</v>
      </c>
      <c r="B348" s="224">
        <v>44092</v>
      </c>
      <c r="C348" s="224"/>
      <c r="D348" s="225" t="s">
        <v>144</v>
      </c>
      <c r="E348" s="226" t="s">
        <v>593</v>
      </c>
      <c r="F348" s="226">
        <v>206</v>
      </c>
      <c r="G348" s="226"/>
      <c r="H348" s="226">
        <v>248</v>
      </c>
      <c r="I348" s="228">
        <v>248</v>
      </c>
      <c r="J348" s="198" t="s">
        <v>695</v>
      </c>
      <c r="K348" s="199">
        <f t="shared" si="174"/>
        <v>42</v>
      </c>
      <c r="L348" s="200">
        <f t="shared" si="175"/>
        <v>0.20388349514563106</v>
      </c>
      <c r="M348" s="195" t="s">
        <v>597</v>
      </c>
      <c r="N348" s="201">
        <v>44214</v>
      </c>
      <c r="O348" s="1"/>
      <c r="P348" s="1"/>
      <c r="Q348" s="1"/>
      <c r="R348" s="6" t="s">
        <v>802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3">
        <v>156</v>
      </c>
      <c r="B349" s="224">
        <v>44140</v>
      </c>
      <c r="C349" s="224"/>
      <c r="D349" s="225" t="s">
        <v>144</v>
      </c>
      <c r="E349" s="226" t="s">
        <v>593</v>
      </c>
      <c r="F349" s="226">
        <v>182.5</v>
      </c>
      <c r="G349" s="226"/>
      <c r="H349" s="226">
        <v>248</v>
      </c>
      <c r="I349" s="228">
        <v>248</v>
      </c>
      <c r="J349" s="198" t="s">
        <v>695</v>
      </c>
      <c r="K349" s="199">
        <f t="shared" si="174"/>
        <v>65.5</v>
      </c>
      <c r="L349" s="200">
        <f t="shared" si="175"/>
        <v>0.35890410958904112</v>
      </c>
      <c r="M349" s="195" t="s">
        <v>597</v>
      </c>
      <c r="N349" s="201">
        <v>44214</v>
      </c>
      <c r="O349" s="1"/>
      <c r="P349" s="1"/>
      <c r="Q349" s="1"/>
      <c r="R349" s="6" t="s">
        <v>802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3">
        <v>157</v>
      </c>
      <c r="B350" s="224">
        <v>44140</v>
      </c>
      <c r="C350" s="224"/>
      <c r="D350" s="225" t="s">
        <v>348</v>
      </c>
      <c r="E350" s="226" t="s">
        <v>593</v>
      </c>
      <c r="F350" s="226">
        <v>247.5</v>
      </c>
      <c r="G350" s="226"/>
      <c r="H350" s="226">
        <v>320</v>
      </c>
      <c r="I350" s="228">
        <v>320</v>
      </c>
      <c r="J350" s="198" t="s">
        <v>695</v>
      </c>
      <c r="K350" s="199">
        <f t="shared" si="174"/>
        <v>72.5</v>
      </c>
      <c r="L350" s="200">
        <f t="shared" si="175"/>
        <v>0.29292929292929293</v>
      </c>
      <c r="M350" s="195" t="s">
        <v>597</v>
      </c>
      <c r="N350" s="201">
        <v>44323</v>
      </c>
      <c r="O350" s="1"/>
      <c r="P350" s="1"/>
      <c r="Q350" s="1"/>
      <c r="R350" s="6" t="s">
        <v>802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23">
        <v>158</v>
      </c>
      <c r="B351" s="224">
        <v>44140</v>
      </c>
      <c r="C351" s="224"/>
      <c r="D351" s="225" t="s">
        <v>203</v>
      </c>
      <c r="E351" s="226" t="s">
        <v>593</v>
      </c>
      <c r="F351" s="196">
        <v>925</v>
      </c>
      <c r="G351" s="226"/>
      <c r="H351" s="226">
        <v>1095</v>
      </c>
      <c r="I351" s="228">
        <v>1093</v>
      </c>
      <c r="J351" s="198" t="s">
        <v>837</v>
      </c>
      <c r="K351" s="199">
        <f t="shared" si="174"/>
        <v>170</v>
      </c>
      <c r="L351" s="200">
        <f t="shared" si="175"/>
        <v>0.18378378378378379</v>
      </c>
      <c r="M351" s="195" t="s">
        <v>597</v>
      </c>
      <c r="N351" s="201">
        <v>44201</v>
      </c>
      <c r="O351" s="1"/>
      <c r="P351" s="1"/>
      <c r="Q351" s="1"/>
      <c r="R351" s="6" t="s">
        <v>802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3">
        <v>159</v>
      </c>
      <c r="B352" s="224">
        <v>44140</v>
      </c>
      <c r="C352" s="224"/>
      <c r="D352" s="225" t="s">
        <v>366</v>
      </c>
      <c r="E352" s="226" t="s">
        <v>593</v>
      </c>
      <c r="F352" s="196">
        <v>332.5</v>
      </c>
      <c r="G352" s="226"/>
      <c r="H352" s="226">
        <v>393</v>
      </c>
      <c r="I352" s="228">
        <v>406</v>
      </c>
      <c r="J352" s="198" t="s">
        <v>838</v>
      </c>
      <c r="K352" s="199">
        <f t="shared" si="174"/>
        <v>60.5</v>
      </c>
      <c r="L352" s="200">
        <f t="shared" si="175"/>
        <v>0.18195488721804512</v>
      </c>
      <c r="M352" s="195" t="s">
        <v>597</v>
      </c>
      <c r="N352" s="201">
        <v>44256</v>
      </c>
      <c r="O352" s="1"/>
      <c r="P352" s="1"/>
      <c r="Q352" s="1"/>
      <c r="R352" s="6" t="s">
        <v>802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23">
        <v>160</v>
      </c>
      <c r="B353" s="224">
        <v>44141</v>
      </c>
      <c r="C353" s="224"/>
      <c r="D353" s="225" t="s">
        <v>490</v>
      </c>
      <c r="E353" s="226" t="s">
        <v>593</v>
      </c>
      <c r="F353" s="196">
        <v>231</v>
      </c>
      <c r="G353" s="226"/>
      <c r="H353" s="226">
        <v>281</v>
      </c>
      <c r="I353" s="228">
        <v>281</v>
      </c>
      <c r="J353" s="198" t="s">
        <v>695</v>
      </c>
      <c r="K353" s="199">
        <f t="shared" si="174"/>
        <v>50</v>
      </c>
      <c r="L353" s="200">
        <f t="shared" si="175"/>
        <v>0.21645021645021645</v>
      </c>
      <c r="M353" s="195" t="s">
        <v>597</v>
      </c>
      <c r="N353" s="201">
        <v>44358</v>
      </c>
      <c r="O353" s="1"/>
      <c r="P353" s="1"/>
      <c r="Q353" s="1"/>
      <c r="R353" s="6" t="s">
        <v>802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23">
        <v>161</v>
      </c>
      <c r="B354" s="224">
        <v>44187</v>
      </c>
      <c r="C354" s="224"/>
      <c r="D354" s="225" t="s">
        <v>839</v>
      </c>
      <c r="E354" s="226" t="s">
        <v>593</v>
      </c>
      <c r="F354" s="196">
        <v>190</v>
      </c>
      <c r="G354" s="226"/>
      <c r="H354" s="226">
        <v>239</v>
      </c>
      <c r="I354" s="228">
        <v>239</v>
      </c>
      <c r="J354" s="198" t="s">
        <v>840</v>
      </c>
      <c r="K354" s="199">
        <f t="shared" si="174"/>
        <v>49</v>
      </c>
      <c r="L354" s="200">
        <f t="shared" si="175"/>
        <v>0.25789473684210529</v>
      </c>
      <c r="M354" s="195" t="s">
        <v>597</v>
      </c>
      <c r="N354" s="201">
        <v>44844</v>
      </c>
      <c r="O354" s="1"/>
      <c r="P354" s="1"/>
      <c r="Q354" s="1"/>
      <c r="R354" s="6" t="s">
        <v>802</v>
      </c>
    </row>
    <row r="355" spans="1:26" ht="12.75" customHeight="1">
      <c r="A355" s="223">
        <v>162</v>
      </c>
      <c r="B355" s="224">
        <v>44258</v>
      </c>
      <c r="C355" s="224"/>
      <c r="D355" s="225" t="s">
        <v>835</v>
      </c>
      <c r="E355" s="226" t="s">
        <v>593</v>
      </c>
      <c r="F355" s="196">
        <v>495</v>
      </c>
      <c r="G355" s="226"/>
      <c r="H355" s="226">
        <v>595</v>
      </c>
      <c r="I355" s="228">
        <v>590</v>
      </c>
      <c r="J355" s="198" t="s">
        <v>626</v>
      </c>
      <c r="K355" s="199">
        <f t="shared" si="174"/>
        <v>100</v>
      </c>
      <c r="L355" s="200">
        <f t="shared" si="175"/>
        <v>0.20202020202020202</v>
      </c>
      <c r="M355" s="195" t="s">
        <v>597</v>
      </c>
      <c r="N355" s="201">
        <v>44589</v>
      </c>
      <c r="O355" s="1"/>
      <c r="P355" s="1"/>
      <c r="R355" s="6" t="s">
        <v>802</v>
      </c>
    </row>
    <row r="356" spans="1:26" ht="12.75" customHeight="1">
      <c r="A356" s="223">
        <v>163</v>
      </c>
      <c r="B356" s="224">
        <v>44274</v>
      </c>
      <c r="C356" s="224"/>
      <c r="D356" s="225" t="s">
        <v>366</v>
      </c>
      <c r="E356" s="226" t="s">
        <v>593</v>
      </c>
      <c r="F356" s="196">
        <v>355</v>
      </c>
      <c r="G356" s="226"/>
      <c r="H356" s="226">
        <v>422.5</v>
      </c>
      <c r="I356" s="228">
        <v>420</v>
      </c>
      <c r="J356" s="198" t="s">
        <v>841</v>
      </c>
      <c r="K356" s="199">
        <f t="shared" si="174"/>
        <v>67.5</v>
      </c>
      <c r="L356" s="200">
        <f t="shared" si="175"/>
        <v>0.19014084507042253</v>
      </c>
      <c r="M356" s="195" t="s">
        <v>597</v>
      </c>
      <c r="N356" s="201">
        <v>44361</v>
      </c>
      <c r="O356" s="1"/>
      <c r="R356" s="241" t="s">
        <v>802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23">
        <v>164</v>
      </c>
      <c r="B357" s="224">
        <v>44295</v>
      </c>
      <c r="C357" s="224"/>
      <c r="D357" s="225" t="s">
        <v>328</v>
      </c>
      <c r="E357" s="226" t="s">
        <v>593</v>
      </c>
      <c r="F357" s="196">
        <v>555</v>
      </c>
      <c r="G357" s="226"/>
      <c r="H357" s="226">
        <v>663</v>
      </c>
      <c r="I357" s="228">
        <v>663</v>
      </c>
      <c r="J357" s="198" t="s">
        <v>842</v>
      </c>
      <c r="K357" s="199">
        <f t="shared" si="174"/>
        <v>108</v>
      </c>
      <c r="L357" s="200">
        <f t="shared" si="175"/>
        <v>0.19459459459459461</v>
      </c>
      <c r="M357" s="195" t="s">
        <v>597</v>
      </c>
      <c r="N357" s="201">
        <v>44321</v>
      </c>
      <c r="O357" s="1"/>
      <c r="P357" s="1"/>
      <c r="Q357" s="1"/>
      <c r="R357" s="241" t="s">
        <v>802</v>
      </c>
    </row>
    <row r="358" spans="1:26" ht="12.75" customHeight="1">
      <c r="A358" s="223">
        <v>165</v>
      </c>
      <c r="B358" s="224">
        <v>44308</v>
      </c>
      <c r="C358" s="224"/>
      <c r="D358" s="225" t="s">
        <v>806</v>
      </c>
      <c r="E358" s="226" t="s">
        <v>593</v>
      </c>
      <c r="F358" s="196">
        <v>126.5</v>
      </c>
      <c r="G358" s="226"/>
      <c r="H358" s="226">
        <v>155</v>
      </c>
      <c r="I358" s="228">
        <v>155</v>
      </c>
      <c r="J358" s="198" t="s">
        <v>695</v>
      </c>
      <c r="K358" s="199">
        <f t="shared" si="174"/>
        <v>28.5</v>
      </c>
      <c r="L358" s="200">
        <f t="shared" si="175"/>
        <v>0.22529644268774704</v>
      </c>
      <c r="M358" s="195" t="s">
        <v>597</v>
      </c>
      <c r="N358" s="201">
        <v>44362</v>
      </c>
      <c r="O358" s="1"/>
      <c r="R358" s="241" t="s">
        <v>802</v>
      </c>
    </row>
    <row r="359" spans="1:26" ht="12.75" customHeight="1">
      <c r="A359" s="202">
        <v>166</v>
      </c>
      <c r="B359" s="233">
        <v>44368</v>
      </c>
      <c r="C359" s="233"/>
      <c r="D359" s="204" t="s">
        <v>843</v>
      </c>
      <c r="E359" s="206" t="s">
        <v>593</v>
      </c>
      <c r="F359" s="234">
        <v>287.5</v>
      </c>
      <c r="G359" s="206"/>
      <c r="H359" s="206">
        <v>245</v>
      </c>
      <c r="I359" s="207">
        <v>344</v>
      </c>
      <c r="J359" s="208" t="s">
        <v>844</v>
      </c>
      <c r="K359" s="209">
        <f t="shared" si="174"/>
        <v>-42.5</v>
      </c>
      <c r="L359" s="210">
        <f t="shared" si="175"/>
        <v>-0.14782608695652175</v>
      </c>
      <c r="M359" s="206" t="s">
        <v>611</v>
      </c>
      <c r="N359" s="203">
        <v>44508</v>
      </c>
      <c r="O359" s="1"/>
      <c r="R359" s="241" t="s">
        <v>802</v>
      </c>
    </row>
    <row r="360" spans="1:26" ht="12.75" customHeight="1">
      <c r="A360" s="223">
        <v>167</v>
      </c>
      <c r="B360" s="224">
        <v>44368</v>
      </c>
      <c r="C360" s="224"/>
      <c r="D360" s="225" t="s">
        <v>490</v>
      </c>
      <c r="E360" s="226" t="s">
        <v>593</v>
      </c>
      <c r="F360" s="196">
        <v>241</v>
      </c>
      <c r="G360" s="226"/>
      <c r="H360" s="226">
        <v>298</v>
      </c>
      <c r="I360" s="228">
        <v>320</v>
      </c>
      <c r="J360" s="198" t="s">
        <v>695</v>
      </c>
      <c r="K360" s="199">
        <f t="shared" si="174"/>
        <v>57</v>
      </c>
      <c r="L360" s="200">
        <f t="shared" si="175"/>
        <v>0.23651452282157676</v>
      </c>
      <c r="M360" s="195" t="s">
        <v>597</v>
      </c>
      <c r="N360" s="201">
        <v>44802</v>
      </c>
      <c r="O360" s="41"/>
      <c r="R360" s="241" t="s">
        <v>802</v>
      </c>
    </row>
    <row r="361" spans="1:26" ht="12.75" customHeight="1">
      <c r="A361" s="223">
        <v>168</v>
      </c>
      <c r="B361" s="224">
        <v>44406</v>
      </c>
      <c r="C361" s="224"/>
      <c r="D361" s="225" t="s">
        <v>806</v>
      </c>
      <c r="E361" s="226" t="s">
        <v>593</v>
      </c>
      <c r="F361" s="196">
        <v>162.5</v>
      </c>
      <c r="G361" s="226"/>
      <c r="H361" s="226">
        <v>200</v>
      </c>
      <c r="I361" s="228">
        <v>200</v>
      </c>
      <c r="J361" s="198" t="s">
        <v>695</v>
      </c>
      <c r="K361" s="199">
        <f t="shared" si="174"/>
        <v>37.5</v>
      </c>
      <c r="L361" s="200">
        <f t="shared" si="175"/>
        <v>0.23076923076923078</v>
      </c>
      <c r="M361" s="195" t="s">
        <v>597</v>
      </c>
      <c r="N361" s="201">
        <v>44802</v>
      </c>
      <c r="O361" s="1"/>
      <c r="R361" s="241" t="s">
        <v>802</v>
      </c>
    </row>
    <row r="362" spans="1:26" ht="12.75" customHeight="1">
      <c r="A362" s="223">
        <v>169</v>
      </c>
      <c r="B362" s="224">
        <v>44462</v>
      </c>
      <c r="C362" s="224"/>
      <c r="D362" s="225" t="s">
        <v>447</v>
      </c>
      <c r="E362" s="226" t="s">
        <v>593</v>
      </c>
      <c r="F362" s="196">
        <v>1235</v>
      </c>
      <c r="G362" s="226"/>
      <c r="H362" s="226">
        <v>1505</v>
      </c>
      <c r="I362" s="228">
        <v>1500</v>
      </c>
      <c r="J362" s="198" t="s">
        <v>695</v>
      </c>
      <c r="K362" s="199">
        <f t="shared" si="174"/>
        <v>270</v>
      </c>
      <c r="L362" s="200">
        <f t="shared" si="175"/>
        <v>0.21862348178137653</v>
      </c>
      <c r="M362" s="195" t="s">
        <v>597</v>
      </c>
      <c r="N362" s="201">
        <v>44564</v>
      </c>
      <c r="O362" s="1"/>
      <c r="R362" s="241" t="s">
        <v>802</v>
      </c>
    </row>
    <row r="363" spans="1:26" ht="12.75" customHeight="1">
      <c r="A363" s="242">
        <v>170</v>
      </c>
      <c r="B363" s="243">
        <v>44480</v>
      </c>
      <c r="C363" s="243"/>
      <c r="D363" s="244" t="s">
        <v>845</v>
      </c>
      <c r="E363" s="245" t="s">
        <v>593</v>
      </c>
      <c r="F363" s="62">
        <v>58.75</v>
      </c>
      <c r="G363" s="245"/>
      <c r="H363" s="246"/>
      <c r="I363" s="56"/>
      <c r="J363" s="247" t="s">
        <v>595</v>
      </c>
      <c r="K363" s="242"/>
      <c r="L363" s="243"/>
      <c r="M363" s="243"/>
      <c r="N363" s="244"/>
      <c r="O363" s="41"/>
      <c r="R363" s="241" t="s">
        <v>802</v>
      </c>
    </row>
    <row r="364" spans="1:26" ht="12.75" customHeight="1">
      <c r="A364" s="248">
        <v>171</v>
      </c>
      <c r="B364" s="249">
        <v>44481</v>
      </c>
      <c r="C364" s="249"/>
      <c r="D364" s="250" t="s">
        <v>279</v>
      </c>
      <c r="E364" s="56" t="s">
        <v>593</v>
      </c>
      <c r="F364" s="251" t="s">
        <v>846</v>
      </c>
      <c r="G364" s="56"/>
      <c r="H364" s="56"/>
      <c r="I364" s="56">
        <v>380</v>
      </c>
      <c r="J364" s="252" t="s">
        <v>595</v>
      </c>
      <c r="K364" s="248"/>
      <c r="L364" s="249"/>
      <c r="M364" s="249"/>
      <c r="N364" s="250"/>
      <c r="O364" s="41"/>
      <c r="R364" s="241" t="s">
        <v>802</v>
      </c>
    </row>
    <row r="365" spans="1:26" ht="12.75" customHeight="1">
      <c r="A365" s="223">
        <v>172</v>
      </c>
      <c r="B365" s="224">
        <v>44481</v>
      </c>
      <c r="C365" s="224"/>
      <c r="D365" s="225" t="s">
        <v>847</v>
      </c>
      <c r="E365" s="226" t="s">
        <v>593</v>
      </c>
      <c r="F365" s="196">
        <v>45.5</v>
      </c>
      <c r="G365" s="226"/>
      <c r="H365" s="226">
        <v>56.5</v>
      </c>
      <c r="I365" s="228">
        <v>56</v>
      </c>
      <c r="J365" s="198" t="s">
        <v>848</v>
      </c>
      <c r="K365" s="199">
        <f t="shared" ref="K365:K366" si="176">H365-F365</f>
        <v>11</v>
      </c>
      <c r="L365" s="200">
        <f t="shared" ref="L365:L366" si="177">K365/F365</f>
        <v>0.24175824175824176</v>
      </c>
      <c r="M365" s="195" t="s">
        <v>597</v>
      </c>
      <c r="N365" s="201">
        <v>44881</v>
      </c>
      <c r="O365" s="41"/>
      <c r="R365" s="241"/>
    </row>
    <row r="366" spans="1:26" ht="12.75" customHeight="1">
      <c r="A366" s="223">
        <v>173</v>
      </c>
      <c r="B366" s="224">
        <v>44551</v>
      </c>
      <c r="C366" s="224"/>
      <c r="D366" s="225" t="s">
        <v>131</v>
      </c>
      <c r="E366" s="226" t="s">
        <v>593</v>
      </c>
      <c r="F366" s="196">
        <v>2300</v>
      </c>
      <c r="G366" s="226"/>
      <c r="H366" s="226">
        <f>(2820+2200)/2</f>
        <v>2510</v>
      </c>
      <c r="I366" s="228">
        <v>3000</v>
      </c>
      <c r="J366" s="198" t="s">
        <v>849</v>
      </c>
      <c r="K366" s="199">
        <f t="shared" si="176"/>
        <v>210</v>
      </c>
      <c r="L366" s="200">
        <f t="shared" si="177"/>
        <v>9.1304347826086957E-2</v>
      </c>
      <c r="M366" s="195" t="s">
        <v>597</v>
      </c>
      <c r="N366" s="201">
        <v>44649</v>
      </c>
      <c r="O366" s="1"/>
      <c r="R366" s="241"/>
    </row>
    <row r="367" spans="1:26" ht="12.75" customHeight="1">
      <c r="A367" s="58">
        <v>174</v>
      </c>
      <c r="B367" s="249">
        <v>44606</v>
      </c>
      <c r="C367" s="58"/>
      <c r="D367" s="58" t="s">
        <v>437</v>
      </c>
      <c r="E367" s="56" t="s">
        <v>593</v>
      </c>
      <c r="F367" s="56" t="s">
        <v>850</v>
      </c>
      <c r="G367" s="56"/>
      <c r="H367" s="56"/>
      <c r="I367" s="56">
        <v>764</v>
      </c>
      <c r="J367" s="56" t="s">
        <v>595</v>
      </c>
      <c r="K367" s="56"/>
      <c r="L367" s="56"/>
      <c r="M367" s="56"/>
      <c r="N367" s="58"/>
      <c r="O367" s="41"/>
      <c r="R367" s="241"/>
    </row>
    <row r="368" spans="1:26" ht="12.75" customHeight="1">
      <c r="A368" s="223">
        <v>175</v>
      </c>
      <c r="B368" s="224">
        <v>44613</v>
      </c>
      <c r="C368" s="224"/>
      <c r="D368" s="225" t="s">
        <v>447</v>
      </c>
      <c r="E368" s="226" t="s">
        <v>593</v>
      </c>
      <c r="F368" s="196">
        <v>1255</v>
      </c>
      <c r="G368" s="226"/>
      <c r="H368" s="226">
        <v>1515</v>
      </c>
      <c r="I368" s="228">
        <v>1510</v>
      </c>
      <c r="J368" s="198" t="s">
        <v>695</v>
      </c>
      <c r="K368" s="199">
        <f>H368-F368</f>
        <v>260</v>
      </c>
      <c r="L368" s="200">
        <f>K368/F368</f>
        <v>0.20717131474103587</v>
      </c>
      <c r="M368" s="195" t="s">
        <v>597</v>
      </c>
      <c r="N368" s="201">
        <v>44834</v>
      </c>
      <c r="O368" s="41"/>
      <c r="R368" s="241"/>
    </row>
    <row r="369" spans="1:38" ht="12.75" customHeight="1">
      <c r="A369">
        <v>176</v>
      </c>
      <c r="B369" s="249">
        <v>44670</v>
      </c>
      <c r="C369" s="249"/>
      <c r="D369" s="58" t="s">
        <v>553</v>
      </c>
      <c r="E369" s="253" t="s">
        <v>593</v>
      </c>
      <c r="F369" s="56" t="s">
        <v>851</v>
      </c>
      <c r="G369" s="56"/>
      <c r="H369" s="56"/>
      <c r="I369" s="56">
        <v>553</v>
      </c>
      <c r="J369" s="56" t="s">
        <v>595</v>
      </c>
      <c r="K369" s="56"/>
      <c r="L369" s="56"/>
      <c r="M369" s="56"/>
      <c r="N369" s="56"/>
      <c r="O369" s="41"/>
      <c r="R369" s="241"/>
    </row>
    <row r="370" spans="1:38" ht="12.75" customHeight="1">
      <c r="A370" s="223">
        <v>177</v>
      </c>
      <c r="B370" s="224">
        <v>44746</v>
      </c>
      <c r="C370" s="224"/>
      <c r="D370" s="225" t="s">
        <v>852</v>
      </c>
      <c r="E370" s="226" t="s">
        <v>593</v>
      </c>
      <c r="F370" s="196">
        <v>207.5</v>
      </c>
      <c r="G370" s="226"/>
      <c r="H370" s="226">
        <v>254</v>
      </c>
      <c r="I370" s="228">
        <v>254</v>
      </c>
      <c r="J370" s="198" t="s">
        <v>695</v>
      </c>
      <c r="K370" s="199">
        <f t="shared" ref="K370:K372" si="178">H370-F370</f>
        <v>46.5</v>
      </c>
      <c r="L370" s="200">
        <f t="shared" ref="L370:L372" si="179">K370/F370</f>
        <v>0.22409638554216868</v>
      </c>
      <c r="M370" s="195" t="s">
        <v>597</v>
      </c>
      <c r="N370" s="201">
        <v>44792</v>
      </c>
      <c r="O370" s="1"/>
      <c r="R370" s="241"/>
    </row>
    <row r="371" spans="1:38" ht="12.75" customHeight="1">
      <c r="A371" s="223">
        <v>178</v>
      </c>
      <c r="B371" s="224">
        <v>44775</v>
      </c>
      <c r="C371" s="224"/>
      <c r="D371" s="225" t="s">
        <v>492</v>
      </c>
      <c r="E371" s="226" t="s">
        <v>593</v>
      </c>
      <c r="F371" s="196">
        <v>31.25</v>
      </c>
      <c r="G371" s="226"/>
      <c r="H371" s="226">
        <v>38.75</v>
      </c>
      <c r="I371" s="228">
        <v>38</v>
      </c>
      <c r="J371" s="198" t="s">
        <v>695</v>
      </c>
      <c r="K371" s="199">
        <f t="shared" si="178"/>
        <v>7.5</v>
      </c>
      <c r="L371" s="200">
        <f t="shared" si="179"/>
        <v>0.24</v>
      </c>
      <c r="M371" s="195" t="s">
        <v>597</v>
      </c>
      <c r="N371" s="201">
        <v>44844</v>
      </c>
      <c r="O371" s="41"/>
      <c r="R371" s="62"/>
    </row>
    <row r="372" spans="1:38" ht="12.75" customHeight="1">
      <c r="A372" s="223">
        <v>179</v>
      </c>
      <c r="B372" s="224">
        <v>44841</v>
      </c>
      <c r="C372" s="224"/>
      <c r="D372" s="225" t="s">
        <v>853</v>
      </c>
      <c r="E372" s="226" t="s">
        <v>593</v>
      </c>
      <c r="F372" s="196">
        <v>665</v>
      </c>
      <c r="G372" s="226"/>
      <c r="H372" s="226">
        <v>807.5</v>
      </c>
      <c r="I372" s="228">
        <v>840</v>
      </c>
      <c r="J372" s="198" t="s">
        <v>849</v>
      </c>
      <c r="K372" s="199">
        <f t="shared" si="178"/>
        <v>142.5</v>
      </c>
      <c r="L372" s="200">
        <f t="shared" si="179"/>
        <v>0.21428571428571427</v>
      </c>
      <c r="M372" s="195" t="s">
        <v>597</v>
      </c>
      <c r="N372" s="201">
        <v>45097</v>
      </c>
      <c r="O372" s="41"/>
      <c r="R372" s="62"/>
    </row>
    <row r="373" spans="1:38" ht="12.75" customHeight="1">
      <c r="A373" s="248">
        <v>180</v>
      </c>
      <c r="B373" s="249">
        <v>44844</v>
      </c>
      <c r="C373" s="58"/>
      <c r="D373" s="58" t="s">
        <v>439</v>
      </c>
      <c r="E373" s="253" t="s">
        <v>593</v>
      </c>
      <c r="F373" s="56" t="s">
        <v>854</v>
      </c>
      <c r="G373" s="56"/>
      <c r="H373" s="56"/>
      <c r="I373" s="56">
        <v>291</v>
      </c>
      <c r="J373" s="56" t="s">
        <v>595</v>
      </c>
      <c r="K373" s="56"/>
      <c r="L373" s="56"/>
      <c r="M373" s="56"/>
      <c r="N373" s="56"/>
      <c r="O373" s="41"/>
      <c r="Q373" s="41"/>
      <c r="R373" s="62"/>
    </row>
    <row r="374" spans="1:38" ht="12.75" customHeight="1">
      <c r="A374" s="248">
        <v>181</v>
      </c>
      <c r="B374" s="249">
        <v>44845</v>
      </c>
      <c r="C374" s="58"/>
      <c r="D374" s="58" t="s">
        <v>437</v>
      </c>
      <c r="E374" s="253" t="s">
        <v>593</v>
      </c>
      <c r="F374" s="56" t="s">
        <v>855</v>
      </c>
      <c r="G374" s="56"/>
      <c r="H374" s="56"/>
      <c r="I374" s="56">
        <v>765</v>
      </c>
      <c r="J374" s="56" t="s">
        <v>595</v>
      </c>
      <c r="K374" s="56"/>
      <c r="L374" s="56"/>
      <c r="M374" s="56"/>
      <c r="N374" s="56"/>
      <c r="O374" s="41"/>
      <c r="Q374" s="41"/>
      <c r="R374" s="62"/>
    </row>
    <row r="375" spans="1:38" ht="12.75" customHeight="1">
      <c r="A375" s="223">
        <v>182</v>
      </c>
      <c r="B375" s="224">
        <v>44981</v>
      </c>
      <c r="C375" s="224"/>
      <c r="D375" s="225" t="s">
        <v>454</v>
      </c>
      <c r="E375" s="226" t="s">
        <v>593</v>
      </c>
      <c r="F375" s="196">
        <v>1675</v>
      </c>
      <c r="G375" s="226"/>
      <c r="H375" s="226">
        <v>2080</v>
      </c>
      <c r="I375" s="228">
        <v>2080</v>
      </c>
      <c r="J375" s="198" t="s">
        <v>695</v>
      </c>
      <c r="K375" s="199">
        <f>H375-F375</f>
        <v>405</v>
      </c>
      <c r="L375" s="200">
        <f>K375/F375</f>
        <v>0.2417910447761194</v>
      </c>
      <c r="M375" s="195" t="s">
        <v>597</v>
      </c>
      <c r="N375" s="201">
        <v>45119</v>
      </c>
      <c r="O375" s="41"/>
      <c r="R375" s="62"/>
    </row>
    <row r="376" spans="1:38" ht="12.75" customHeight="1">
      <c r="A376" s="223">
        <v>183</v>
      </c>
      <c r="B376" s="224">
        <v>44986</v>
      </c>
      <c r="C376" s="224"/>
      <c r="D376" s="225" t="s">
        <v>492</v>
      </c>
      <c r="E376" s="226" t="s">
        <v>593</v>
      </c>
      <c r="F376" s="196">
        <v>57.5</v>
      </c>
      <c r="G376" s="226"/>
      <c r="H376" s="226">
        <v>120</v>
      </c>
      <c r="I376" s="228">
        <v>120</v>
      </c>
      <c r="J376" s="198" t="s">
        <v>695</v>
      </c>
      <c r="K376" s="199">
        <f>H376-F376</f>
        <v>62.5</v>
      </c>
      <c r="L376" s="200">
        <f>K376/F376</f>
        <v>1.0869565217391304</v>
      </c>
      <c r="M376" s="195" t="s">
        <v>597</v>
      </c>
      <c r="N376" s="201">
        <v>45049</v>
      </c>
      <c r="O376" s="41"/>
      <c r="R376" s="62"/>
    </row>
    <row r="377" spans="1:38" ht="12.75" customHeight="1">
      <c r="A377" s="254">
        <v>184</v>
      </c>
      <c r="B377" s="249">
        <v>45008</v>
      </c>
      <c r="C377" s="249"/>
      <c r="D377" s="58" t="s">
        <v>509</v>
      </c>
      <c r="E377" s="253" t="s">
        <v>593</v>
      </c>
      <c r="F377" s="253" t="s">
        <v>856</v>
      </c>
      <c r="G377" s="56"/>
      <c r="H377" s="56"/>
      <c r="I377" s="56">
        <v>3523</v>
      </c>
      <c r="J377" s="56" t="s">
        <v>595</v>
      </c>
      <c r="K377" s="56"/>
      <c r="L377" s="56"/>
      <c r="M377" s="56"/>
      <c r="N377" s="56"/>
      <c r="O377" s="41"/>
      <c r="R377" s="62"/>
    </row>
    <row r="378" spans="1:38" ht="12.75" customHeight="1">
      <c r="A378" s="248">
        <v>185</v>
      </c>
      <c r="B378" s="249">
        <v>45027</v>
      </c>
      <c r="C378" s="58"/>
      <c r="D378" s="58" t="s">
        <v>857</v>
      </c>
      <c r="E378" s="253" t="s">
        <v>593</v>
      </c>
      <c r="F378" s="56" t="s">
        <v>858</v>
      </c>
      <c r="G378" s="56"/>
      <c r="H378" s="56"/>
      <c r="I378" s="56">
        <v>810</v>
      </c>
      <c r="J378" s="56" t="s">
        <v>595</v>
      </c>
      <c r="K378" s="56"/>
      <c r="L378" s="56"/>
      <c r="M378" s="56"/>
      <c r="N378" s="56"/>
      <c r="O378" s="41"/>
      <c r="R378" s="62"/>
    </row>
    <row r="379" spans="1:38" ht="12.75" customHeight="1">
      <c r="A379" s="248">
        <v>186</v>
      </c>
      <c r="B379" s="249">
        <v>45050</v>
      </c>
      <c r="C379" s="58"/>
      <c r="D379" s="58" t="s">
        <v>42</v>
      </c>
      <c r="E379" s="253" t="s">
        <v>593</v>
      </c>
      <c r="F379" s="56" t="s">
        <v>859</v>
      </c>
      <c r="G379" s="56"/>
      <c r="H379" s="56"/>
      <c r="I379" s="56">
        <v>5040</v>
      </c>
      <c r="J379" s="56" t="s">
        <v>595</v>
      </c>
      <c r="K379" s="56"/>
      <c r="L379" s="56"/>
      <c r="M379" s="56"/>
      <c r="N379" s="56"/>
      <c r="O379" s="41"/>
      <c r="R379" s="62"/>
    </row>
    <row r="380" spans="1:38" ht="12.75" customHeight="1">
      <c r="A380" s="242">
        <v>187</v>
      </c>
      <c r="B380" s="243">
        <v>45075</v>
      </c>
      <c r="C380" s="255"/>
      <c r="D380" s="255" t="s">
        <v>860</v>
      </c>
      <c r="E380" s="256" t="s">
        <v>593</v>
      </c>
      <c r="F380" s="245" t="s">
        <v>861</v>
      </c>
      <c r="G380" s="245"/>
      <c r="H380" s="245"/>
      <c r="I380" s="245">
        <v>732</v>
      </c>
      <c r="J380" s="245" t="s">
        <v>595</v>
      </c>
      <c r="K380" s="245"/>
      <c r="L380" s="245"/>
      <c r="M380" s="245"/>
      <c r="N380" s="245"/>
      <c r="O380" s="41"/>
      <c r="Q380" s="41"/>
      <c r="R380" s="62"/>
      <c r="T380" s="41"/>
      <c r="V380" s="41"/>
      <c r="W380" s="62"/>
      <c r="Y380" s="41"/>
      <c r="AA380" s="41"/>
      <c r="AB380" s="62"/>
      <c r="AD380" s="41"/>
      <c r="AF380" s="41"/>
      <c r="AG380" s="62"/>
      <c r="AI380" s="41"/>
      <c r="AK380" s="41"/>
      <c r="AL380" s="62"/>
    </row>
    <row r="381" spans="1:38" ht="12.75" customHeight="1">
      <c r="A381" s="248">
        <v>188</v>
      </c>
      <c r="B381" s="249">
        <v>45078</v>
      </c>
      <c r="C381" s="58"/>
      <c r="D381" s="58" t="s">
        <v>541</v>
      </c>
      <c r="E381" s="253" t="s">
        <v>593</v>
      </c>
      <c r="F381" s="56" t="s">
        <v>862</v>
      </c>
      <c r="G381" s="56"/>
      <c r="H381" s="56"/>
      <c r="I381" s="56">
        <v>4300</v>
      </c>
      <c r="J381" s="56" t="s">
        <v>595</v>
      </c>
      <c r="K381" s="56"/>
      <c r="L381" s="56"/>
      <c r="M381" s="56"/>
      <c r="N381" s="56"/>
      <c r="O381" s="41"/>
      <c r="Q381" s="41"/>
      <c r="R381" s="62"/>
      <c r="T381" s="41"/>
      <c r="V381" s="41"/>
      <c r="W381" s="62"/>
      <c r="Y381" s="41"/>
      <c r="AA381" s="41"/>
      <c r="AB381" s="62"/>
      <c r="AD381" s="41"/>
      <c r="AF381" s="41"/>
      <c r="AG381" s="62"/>
      <c r="AI381" s="41"/>
      <c r="AK381" s="41"/>
      <c r="AL381" s="62"/>
    </row>
    <row r="382" spans="1:38" ht="12.75" customHeight="1">
      <c r="A382" s="248">
        <v>189</v>
      </c>
      <c r="B382" s="249">
        <v>45103</v>
      </c>
      <c r="C382" s="58"/>
      <c r="D382" s="58" t="s">
        <v>1077</v>
      </c>
      <c r="E382" s="253" t="s">
        <v>593</v>
      </c>
      <c r="F382" s="56" t="s">
        <v>675</v>
      </c>
      <c r="G382" s="56"/>
      <c r="H382" s="56"/>
      <c r="I382" s="56">
        <v>383</v>
      </c>
      <c r="J382" s="56" t="s">
        <v>595</v>
      </c>
      <c r="K382" s="56"/>
      <c r="L382" s="56"/>
      <c r="M382" s="56"/>
      <c r="N382" s="56"/>
      <c r="O382" s="41"/>
      <c r="Q382" s="41"/>
      <c r="R382" s="62"/>
      <c r="T382" s="41"/>
      <c r="V382" s="41"/>
      <c r="W382" s="62"/>
      <c r="Y382" s="41"/>
      <c r="AA382" s="41"/>
      <c r="AB382" s="62"/>
      <c r="AD382" s="41"/>
      <c r="AF382" s="41"/>
      <c r="AG382" s="62"/>
      <c r="AI382" s="41"/>
      <c r="AK382" s="41"/>
      <c r="AL382" s="62"/>
    </row>
    <row r="383" spans="1:38" ht="12.75" customHeight="1">
      <c r="A383" s="248">
        <v>190</v>
      </c>
      <c r="B383" s="249">
        <v>45120</v>
      </c>
      <c r="C383" s="58"/>
      <c r="D383" s="58" t="s">
        <v>540</v>
      </c>
      <c r="E383" s="253" t="s">
        <v>593</v>
      </c>
      <c r="F383" s="56" t="s">
        <v>1062</v>
      </c>
      <c r="G383" s="56"/>
      <c r="H383" s="56"/>
      <c r="I383" s="56">
        <v>2935</v>
      </c>
      <c r="J383" s="56" t="s">
        <v>595</v>
      </c>
      <c r="K383" s="56"/>
      <c r="L383" s="56"/>
      <c r="M383" s="56"/>
      <c r="N383" s="56"/>
      <c r="O383" s="41"/>
      <c r="Q383" s="41"/>
      <c r="R383" s="62"/>
      <c r="T383" s="41"/>
      <c r="V383" s="41"/>
      <c r="W383" s="62"/>
      <c r="Y383" s="41"/>
      <c r="AA383" s="41"/>
      <c r="AB383" s="62"/>
      <c r="AD383" s="41"/>
      <c r="AF383" s="41"/>
      <c r="AG383" s="62"/>
      <c r="AI383" s="41"/>
      <c r="AK383" s="41"/>
      <c r="AL383" s="62"/>
    </row>
    <row r="384" spans="1:38" ht="12.75" customHeight="1">
      <c r="A384" s="248">
        <v>191</v>
      </c>
      <c r="B384" s="249">
        <v>45125</v>
      </c>
      <c r="C384" s="58"/>
      <c r="D384" s="58" t="s">
        <v>203</v>
      </c>
      <c r="E384" s="253" t="s">
        <v>593</v>
      </c>
      <c r="F384" s="56" t="s">
        <v>1108</v>
      </c>
      <c r="G384" s="56"/>
      <c r="H384" s="56"/>
      <c r="I384" s="56">
        <v>4895</v>
      </c>
      <c r="J384" s="56" t="s">
        <v>595</v>
      </c>
      <c r="K384" s="56"/>
      <c r="L384" s="56"/>
      <c r="M384" s="56"/>
      <c r="N384" s="56"/>
      <c r="O384" s="41"/>
      <c r="R384" s="62"/>
      <c r="T384" s="41"/>
      <c r="W384" s="62"/>
      <c r="Y384" s="41"/>
      <c r="AB384" s="62"/>
      <c r="AD384" s="41"/>
      <c r="AG384" s="62"/>
      <c r="AI384" s="41"/>
      <c r="AL384" s="62"/>
    </row>
    <row r="385" spans="1:38" ht="12.75" customHeight="1">
      <c r="A385" s="248"/>
      <c r="B385" s="249"/>
      <c r="C385" s="58"/>
      <c r="D385" s="58"/>
      <c r="E385" s="253"/>
      <c r="F385" s="56"/>
      <c r="G385" s="56"/>
      <c r="H385" s="56"/>
      <c r="I385" s="56"/>
      <c r="J385" s="56"/>
      <c r="K385" s="56"/>
      <c r="L385" s="56"/>
      <c r="M385" s="56"/>
      <c r="N385" s="56"/>
      <c r="O385" s="41"/>
      <c r="R385" s="62"/>
      <c r="T385" s="41"/>
      <c r="W385" s="62"/>
      <c r="Y385" s="41"/>
      <c r="AB385" s="62"/>
      <c r="AD385" s="41"/>
      <c r="AG385" s="62"/>
      <c r="AI385" s="41"/>
      <c r="AL385" s="62"/>
    </row>
    <row r="386" spans="1:38" ht="12.75" customHeight="1">
      <c r="A386" s="248"/>
      <c r="B386" s="249"/>
      <c r="C386" s="58"/>
      <c r="D386" s="58"/>
      <c r="E386" s="253"/>
      <c r="F386" s="56"/>
      <c r="G386" s="56"/>
      <c r="H386" s="56"/>
      <c r="I386" s="56"/>
      <c r="J386" s="56"/>
      <c r="K386" s="56"/>
      <c r="L386" s="56"/>
      <c r="M386" s="56"/>
      <c r="N386" s="56"/>
      <c r="O386" s="41"/>
      <c r="R386" s="62"/>
      <c r="T386" s="41"/>
      <c r="W386" s="62"/>
      <c r="Y386" s="41"/>
      <c r="AB386" s="62"/>
      <c r="AD386" s="41"/>
      <c r="AG386" s="62"/>
      <c r="AI386" s="41"/>
      <c r="AL386" s="62"/>
    </row>
    <row r="387" spans="1:38" ht="12.75" customHeight="1">
      <c r="A387" s="248"/>
      <c r="B387" s="249"/>
      <c r="C387" s="58"/>
      <c r="D387" s="58"/>
      <c r="E387" s="253"/>
      <c r="F387" s="56"/>
      <c r="G387" s="56"/>
      <c r="H387" s="56"/>
      <c r="I387" s="56"/>
      <c r="J387" s="56"/>
      <c r="K387" s="56"/>
      <c r="L387" s="56"/>
      <c r="M387" s="56"/>
      <c r="N387" s="56"/>
      <c r="O387" s="41"/>
      <c r="R387" s="62"/>
      <c r="T387" s="41"/>
      <c r="W387" s="62"/>
      <c r="Y387" s="41"/>
      <c r="AB387" s="62"/>
      <c r="AD387" s="41"/>
      <c r="AG387" s="62"/>
      <c r="AI387" s="41"/>
      <c r="AL387" s="62"/>
    </row>
    <row r="388" spans="1:38" ht="12.75" customHeight="1">
      <c r="A388" s="58"/>
      <c r="B388" s="58"/>
      <c r="C388" s="58"/>
      <c r="D388" s="58"/>
      <c r="E388" s="58"/>
      <c r="F388" s="56"/>
      <c r="G388" s="56"/>
      <c r="H388" s="56"/>
      <c r="I388" s="56"/>
      <c r="J388" s="31"/>
      <c r="K388" s="56"/>
      <c r="L388" s="56"/>
      <c r="M388" s="56"/>
      <c r="N388" s="58"/>
      <c r="O388" s="41"/>
      <c r="R388" s="62"/>
      <c r="T388" s="41"/>
      <c r="W388" s="62"/>
      <c r="Y388" s="41"/>
      <c r="AB388" s="62"/>
      <c r="AD388" s="41"/>
      <c r="AG388" s="62"/>
      <c r="AI388" s="41"/>
      <c r="AL388" s="62"/>
    </row>
    <row r="389" spans="1:38" ht="12.75" customHeight="1">
      <c r="B389" s="257" t="s">
        <v>863</v>
      </c>
      <c r="F389" s="62"/>
      <c r="G389" s="62"/>
      <c r="H389" s="62"/>
      <c r="I389" s="62"/>
      <c r="J389" s="41"/>
      <c r="K389" s="62"/>
      <c r="L389" s="62"/>
      <c r="M389" s="62"/>
      <c r="O389" s="41"/>
      <c r="R389" s="62"/>
      <c r="T389" s="41"/>
      <c r="W389" s="62"/>
      <c r="Y389" s="41"/>
      <c r="AB389" s="62"/>
      <c r="AD389" s="41"/>
      <c r="AG389" s="62"/>
      <c r="AI389" s="41"/>
      <c r="AL389" s="62"/>
    </row>
    <row r="390" spans="1:38" ht="12.75" customHeight="1">
      <c r="A390" s="258"/>
      <c r="F390" s="62"/>
      <c r="G390" s="62"/>
      <c r="H390" s="62"/>
      <c r="I390" s="62"/>
      <c r="J390" s="41"/>
      <c r="K390" s="62"/>
      <c r="L390" s="62"/>
      <c r="M390" s="62"/>
      <c r="O390" s="41"/>
      <c r="R390" s="62"/>
      <c r="T390" s="41"/>
      <c r="W390" s="62"/>
      <c r="Y390" s="41"/>
      <c r="AB390" s="62"/>
      <c r="AD390" s="41"/>
      <c r="AG390" s="62"/>
      <c r="AI390" s="41"/>
      <c r="AL390" s="62"/>
    </row>
    <row r="391" spans="1:38" ht="12.75" customHeight="1">
      <c r="A391" s="258"/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1:38" ht="12.75" customHeight="1">
      <c r="A392" s="56"/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1:3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1:3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1:3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1:3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1:3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1:3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1:3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1:3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2.7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  <row r="557" spans="6:18" ht="12.75" customHeight="1">
      <c r="F557" s="62"/>
      <c r="G557" s="62"/>
      <c r="H557" s="62"/>
      <c r="I557" s="62"/>
      <c r="J557" s="41"/>
      <c r="K557" s="62"/>
      <c r="L557" s="62"/>
      <c r="M557" s="62"/>
      <c r="O557" s="41"/>
      <c r="R557" s="62"/>
    </row>
    <row r="558" spans="6:18" ht="12.75" customHeight="1">
      <c r="F558" s="62"/>
      <c r="G558" s="62"/>
      <c r="H558" s="62"/>
      <c r="I558" s="62"/>
      <c r="J558" s="41"/>
      <c r="K558" s="62"/>
      <c r="L558" s="62"/>
      <c r="M558" s="62"/>
      <c r="O558" s="41"/>
      <c r="R558" s="62"/>
    </row>
    <row r="559" spans="6:18" ht="12.75" customHeight="1">
      <c r="F559" s="62"/>
      <c r="G559" s="62"/>
      <c r="H559" s="62"/>
      <c r="I559" s="62"/>
      <c r="J559" s="41"/>
      <c r="K559" s="62"/>
      <c r="L559" s="62"/>
      <c r="M559" s="62"/>
      <c r="O559" s="41"/>
      <c r="R559" s="62"/>
    </row>
    <row r="560" spans="6:18" ht="12.75" customHeight="1">
      <c r="F560" s="62"/>
      <c r="G560" s="62"/>
      <c r="H560" s="62"/>
      <c r="I560" s="62"/>
      <c r="J560" s="41"/>
      <c r="K560" s="62"/>
      <c r="L560" s="62"/>
      <c r="M560" s="62"/>
      <c r="O560" s="41"/>
      <c r="R560" s="62"/>
    </row>
    <row r="561" spans="6:18" ht="12.75" customHeight="1">
      <c r="F561" s="62"/>
      <c r="G561" s="62"/>
      <c r="H561" s="62"/>
      <c r="I561" s="62"/>
      <c r="J561" s="41"/>
      <c r="K561" s="62"/>
      <c r="L561" s="62"/>
      <c r="M561" s="62"/>
      <c r="O561" s="41"/>
      <c r="R561" s="62"/>
    </row>
    <row r="562" spans="6:18" ht="12.75" customHeight="1">
      <c r="F562" s="62"/>
      <c r="G562" s="62"/>
      <c r="H562" s="62"/>
      <c r="I562" s="62"/>
      <c r="J562" s="41"/>
      <c r="K562" s="62"/>
      <c r="L562" s="62"/>
      <c r="M562" s="62"/>
      <c r="O562" s="41"/>
      <c r="R562" s="62"/>
    </row>
    <row r="563" spans="6:18" ht="12.75" customHeight="1">
      <c r="F563" s="62"/>
      <c r="G563" s="62"/>
      <c r="H563" s="62"/>
      <c r="I563" s="62"/>
      <c r="J563" s="41"/>
      <c r="K563" s="62"/>
      <c r="L563" s="62"/>
      <c r="M563" s="62"/>
      <c r="O563" s="41"/>
      <c r="R563" s="62"/>
    </row>
    <row r="564" spans="6:18" ht="12.75" customHeight="1">
      <c r="F564" s="62"/>
      <c r="G564" s="62"/>
      <c r="H564" s="62"/>
      <c r="I564" s="62"/>
      <c r="J564" s="41"/>
      <c r="K564" s="62"/>
      <c r="L564" s="62"/>
      <c r="M564" s="62"/>
      <c r="O564" s="41"/>
      <c r="R564" s="62"/>
    </row>
    <row r="565" spans="6:18" ht="15" customHeight="1">
      <c r="F565" s="62"/>
      <c r="G565" s="62"/>
      <c r="H565" s="62"/>
      <c r="I565" s="62"/>
      <c r="J565" s="41"/>
      <c r="K565" s="62"/>
      <c r="L565" s="62"/>
      <c r="M565" s="62"/>
      <c r="O565" s="41"/>
      <c r="R565" s="62"/>
    </row>
  </sheetData>
  <autoFilter ref="R1:R388"/>
  <mergeCells count="21">
    <mergeCell ref="P152:P153"/>
    <mergeCell ref="A152:A153"/>
    <mergeCell ref="B152:B153"/>
    <mergeCell ref="J152:J153"/>
    <mergeCell ref="O152:O153"/>
    <mergeCell ref="J141:J142"/>
    <mergeCell ref="P141:P142"/>
    <mergeCell ref="A141:A142"/>
    <mergeCell ref="B141:B142"/>
    <mergeCell ref="O100:O101"/>
    <mergeCell ref="P100:P101"/>
    <mergeCell ref="A100:A101"/>
    <mergeCell ref="B100:B101"/>
    <mergeCell ref="J100:J101"/>
    <mergeCell ref="J130:J131"/>
    <mergeCell ref="B130:B131"/>
    <mergeCell ref="A130:A131"/>
    <mergeCell ref="J113:J114"/>
    <mergeCell ref="B113:B114"/>
    <mergeCell ref="A113:A114"/>
    <mergeCell ref="O141:O142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2023-07-28T02:49:18Z</dcterms:modified>
</cp:coreProperties>
</file>