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1" i="7"/>
  <c r="K91"/>
  <c r="M91" s="1"/>
  <c r="L85"/>
  <c r="K129" l="1"/>
  <c r="M129" s="1"/>
  <c r="L113"/>
  <c r="L90"/>
  <c r="K90"/>
  <c r="L89"/>
  <c r="K89"/>
  <c r="K85"/>
  <c r="L27"/>
  <c r="K27"/>
  <c r="L88"/>
  <c r="K88"/>
  <c r="K128"/>
  <c r="M128" s="1"/>
  <c r="L84"/>
  <c r="K84"/>
  <c r="M84" s="1"/>
  <c r="L87"/>
  <c r="K87"/>
  <c r="L86"/>
  <c r="K86"/>
  <c r="K127"/>
  <c r="M127" s="1"/>
  <c r="K125"/>
  <c r="M125" s="1"/>
  <c r="L39"/>
  <c r="K39"/>
  <c r="L83"/>
  <c r="K83"/>
  <c r="K126"/>
  <c r="M126" s="1"/>
  <c r="L74"/>
  <c r="K74"/>
  <c r="L82"/>
  <c r="K82"/>
  <c r="L81"/>
  <c r="K81"/>
  <c r="L80"/>
  <c r="K80"/>
  <c r="L79"/>
  <c r="K79"/>
  <c r="L78"/>
  <c r="K78"/>
  <c r="L75"/>
  <c r="K75"/>
  <c r="L77"/>
  <c r="K77"/>
  <c r="L76"/>
  <c r="K76"/>
  <c r="L110"/>
  <c r="K124"/>
  <c r="M124" s="1"/>
  <c r="L70"/>
  <c r="K70"/>
  <c r="L36"/>
  <c r="K36"/>
  <c r="L23"/>
  <c r="K23"/>
  <c r="L37"/>
  <c r="K37"/>
  <c r="L73"/>
  <c r="K73"/>
  <c r="L31"/>
  <c r="K31"/>
  <c r="L72"/>
  <c r="K72"/>
  <c r="L59"/>
  <c r="K59"/>
  <c r="L69"/>
  <c r="K69"/>
  <c r="L71"/>
  <c r="K71"/>
  <c r="L34"/>
  <c r="K34"/>
  <c r="L22"/>
  <c r="K22"/>
  <c r="L106"/>
  <c r="L68"/>
  <c r="K68"/>
  <c r="L67"/>
  <c r="K67"/>
  <c r="L66"/>
  <c r="K66"/>
  <c r="L65"/>
  <c r="K65"/>
  <c r="L35"/>
  <c r="K35"/>
  <c r="L26"/>
  <c r="K26"/>
  <c r="L32"/>
  <c r="K32"/>
  <c r="L102"/>
  <c r="L100"/>
  <c r="L64"/>
  <c r="L63"/>
  <c r="K64"/>
  <c r="L28"/>
  <c r="K28"/>
  <c r="L104"/>
  <c r="M27" l="1"/>
  <c r="M89"/>
  <c r="M90"/>
  <c r="M88"/>
  <c r="M85"/>
  <c r="M86"/>
  <c r="M87"/>
  <c r="M83"/>
  <c r="M39"/>
  <c r="M70"/>
  <c r="M74"/>
  <c r="M82"/>
  <c r="M81"/>
  <c r="M78"/>
  <c r="M79"/>
  <c r="M75"/>
  <c r="M80"/>
  <c r="M36"/>
  <c r="M77"/>
  <c r="M76"/>
  <c r="M23"/>
  <c r="M37"/>
  <c r="M73"/>
  <c r="M31"/>
  <c r="M34"/>
  <c r="M72"/>
  <c r="M59"/>
  <c r="M69"/>
  <c r="M26"/>
  <c r="M71"/>
  <c r="M68"/>
  <c r="M22"/>
  <c r="M28"/>
  <c r="M67"/>
  <c r="M65"/>
  <c r="M66"/>
  <c r="M35"/>
  <c r="M32"/>
  <c r="M64"/>
  <c r="M100"/>
  <c r="M121"/>
  <c r="K63"/>
  <c r="L62"/>
  <c r="K62"/>
  <c r="L61"/>
  <c r="K61"/>
  <c r="L60"/>
  <c r="K60"/>
  <c r="L58"/>
  <c r="M58" s="1"/>
  <c r="L57"/>
  <c r="L56"/>
  <c r="L55"/>
  <c r="L54"/>
  <c r="L53"/>
  <c r="L52"/>
  <c r="L11"/>
  <c r="L12"/>
  <c r="L13"/>
  <c r="L14"/>
  <c r="L15"/>
  <c r="L16"/>
  <c r="L17"/>
  <c r="L18"/>
  <c r="L19"/>
  <c r="L20"/>
  <c r="L24"/>
  <c r="L25"/>
  <c r="L29"/>
  <c r="L30"/>
  <c r="L10"/>
  <c r="K57"/>
  <c r="K56"/>
  <c r="K123"/>
  <c r="M123" s="1"/>
  <c r="K30"/>
  <c r="K29"/>
  <c r="K120"/>
  <c r="M120" s="1"/>
  <c r="K54"/>
  <c r="K25"/>
  <c r="K24"/>
  <c r="K19"/>
  <c r="K53"/>
  <c r="K20"/>
  <c r="K17"/>
  <c r="K18"/>
  <c r="K15"/>
  <c r="K16"/>
  <c r="K11"/>
  <c r="K55"/>
  <c r="K14"/>
  <c r="K10"/>
  <c r="M19" l="1"/>
  <c r="M20"/>
  <c r="M30"/>
  <c r="M14"/>
  <c r="M16"/>
  <c r="M63"/>
  <c r="M25"/>
  <c r="M11"/>
  <c r="M15"/>
  <c r="M29"/>
  <c r="M24"/>
  <c r="M61"/>
  <c r="M18"/>
  <c r="M17"/>
  <c r="M54"/>
  <c r="M10"/>
  <c r="M62"/>
  <c r="M57"/>
  <c r="M60"/>
  <c r="M55"/>
  <c r="M56"/>
  <c r="M53"/>
  <c r="K52"/>
  <c r="M52" s="1"/>
  <c r="K13" l="1"/>
  <c r="M13" s="1"/>
  <c r="K12"/>
  <c r="M12" s="1"/>
  <c r="K296"/>
  <c r="L296" s="1"/>
  <c r="M7" l="1"/>
  <c r="F284" l="1"/>
  <c r="K285"/>
  <c r="L285" s="1"/>
  <c r="K276"/>
  <c r="L276" s="1"/>
  <c r="K279"/>
  <c r="L279" s="1"/>
  <c r="K287" l="1"/>
  <c r="L287" s="1"/>
  <c r="F278"/>
  <c r="F277"/>
  <c r="F275"/>
  <c r="K275" s="1"/>
  <c r="L275" s="1"/>
  <c r="F255"/>
  <c r="F207"/>
  <c r="K286" l="1"/>
  <c r="L286" s="1"/>
  <c r="K284"/>
  <c r="L284" s="1"/>
  <c r="K290"/>
  <c r="L290" s="1"/>
  <c r="K291"/>
  <c r="L291" s="1"/>
  <c r="K283"/>
  <c r="L283" s="1"/>
  <c r="K293"/>
  <c r="L293" s="1"/>
  <c r="K289"/>
  <c r="L289" s="1"/>
  <c r="K282" l="1"/>
  <c r="L282" s="1"/>
  <c r="K271"/>
  <c r="L271" s="1"/>
  <c r="K273"/>
  <c r="L273" s="1"/>
  <c r="K270"/>
  <c r="L270" s="1"/>
  <c r="K272"/>
  <c r="L272" s="1"/>
  <c r="K201"/>
  <c r="L201" s="1"/>
  <c r="K254"/>
  <c r="L254" s="1"/>
  <c r="K268"/>
  <c r="L268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K255"/>
  <c r="L255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K203"/>
  <c r="L203" s="1"/>
  <c r="K202"/>
  <c r="L202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D7" i="6"/>
  <c r="K6" i="4"/>
  <c r="K6" i="3"/>
  <c r="L6" i="2"/>
</calcChain>
</file>

<file path=xl/sharedStrings.xml><?xml version="1.0" encoding="utf-8"?>
<sst xmlns="http://schemas.openxmlformats.org/spreadsheetml/2006/main" count="7694" uniqueCount="3879">
  <si>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</si>
  <si>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</si>
  <si>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</si>
  <si>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</si>
  <si>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</si>
  <si>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</si>
  <si>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</si>
  <si>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</si>
  <si>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</si>
  <si>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</si>
  <si>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</si>
  <si>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</si>
  <si>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</si>
  <si>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</si>
  <si>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</si>
  <si>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</si>
  <si>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</si>
  <si>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</si>
  <si>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</si>
  <si>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</si>
  <si>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</si>
  <si>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</si>
  <si>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</si>
  <si>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</si>
  <si>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</si>
  <si>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</si>
  <si>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</si>
  <si>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</si>
  <si>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</si>
  <si>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</si>
  <si>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</si>
  <si>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</si>
  <si>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</si>
  <si>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</si>
  <si>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</si>
  <si>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</si>
  <si>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</si>
  <si>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</si>
  <si>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</si>
  <si>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</si>
  <si>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</si>
  <si>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</si>
  <si>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</si>
  <si>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</si>
  <si>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</si>
  <si>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</si>
  <si>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</si>
  <si>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</si>
  <si>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</si>
  <si>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</si>
  <si>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</si>
  <si>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</si>
  <si>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</si>
  <si>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</si>
  <si>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</si>
  <si>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</si>
  <si>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</si>
  <si>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</si>
  <si>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</si>
  <si>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</si>
  <si>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</si>
  <si>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</si>
  <si>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</si>
  <si>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</si>
  <si>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</si>
  <si>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</si>
  <si>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</si>
  <si>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</si>
  <si>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</si>
  <si>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</si>
  <si>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</si>
  <si>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</si>
  <si>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</si>
  <si>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</si>
  <si>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</si>
  <si>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</si>
  <si>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</si>
  <si>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</si>
  <si>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</si>
  <si>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</si>
  <si>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</si>
  <si>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</si>
  <si>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</si>
  <si>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</si>
  <si>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</si>
  <si>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</si>
  <si>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</si>
  <si>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</si>
  <si>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</si>
  <si>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</si>
  <si>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</si>
  <si>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</si>
  <si>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</si>
  <si>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</si>
  <si>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</si>
  <si>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</si>
  <si>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</si>
  <si>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</si>
  <si>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</si>
  <si>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</si>
  <si>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</si>
  <si>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</si>
  <si>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</si>
  <si>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</si>
  <si>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</si>
  <si>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</si>
  <si>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</si>
  <si>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</si>
  <si>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</si>
  <si>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</si>
  <si>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</si>
  <si>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</si>
  <si>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</si>
  <si>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</si>
  <si>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</si>
  <si>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</si>
  <si>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</si>
  <si>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</si>
  <si>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</si>
  <si>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</si>
  <si>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</si>
  <si>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</si>
  <si>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</si>
  <si>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</si>
  <si>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</si>
  <si>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</si>
  <si>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</si>
  <si>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</si>
  <si>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</si>
  <si>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</si>
  <si>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</si>
  <si>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</si>
  <si>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</si>
  <si>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</si>
  <si>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</si>
  <si>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</si>
  <si>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</si>
  <si>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</si>
  <si>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</si>
  <si>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</si>
  <si>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</si>
  <si>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</si>
  <si>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</si>
  <si>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</si>
  <si>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</si>
  <si>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</si>
  <si>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</si>
  <si>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</si>
  <si>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</si>
  <si>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</si>
  <si>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</si>
  <si>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</si>
  <si>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</si>
  <si>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</si>
  <si>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</si>
  <si>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</si>
  <si>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</si>
  <si>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</si>
  <si>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</si>
  <si>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</si>
  <si>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</si>
  <si>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</si>
  <si>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</si>
  <si>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</si>
  <si>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</si>
  <si>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</si>
  <si>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</si>
  <si>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</si>
  <si>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</si>
  <si>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</si>
  <si>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</si>
  <si>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</si>
  <si>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</si>
  <si>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</si>
  <si>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</si>
  <si>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</si>
  <si>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</si>
  <si>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</si>
  <si>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</si>
  <si>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</si>
  <si>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</si>
  <si>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</si>
  <si>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</si>
  <si>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</si>
  <si>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</si>
  <si>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</si>
  <si>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</si>
  <si>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</si>
  <si>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</si>
  <si>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</si>
  <si>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</si>
  <si>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</si>
  <si>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</si>
  <si>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</si>
  <si>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</si>
  <si>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</si>
  <si>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</si>
  <si>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</si>
  <si>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</si>
  <si>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</si>
  <si>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</si>
  <si>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</si>
  <si>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</si>
  <si>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</si>
  <si>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</si>
  <si>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</si>
  <si>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</si>
  <si>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</si>
  <si>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</si>
  <si>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</si>
  <si>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</si>
  <si>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</si>
  <si>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</si>
  <si>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</si>
  <si>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</si>
  <si>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</si>
  <si>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</si>
  <si>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</si>
  <si>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</si>
  <si>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</si>
  <si>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</si>
  <si>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</si>
  <si>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</si>
  <si>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</si>
  <si>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</si>
  <si>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</si>
  <si>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</si>
  <si>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</si>
  <si>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</si>
  <si>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</si>
  <si>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</si>
  <si>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</si>
  <si>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</si>
  <si>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</si>
  <si>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</si>
  <si>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</si>
  <si>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</si>
  <si>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</si>
  <si>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</si>
  <si>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</si>
  <si>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</si>
  <si>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</si>
  <si>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</si>
  <si>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</si>
  <si>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</si>
  <si>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</si>
  <si>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</si>
  <si>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</si>
  <si>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</si>
  <si>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</si>
  <si>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</si>
  <si>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</si>
  <si>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</si>
  <si>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</si>
  <si>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</si>
  <si>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</si>
  <si>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</si>
  <si>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</si>
  <si>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</si>
  <si>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</si>
  <si>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</si>
  <si>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</si>
  <si>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</si>
  <si>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</si>
  <si>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</si>
  <si>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</si>
  <si>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</si>
  <si>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</si>
  <si>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</si>
  <si>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</si>
  <si>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</si>
  <si>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</si>
  <si>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</si>
  <si>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</si>
  <si>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</si>
  <si>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</si>
  <si>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</si>
  <si>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</si>
  <si>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</si>
  <si>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</si>
  <si>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</si>
  <si>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</si>
  <si>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</si>
  <si>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</si>
  <si>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</si>
  <si>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</si>
  <si>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</si>
  <si>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</si>
  <si>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</si>
  <si>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</si>
  <si>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</si>
  <si>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</si>
  <si>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</si>
  <si>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</si>
  <si>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</si>
  <si>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</si>
  <si>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</si>
  <si>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</si>
  <si>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</si>
  <si>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</si>
  <si>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</si>
  <si>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</si>
  <si>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</si>
  <si>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</si>
  <si>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</si>
  <si>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</si>
  <si>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</si>
  <si>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</si>
  <si>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</si>
  <si>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</si>
  <si>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</si>
  <si>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</si>
  <si>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</si>
  <si>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</si>
  <si>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</si>
  <si>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</si>
  <si>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</si>
  <si>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</si>
  <si>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</si>
  <si>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</si>
  <si>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</si>
  <si>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</si>
  <si>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</si>
  <si>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</si>
  <si>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</si>
  <si>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</si>
  <si>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</si>
  <si>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</si>
  <si>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</si>
  <si>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</si>
  <si>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</si>
  <si>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</si>
  <si>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</si>
  <si>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</si>
  <si>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</si>
  <si>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</si>
  <si>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</si>
  <si>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</si>
  <si>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</si>
  <si>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</si>
  <si>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</si>
  <si>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</si>
  <si>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</si>
  <si>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</si>
  <si>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</si>
  <si>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</si>
  <si>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</si>
  <si>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</si>
  <si>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</si>
  <si>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</si>
  <si>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</si>
  <si>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</si>
  <si>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</si>
  <si>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</si>
  <si>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</si>
  <si>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</si>
  <si>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</si>
  <si>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</si>
  <si>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</si>
  <si>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</si>
  <si>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</si>
  <si>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</si>
  <si>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</si>
  <si>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</si>
  <si>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</si>
  <si>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</si>
  <si>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</si>
  <si>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</si>
  <si>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</si>
  <si>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</si>
  <si>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</si>
  <si>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</si>
  <si>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</si>
  <si>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</si>
  <si>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</si>
  <si>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</si>
  <si>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</si>
  <si>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</si>
  <si>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</si>
  <si>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</si>
  <si>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</si>
  <si>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</si>
  <si>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</si>
  <si>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</si>
  <si>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</si>
  <si>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</si>
  <si>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</si>
  <si>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</si>
  <si>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</si>
  <si>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</si>
  <si>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</si>
  <si>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</si>
  <si>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</si>
  <si>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</si>
  <si>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</si>
  <si>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</si>
  <si>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</si>
  <si>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</si>
  <si>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</si>
  <si>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</si>
  <si>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</si>
  <si>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</si>
  <si>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</si>
  <si>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</si>
  <si>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</si>
  <si>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</si>
  <si>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</si>
  <si>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</si>
  <si>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</si>
  <si>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</si>
  <si>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</si>
  <si>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</si>
  <si>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</si>
  <si>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</si>
  <si>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</si>
  <si>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</si>
  <si>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</si>
  <si>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</si>
  <si>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</si>
  <si>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</si>
  <si>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</si>
  <si>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</si>
  <si>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</si>
  <si>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</si>
  <si>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</si>
  <si>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</si>
  <si>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</si>
  <si>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</si>
  <si>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</si>
  <si>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</si>
  <si>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</si>
  <si>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</si>
  <si>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</si>
  <si>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</si>
  <si>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</si>
  <si>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</si>
  <si>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</si>
  <si>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</si>
  <si>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</si>
  <si>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</si>
  <si>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</si>
  <si>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</si>
  <si>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</si>
  <si>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</si>
  <si>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</si>
  <si>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</si>
  <si>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</si>
  <si>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</si>
  <si>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</si>
  <si>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</si>
  <si>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</si>
  <si>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</si>
  <si>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</si>
  <si>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</si>
  <si>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</si>
  <si>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</si>
  <si>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</si>
  <si>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</si>
  <si>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</si>
  <si>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</si>
  <si>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</si>
  <si>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</si>
  <si>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</si>
  <si>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</si>
  <si>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</si>
  <si>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</si>
  <si>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</si>
  <si>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</si>
  <si>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</si>
  <si>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</si>
  <si>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</si>
  <si>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</si>
  <si>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</si>
  <si>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</si>
  <si>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</si>
  <si>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</si>
  <si>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</si>
  <si>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</si>
  <si>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</si>
  <si>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</si>
  <si>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</si>
  <si>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</si>
  <si>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</si>
  <si>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</si>
  <si>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</si>
  <si>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</si>
  <si>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</si>
  <si>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</si>
  <si>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</si>
  <si>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</si>
  <si>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</si>
  <si>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</si>
  <si>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</si>
  <si>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</si>
  <si>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</si>
  <si>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</si>
  <si>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</si>
  <si>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</si>
  <si>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</si>
  <si>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</si>
  <si>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</si>
  <si>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</si>
  <si>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</si>
  <si>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</si>
  <si>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</si>
  <si>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</si>
  <si>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</si>
  <si>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</si>
  <si>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</si>
  <si>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</si>
  <si>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</si>
  <si>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</si>
  <si>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</si>
  <si>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</si>
  <si>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</si>
  <si>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</si>
  <si>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</si>
  <si>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</si>
  <si>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</si>
  <si>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</si>
  <si>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</si>
  <si>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</si>
  <si>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</si>
  <si>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</si>
  <si>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</si>
  <si>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</si>
  <si>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</si>
  <si>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</si>
  <si>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</si>
  <si>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</si>
  <si>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</si>
  <si>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</si>
  <si>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</si>
  <si>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</si>
  <si>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</si>
  <si>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</si>
  <si>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</si>
  <si>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</si>
  <si>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</si>
  <si>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</si>
  <si>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</si>
  <si>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</si>
  <si>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</si>
  <si>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</si>
  <si>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</si>
  <si>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</si>
  <si>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</si>
  <si>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</si>
  <si>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</si>
  <si>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</si>
  <si>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</si>
  <si>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</si>
  <si>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</si>
  <si>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</si>
  <si>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</si>
  <si>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</si>
  <si>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</si>
  <si>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</si>
  <si>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</si>
  <si>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</si>
  <si>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</si>
  <si>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</si>
  <si>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</si>
  <si>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</si>
  <si>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</si>
  <si>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</si>
  <si>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</si>
  <si>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</si>
  <si>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</si>
  <si>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</si>
  <si>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</si>
  <si>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</si>
  <si>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</si>
  <si>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</si>
  <si>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</si>
  <si>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</si>
  <si>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</si>
  <si>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</si>
  <si>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</si>
  <si>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</si>
  <si>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</si>
  <si>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</si>
  <si>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</si>
  <si>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</si>
  <si>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</si>
  <si>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</si>
  <si>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</si>
  <si>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</si>
  <si>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</si>
  <si>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</si>
  <si>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</si>
  <si>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</si>
  <si>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</si>
  <si>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</si>
  <si>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</si>
  <si>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</si>
  <si>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</si>
  <si>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</si>
  <si>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</si>
  <si>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</si>
  <si>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</si>
  <si>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</si>
  <si>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</si>
  <si>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</si>
  <si>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</si>
  <si>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</si>
  <si>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</si>
  <si>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</si>
  <si>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</si>
  <si>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</si>
  <si>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</si>
  <si>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</si>
  <si>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</si>
  <si>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</si>
  <si>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</si>
  <si>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</si>
  <si>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</si>
  <si>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</si>
  <si>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</si>
  <si>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</si>
  <si>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</si>
  <si>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</si>
  <si>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</si>
  <si>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</si>
  <si>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</si>
  <si>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</si>
  <si>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</si>
  <si>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</si>
  <si>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</si>
  <si>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</si>
  <si>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</si>
  <si>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</si>
  <si>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</si>
  <si>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</si>
  <si>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</si>
  <si>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</si>
  <si>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</si>
  <si>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</si>
  <si>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</si>
  <si>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</si>
  <si>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</si>
  <si>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</si>
  <si>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</si>
  <si>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</si>
  <si>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</si>
  <si>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</si>
  <si>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</si>
  <si>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</si>
  <si>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</si>
  <si>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</si>
  <si>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</si>
  <si>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</si>
  <si>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</si>
  <si>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</si>
  <si>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</si>
  <si>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</si>
  <si>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</si>
  <si>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</si>
  <si>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</si>
  <si>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</si>
  <si>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</si>
  <si>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</si>
  <si>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</si>
  <si>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</si>
  <si>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</si>
  <si>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</si>
  <si>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</si>
  <si>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</si>
  <si>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</si>
  <si>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</si>
  <si>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</si>
  <si>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</si>
  <si>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</si>
  <si>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</si>
  <si>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</si>
  <si>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</si>
  <si>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</si>
  <si>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</si>
  <si>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</si>
  <si>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</si>
  <si>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</si>
  <si>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</si>
  <si>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</si>
  <si>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</si>
  <si>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</si>
  <si>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</si>
  <si>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</si>
  <si>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</si>
  <si>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</si>
  <si>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</si>
  <si>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</si>
  <si>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</si>
  <si>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</si>
  <si>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</si>
  <si>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</si>
  <si>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</si>
  <si>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</si>
  <si>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</si>
  <si>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</si>
  <si>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</si>
  <si>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</si>
  <si>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</si>
  <si>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</si>
  <si>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</si>
  <si>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</si>
  <si>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</si>
  <si>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</si>
  <si>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</si>
  <si>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</si>
  <si>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</si>
  <si>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</si>
  <si>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</si>
  <si>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</si>
  <si>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</si>
  <si>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</si>
  <si>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</si>
  <si>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</si>
  <si>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</si>
  <si>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</si>
  <si>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</si>
  <si>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</si>
  <si>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</si>
  <si>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</si>
  <si>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</si>
  <si>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</si>
  <si>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</si>
  <si>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</si>
  <si>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</si>
  <si>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</si>
  <si>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</si>
  <si>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</si>
  <si>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</si>
  <si>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</si>
  <si>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</si>
  <si>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</si>
  <si>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</si>
  <si>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</si>
  <si>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</si>
  <si>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</si>
  <si>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</si>
  <si>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</si>
  <si>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</si>
  <si>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</si>
  <si>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</si>
  <si>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</si>
  <si>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</si>
  <si>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</si>
  <si>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</si>
  <si>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</si>
  <si>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</si>
  <si>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</si>
  <si>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</si>
  <si>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</si>
  <si>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</si>
  <si>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</si>
  <si>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</si>
  <si>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</si>
  <si>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</si>
  <si>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</si>
  <si>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</si>
  <si>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</si>
  <si>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</si>
  <si>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</si>
  <si>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</si>
  <si>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</si>
  <si>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</si>
  <si>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</si>
  <si>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</si>
  <si>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</si>
  <si>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</si>
  <si>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</si>
  <si>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</si>
  <si>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</si>
  <si>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</si>
  <si>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</si>
  <si>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</si>
  <si>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</si>
  <si>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</si>
  <si>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</si>
  <si>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</si>
  <si>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</si>
  <si>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</si>
  <si>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</si>
  <si>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</si>
  <si>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</si>
  <si>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</si>
  <si>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</si>
  <si>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</si>
  <si>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</si>
  <si>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</si>
  <si>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</si>
  <si>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</si>
  <si>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</si>
  <si>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</si>
  <si>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</si>
  <si>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</si>
  <si>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</si>
  <si>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</si>
  <si>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</si>
  <si>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</si>
  <si>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</si>
  <si>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</si>
  <si>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</si>
  <si>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</si>
  <si>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</si>
  <si>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</si>
  <si>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</si>
  <si>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</si>
  <si>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</si>
  <si>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</si>
  <si>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</si>
  <si>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</si>
  <si>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</si>
  <si>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</si>
  <si>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</si>
  <si>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</si>
  <si>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</si>
  <si>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</si>
  <si>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</si>
  <si>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</si>
  <si>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</si>
  <si>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</si>
  <si>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</si>
  <si>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</si>
  <si>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</si>
  <si>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</si>
  <si>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</si>
  <si>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</si>
  <si>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</si>
  <si>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</si>
  <si>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</si>
  <si>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</si>
  <si>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</si>
  <si>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</si>
  <si>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</si>
  <si>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</si>
  <si>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</si>
  <si>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</si>
  <si>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</si>
  <si>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</si>
  <si>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</si>
  <si>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</si>
  <si>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</si>
  <si>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</si>
  <si>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</si>
  <si>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</si>
  <si>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</si>
  <si>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</si>
  <si>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</si>
  <si>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</si>
  <si>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</si>
  <si>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</si>
  <si>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</si>
  <si>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</si>
  <si>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</si>
  <si>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</si>
  <si>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</si>
  <si>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</si>
  <si>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</si>
  <si>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</si>
  <si>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</si>
  <si>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</si>
  <si>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</si>
  <si>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</si>
  <si>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</si>
  <si>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</si>
  <si>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</si>
  <si>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</si>
  <si>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</si>
  <si>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</si>
  <si>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</si>
  <si>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</si>
  <si>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</si>
  <si>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</si>
  <si>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</si>
  <si>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</si>
  <si>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</si>
  <si>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</si>
  <si>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</si>
  <si>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</si>
  <si>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</si>
  <si>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</si>
  <si>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</si>
  <si>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</si>
  <si>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</si>
  <si>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</si>
  <si>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</si>
  <si>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</si>
  <si>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</si>
  <si>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</si>
  <si>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</si>
  <si>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</si>
  <si>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</si>
  <si>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</si>
  <si>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</si>
  <si>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</si>
  <si>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</si>
  <si>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</si>
  <si>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</si>
  <si>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</si>
  <si>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</si>
  <si>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</si>
  <si>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</si>
  <si>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</si>
  <si>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</si>
  <si>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</si>
  <si>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</si>
  <si>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</si>
  <si>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</si>
  <si>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</si>
  <si>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</si>
  <si>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</si>
  <si>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</si>
  <si>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</si>
  <si>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</si>
  <si>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</si>
  <si>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</si>
  <si>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</si>
  <si>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</si>
  <si>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</si>
  <si>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</si>
  <si>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</si>
  <si>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</si>
  <si>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</si>
  <si>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</si>
  <si>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</si>
  <si>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</si>
  <si>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</si>
  <si>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</si>
  <si>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</si>
  <si>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</si>
  <si>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</si>
  <si>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</si>
  <si>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</si>
  <si>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</si>
  <si>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</si>
  <si>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</si>
  <si>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</si>
  <si>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</si>
  <si>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</si>
  <si>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</si>
  <si>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</si>
  <si>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</si>
  <si>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</si>
  <si>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</si>
  <si>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</si>
  <si>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</si>
  <si>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</si>
  <si>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</si>
  <si>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</si>
  <si>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</si>
  <si>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</si>
  <si>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</si>
  <si>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</si>
  <si>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</si>
  <si>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</si>
  <si>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</si>
  <si>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</si>
  <si>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</si>
  <si>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</si>
  <si>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</si>
  <si>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</si>
  <si>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</si>
  <si>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</si>
  <si>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</si>
  <si>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</si>
  <si>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</si>
  <si>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</si>
  <si>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</si>
  <si>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</si>
  <si>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</si>
  <si>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</si>
  <si>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</si>
  <si>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</si>
  <si>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</si>
  <si>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</si>
  <si>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</si>
  <si>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</si>
  <si>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</si>
  <si>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</si>
  <si>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</si>
  <si>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</si>
  <si>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</si>
  <si>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</si>
  <si>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</si>
  <si>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</si>
  <si>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</si>
  <si>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</si>
  <si>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</si>
  <si>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</si>
  <si>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</si>
  <si>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</si>
  <si>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</si>
  <si>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</si>
  <si>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</si>
  <si>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</si>
  <si>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</si>
  <si>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</si>
  <si>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</si>
  <si>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</si>
  <si>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</si>
  <si>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</si>
  <si>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</si>
  <si>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</si>
  <si>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</si>
  <si>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</si>
  <si>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</si>
  <si>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</si>
  <si>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</si>
  <si>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</si>
  <si>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</si>
  <si>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</si>
  <si>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</si>
  <si>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</si>
  <si>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</si>
  <si>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</si>
  <si>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</si>
  <si>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</si>
  <si>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</si>
  <si>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</si>
  <si>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</si>
  <si>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</si>
  <si>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</si>
  <si>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</si>
  <si>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</si>
  <si>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</si>
  <si>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</si>
  <si>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</si>
  <si>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</si>
  <si>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</si>
  <si>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</si>
  <si>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</si>
  <si>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</si>
  <si>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</si>
  <si>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</si>
  <si>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</si>
  <si>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</si>
  <si>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</si>
  <si>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</si>
  <si>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</si>
  <si>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</si>
  <si>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</si>
  <si>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</si>
  <si>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</si>
  <si>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</si>
  <si>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</si>
  <si>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</si>
  <si>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</si>
  <si>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</si>
  <si>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</si>
  <si>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</si>
  <si>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</si>
  <si>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</si>
  <si>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</si>
  <si>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</si>
  <si>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</si>
  <si>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</si>
  <si>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</si>
  <si>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</si>
  <si>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</si>
  <si>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</si>
  <si>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</si>
  <si>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</si>
  <si>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</si>
  <si>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</si>
  <si>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</si>
  <si>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</si>
  <si>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</si>
  <si>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</si>
  <si>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</si>
  <si>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</si>
  <si>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</si>
  <si>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</si>
  <si>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</si>
  <si>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</si>
  <si>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</si>
  <si>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</si>
  <si>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</si>
  <si>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</si>
  <si>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</si>
  <si>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</si>
  <si>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</si>
  <si>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</si>
  <si>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</si>
  <si>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</si>
  <si>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</si>
  <si>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</si>
  <si>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</si>
  <si>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</si>
  <si>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</si>
  <si>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</si>
  <si>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</si>
  <si>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</si>
  <si>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</si>
  <si>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</si>
  <si>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</si>
  <si>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</si>
  <si>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</si>
  <si>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</si>
  <si>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</si>
  <si>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</si>
  <si>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</si>
  <si>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</si>
  <si>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</si>
  <si>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</si>
  <si>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</si>
  <si>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</si>
  <si>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</si>
  <si>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</si>
  <si>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</si>
  <si>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</si>
  <si>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</si>
  <si>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</si>
  <si>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</si>
  <si>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</si>
  <si>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</si>
  <si>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</si>
  <si>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</si>
  <si>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</si>
  <si>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</si>
  <si>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</si>
  <si>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</si>
  <si>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</si>
  <si>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</si>
  <si>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</si>
  <si>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</si>
  <si>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</si>
  <si>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</si>
  <si>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</si>
  <si>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</si>
  <si>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</si>
  <si>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</si>
  <si>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</si>
  <si>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</si>
  <si>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</si>
  <si>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</si>
  <si>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</si>
  <si>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</si>
  <si>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</si>
  <si>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</si>
  <si>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</si>
  <si>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</si>
  <si>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</si>
  <si>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</si>
  <si>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</si>
  <si>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</si>
  <si>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</si>
  <si>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</si>
  <si>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</si>
  <si>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</si>
  <si>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</si>
  <si>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</si>
  <si>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</si>
  <si>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</si>
  <si>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</si>
  <si>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</si>
  <si>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</si>
  <si>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</si>
  <si>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</si>
  <si>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</si>
  <si>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</si>
  <si>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</si>
  <si>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</si>
  <si>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</si>
  <si>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</si>
  <si>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</si>
  <si>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</si>
  <si>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</si>
  <si>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</si>
  <si>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</si>
  <si>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</si>
  <si>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</si>
  <si>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</si>
  <si>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</si>
  <si>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</si>
  <si>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</si>
  <si>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</si>
  <si>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</si>
  <si>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</si>
  <si>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</si>
  <si>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</si>
  <si>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</si>
  <si>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</si>
  <si>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</si>
  <si>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</si>
  <si>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</si>
  <si>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</si>
  <si>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</si>
  <si>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</si>
  <si>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</si>
  <si>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</si>
  <si>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</si>
  <si>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</si>
  <si>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</si>
  <si>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</si>
  <si>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</si>
  <si>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</si>
  <si>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</si>
  <si>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</si>
  <si>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</si>
  <si>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</si>
  <si>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</si>
  <si>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</si>
  <si>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</si>
  <si>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</si>
  <si>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</si>
  <si>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</si>
  <si>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</si>
  <si>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</si>
  <si>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</si>
  <si>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</si>
  <si>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</si>
  <si>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</si>
  <si>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</si>
  <si>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</si>
  <si>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</si>
  <si>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</si>
  <si>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</si>
  <si>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</si>
  <si>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</si>
  <si>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</si>
  <si>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</si>
  <si>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</si>
  <si>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</si>
  <si>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</si>
  <si>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</si>
  <si>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</si>
  <si>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</si>
  <si>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</si>
  <si>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</si>
  <si>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</si>
  <si>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</si>
  <si>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</si>
  <si>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</si>
  <si>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</si>
  <si>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</si>
  <si>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</si>
  <si>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</si>
  <si>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</si>
  <si>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</si>
  <si>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</si>
  <si>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</si>
  <si>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</si>
  <si>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</si>
  <si>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</si>
  <si>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</si>
  <si>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</si>
  <si>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</si>
  <si>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</si>
  <si>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</si>
  <si>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</si>
  <si>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</si>
  <si>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</si>
  <si>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</si>
  <si>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</si>
  <si>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</si>
  <si>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</si>
  <si>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</si>
  <si>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</si>
  <si>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</si>
  <si>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</si>
  <si>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</si>
  <si>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</si>
  <si>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</si>
  <si>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</si>
  <si>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</si>
  <si>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</si>
  <si>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</si>
  <si>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</si>
  <si>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</si>
  <si>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</si>
  <si>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</si>
  <si>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</si>
  <si>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</si>
  <si>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</si>
  <si>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</si>
  <si>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</si>
  <si>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</si>
  <si>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</si>
  <si>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</si>
  <si>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</si>
  <si>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</si>
  <si>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</si>
  <si>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</si>
  <si>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</si>
  <si>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</si>
  <si>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</si>
  <si>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</si>
  <si>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</si>
  <si>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</si>
  <si>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</si>
  <si>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</si>
  <si>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</si>
  <si>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</si>
  <si>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</si>
  <si>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</si>
  <si>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</si>
  <si>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</si>
  <si>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</si>
  <si>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</si>
  <si>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</si>
  <si>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</si>
  <si>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</si>
  <si>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</si>
  <si>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</si>
  <si>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</si>
  <si>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</si>
  <si>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</si>
  <si>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</si>
  <si>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</si>
  <si>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</si>
  <si>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</si>
  <si>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</si>
  <si>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</si>
  <si>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</si>
  <si>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</si>
  <si>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</si>
  <si>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</si>
  <si>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</si>
  <si>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</si>
  <si>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</si>
  <si>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</si>
  <si>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</si>
  <si>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</si>
  <si>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</si>
  <si>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</si>
  <si>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</si>
  <si>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</si>
  <si>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</si>
  <si>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</si>
  <si>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</si>
  <si>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</si>
  <si>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</si>
  <si>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</si>
  <si>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</si>
  <si>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</si>
  <si>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</si>
  <si>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</si>
  <si>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</si>
  <si>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</si>
  <si>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</si>
  <si>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</si>
  <si>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</si>
  <si>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</si>
  <si>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</si>
  <si>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</si>
  <si>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</si>
  <si>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</si>
  <si>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</si>
  <si>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</si>
  <si>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</si>
  <si>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</si>
  <si>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</si>
  <si>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</si>
  <si>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</si>
  <si>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</si>
  <si>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</si>
  <si>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</si>
  <si>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</si>
  <si>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</si>
  <si>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</si>
  <si>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</si>
  <si>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</si>
  <si>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</si>
  <si>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</si>
  <si>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</si>
  <si>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</si>
  <si>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</si>
  <si>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</si>
  <si>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</si>
  <si>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</si>
  <si>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</si>
  <si>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</si>
  <si>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</si>
  <si>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</si>
  <si>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</si>
  <si>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</si>
  <si>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</si>
  <si>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</si>
  <si>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</si>
  <si>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</si>
  <si>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</si>
  <si>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</si>
  <si>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</si>
  <si>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</si>
  <si>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</si>
  <si>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</si>
  <si>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</si>
  <si>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</si>
  <si>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</si>
  <si>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</si>
  <si>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</si>
  <si>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</si>
  <si>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</si>
  <si>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</si>
  <si>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</si>
  <si>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</si>
  <si>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</si>
  <si>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</si>
  <si>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</si>
  <si>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</si>
  <si>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</si>
  <si>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</si>
  <si>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</si>
  <si>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</si>
  <si>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</si>
  <si>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</si>
  <si>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</si>
  <si>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</si>
  <si>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</si>
  <si>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</si>
  <si>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</si>
  <si>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</si>
  <si>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</si>
  <si>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</si>
  <si>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</si>
  <si>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</si>
  <si>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</si>
  <si>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</si>
  <si>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</si>
  <si>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</si>
  <si>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</si>
  <si>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</si>
  <si>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</si>
  <si>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</si>
  <si>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</si>
  <si>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</si>
  <si>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</si>
  <si>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</si>
  <si>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</si>
  <si>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</si>
  <si>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</si>
  <si>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</si>
  <si>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</si>
  <si>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</si>
  <si>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</si>
  <si>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</si>
  <si>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</si>
  <si>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</si>
  <si>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</si>
  <si>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</si>
  <si>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</si>
  <si>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</si>
  <si>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</si>
  <si>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</si>
  <si>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</si>
  <si>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</si>
  <si>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</si>
  <si>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</si>
  <si>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</si>
  <si>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</si>
  <si>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</si>
  <si>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</si>
  <si>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</si>
  <si>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</si>
  <si>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</si>
  <si>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</si>
  <si>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</si>
  <si>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</si>
  <si>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</si>
  <si>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</si>
  <si>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</si>
  <si>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</si>
  <si>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</si>
  <si>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</si>
  <si>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</si>
  <si>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</si>
  <si>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</si>
  <si>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</si>
  <si>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</si>
  <si>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</si>
  <si>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</si>
  <si>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</si>
  <si>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</si>
  <si>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</si>
  <si>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</si>
  <si>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</si>
  <si>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</si>
  <si>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</si>
  <si>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</si>
  <si>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</si>
  <si>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</si>
  <si>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</si>
  <si>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</si>
  <si>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</si>
  <si>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</si>
  <si>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</si>
  <si>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</si>
  <si>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</si>
  <si>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</si>
  <si>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</si>
  <si>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</si>
  <si>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</si>
  <si>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</si>
  <si>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</si>
  <si>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</si>
  <si>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</si>
  <si>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</si>
  <si>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</si>
  <si>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</si>
  <si>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</si>
  <si>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</si>
  <si>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</si>
  <si>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</si>
  <si>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</si>
  <si>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</si>
  <si>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</si>
  <si>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</si>
  <si>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</si>
  <si>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</si>
  <si>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</si>
  <si>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</si>
  <si>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</si>
  <si>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</si>
  <si>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</si>
  <si>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</si>
  <si>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</si>
  <si>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</si>
  <si>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</si>
  <si>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</si>
  <si>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</si>
  <si>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</si>
  <si>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</si>
  <si>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</si>
  <si>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</si>
  <si>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</si>
  <si>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</si>
  <si>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</si>
  <si>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</si>
  <si>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</si>
  <si>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</si>
  <si>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</si>
  <si>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</si>
  <si>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</si>
  <si>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</si>
  <si>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</si>
  <si>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</si>
  <si>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</si>
  <si>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</si>
  <si>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</si>
  <si>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</si>
  <si>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</si>
  <si>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</si>
  <si>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</si>
  <si>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</si>
  <si>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</si>
  <si>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</si>
  <si>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</si>
  <si>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</si>
  <si>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</si>
  <si>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</si>
  <si>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</si>
  <si>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</si>
  <si>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</si>
  <si>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</si>
  <si>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</si>
  <si>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</si>
  <si>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</si>
  <si>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</si>
  <si>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</si>
  <si>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</si>
  <si>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</si>
  <si>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</si>
  <si>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</si>
  <si>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</si>
  <si>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</si>
  <si>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</si>
  <si>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</si>
  <si>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</si>
  <si>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</si>
  <si>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</si>
  <si>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</si>
  <si>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</si>
  <si>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</si>
  <si>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</si>
  <si>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</si>
  <si>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</si>
  <si>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</si>
  <si>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</si>
  <si>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</si>
  <si>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</si>
  <si>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</si>
  <si>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</si>
  <si>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</si>
  <si>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</si>
  <si>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</si>
  <si>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</si>
  <si>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</si>
  <si>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</si>
  <si>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</si>
  <si>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</si>
  <si>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</si>
  <si>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</si>
  <si>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</si>
  <si>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</si>
  <si>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</si>
  <si>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</si>
  <si>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</si>
  <si>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</si>
  <si>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</si>
  <si>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</si>
  <si>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</si>
  <si>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</si>
  <si>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</si>
  <si>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</si>
  <si>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</si>
  <si>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</si>
  <si>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</si>
  <si>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</si>
  <si>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</si>
  <si>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</si>
  <si>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</si>
  <si>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</si>
  <si>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</si>
  <si>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</si>
  <si>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</si>
  <si>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</si>
  <si>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</si>
  <si>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</si>
  <si>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</si>
  <si>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</si>
  <si>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</si>
  <si>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</si>
  <si>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</si>
  <si>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</si>
  <si>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</si>
  <si>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</si>
  <si>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</si>
  <si>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</si>
  <si>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</si>
  <si>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</si>
  <si>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</si>
  <si>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</si>
  <si>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</si>
  <si>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</si>
  <si>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</si>
  <si>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</si>
  <si>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</si>
  <si>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</si>
  <si>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</si>
  <si>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</si>
  <si>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</si>
  <si>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</si>
  <si>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</si>
  <si>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</si>
  <si>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</si>
  <si>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</si>
  <si>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</si>
  <si>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</si>
  <si>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</si>
  <si>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</si>
  <si>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</si>
  <si>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</si>
  <si>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</si>
  <si>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</si>
  <si>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</si>
  <si>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</si>
  <si>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</si>
  <si>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</si>
  <si>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</si>
  <si>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</si>
  <si>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</si>
  <si>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</si>
  <si>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</si>
  <si>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</si>
  <si>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</si>
  <si>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</si>
  <si>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</si>
  <si>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</si>
  <si>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</si>
  <si>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</si>
  <si>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</si>
  <si>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</si>
  <si>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</si>
  <si>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</si>
  <si>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</si>
  <si>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</si>
  <si>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</si>
  <si>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</si>
  <si>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</si>
  <si>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</si>
  <si>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</si>
  <si>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</si>
  <si>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</si>
  <si>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</si>
  <si>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</si>
  <si>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</si>
  <si>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</si>
  <si>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</si>
  <si>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</si>
  <si>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</si>
  <si>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</si>
  <si>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</si>
  <si>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</si>
  <si>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</si>
  <si>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</si>
  <si>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</si>
  <si>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</si>
  <si>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</si>
  <si>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</si>
  <si>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</si>
  <si>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</si>
  <si>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</si>
  <si>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</si>
  <si>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</si>
  <si>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</si>
  <si>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</si>
  <si>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</si>
  <si>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</si>
  <si>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</si>
  <si>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</si>
  <si>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</si>
  <si>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</si>
  <si>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</si>
  <si>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</si>
  <si>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</si>
  <si>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</si>
  <si>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</si>
  <si>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</si>
  <si>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</si>
  <si>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</si>
  <si>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</si>
  <si>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</si>
  <si>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</si>
  <si>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</si>
  <si>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</si>
  <si>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</si>
  <si>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</si>
  <si>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</si>
  <si>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</si>
  <si>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</si>
  <si>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</si>
  <si>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</si>
  <si>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</si>
  <si>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</si>
  <si>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</si>
  <si>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</si>
  <si>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</si>
  <si>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</si>
  <si>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</si>
  <si>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</si>
  <si>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</si>
  <si>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</si>
  <si>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</si>
  <si>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</si>
  <si>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</si>
  <si>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</si>
  <si>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</si>
  <si>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</si>
  <si>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</si>
  <si>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</si>
  <si>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</si>
  <si>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</si>
  <si>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</si>
  <si>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</si>
  <si>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</si>
  <si>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</si>
  <si>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</si>
  <si>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</si>
  <si>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</si>
  <si>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</si>
  <si>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</si>
  <si>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</si>
  <si>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</si>
  <si>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</si>
  <si>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</si>
  <si>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</si>
  <si>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</si>
  <si>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</si>
  <si>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</si>
  <si>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</si>
  <si>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</si>
  <si>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</si>
  <si>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</si>
  <si>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</si>
  <si>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</si>
  <si>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</si>
  <si>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</si>
  <si>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</si>
  <si>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</si>
  <si>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</si>
  <si>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</si>
  <si>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</si>
  <si>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</si>
  <si>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</si>
  <si>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</si>
  <si>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</si>
  <si>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</si>
  <si>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</si>
  <si>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</si>
  <si>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</si>
  <si>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</si>
  <si>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</si>
  <si>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</si>
  <si>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</si>
  <si>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</si>
  <si>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</si>
  <si>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</si>
  <si>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</si>
  <si>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</si>
  <si>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</si>
  <si>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</si>
  <si>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</si>
  <si>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</si>
  <si>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</si>
  <si>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</si>
  <si>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</si>
  <si>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</si>
  <si>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</si>
  <si>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</si>
  <si>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</si>
  <si>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</si>
  <si>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</si>
  <si>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</si>
  <si>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</si>
  <si>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</si>
  <si>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</si>
  <si>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</si>
  <si>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</si>
  <si>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</si>
  <si>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</si>
  <si>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</si>
  <si>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</si>
  <si>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</si>
  <si>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</si>
  <si>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</si>
  <si>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</si>
  <si>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</si>
  <si>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</si>
  <si>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</si>
  <si>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</si>
  <si>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</si>
  <si>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</si>
  <si>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</si>
  <si>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</si>
  <si>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</si>
  <si>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</si>
  <si>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</si>
  <si>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</si>
  <si>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</si>
  <si>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</si>
  <si>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</si>
  <si>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</si>
  <si>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</si>
  <si>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</si>
  <si>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</si>
  <si>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</si>
  <si>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</si>
  <si>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</si>
  <si>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</si>
  <si>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</si>
  <si>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</si>
  <si>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</si>
  <si>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</si>
  <si>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</si>
  <si>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</si>
  <si>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</si>
  <si>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</si>
  <si>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</si>
  <si>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</si>
  <si>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</si>
  <si>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</si>
  <si>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</si>
  <si>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</si>
  <si>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</si>
  <si>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</si>
  <si>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</si>
  <si>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</si>
  <si>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</si>
  <si>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</si>
  <si>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</si>
  <si>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</si>
  <si>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</si>
  <si>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</si>
  <si>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</si>
  <si>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</si>
  <si>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</si>
  <si>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</si>
  <si>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</si>
  <si>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</si>
  <si>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</si>
  <si>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</si>
  <si>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</si>
  <si>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</si>
  <si>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</si>
  <si>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</si>
  <si>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</si>
  <si>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</si>
  <si>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</si>
  <si>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</si>
  <si>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</si>
  <si>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</si>
  <si>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</si>
  <si>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</si>
  <si>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</si>
  <si>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</si>
  <si>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</si>
  <si>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</si>
  <si>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</si>
  <si>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</si>
  <si>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</si>
  <si>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</si>
  <si>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</si>
  <si>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</si>
  <si>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</si>
  <si>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</si>
  <si>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</si>
  <si>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</si>
  <si>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</si>
  <si>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</si>
  <si>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</si>
  <si>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</si>
  <si>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</si>
  <si>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</si>
  <si>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</si>
  <si>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</si>
  <si>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</si>
  <si>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</si>
  <si>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</si>
  <si>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</si>
  <si>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</si>
  <si>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</si>
  <si>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</si>
  <si>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</si>
  <si>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</si>
  <si>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</si>
  <si>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</si>
  <si>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</si>
  <si>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</si>
  <si>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</si>
  <si>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</si>
  <si>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</si>
  <si>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</si>
  <si>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</si>
  <si>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</si>
  <si>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</si>
  <si>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</si>
  <si>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</si>
  <si>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</si>
  <si>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</si>
  <si>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</si>
  <si>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</si>
  <si>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</si>
  <si>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</si>
  <si>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</si>
  <si>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</si>
  <si>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</si>
  <si>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</si>
  <si>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</si>
  <si>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</si>
  <si>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</si>
  <si>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</si>
  <si>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</si>
  <si>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</si>
  <si>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</si>
  <si>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</si>
  <si>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</si>
  <si>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</si>
  <si>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</si>
  <si>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</si>
  <si>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</si>
  <si>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</si>
  <si>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</si>
  <si>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</si>
  <si>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</si>
  <si>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</si>
  <si>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</si>
  <si>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</si>
  <si>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</si>
  <si>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</si>
  <si>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</si>
  <si>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</si>
  <si>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</si>
  <si>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</si>
  <si>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</si>
  <si>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</si>
  <si>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</si>
  <si>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</si>
  <si>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</si>
  <si>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</si>
  <si>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</si>
  <si>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</si>
  <si>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</si>
  <si>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</si>
  <si>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</si>
  <si>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</si>
  <si>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</si>
  <si>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</si>
  <si>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</si>
  <si>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</si>
  <si>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</si>
  <si>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</si>
  <si>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</si>
  <si>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</si>
  <si>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</si>
  <si>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</si>
  <si>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</si>
  <si>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</si>
  <si>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</si>
  <si>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</si>
  <si>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</si>
  <si>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</si>
  <si>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</si>
  <si>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</si>
  <si>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</si>
  <si>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</si>
  <si>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</si>
  <si>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</si>
  <si>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</si>
  <si>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</si>
  <si>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</si>
  <si>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</si>
  <si>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</si>
  <si>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</si>
  <si>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</si>
  <si>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</si>
  <si>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</si>
  <si>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</si>
  <si>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</si>
  <si>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</si>
  <si>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</si>
  <si>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</si>
  <si>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</si>
  <si>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</si>
  <si>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</si>
  <si>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</si>
  <si>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</si>
  <si>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</si>
  <si>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</si>
  <si>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</si>
  <si>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</si>
  <si>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</si>
  <si>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</si>
  <si>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</si>
  <si>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</si>
  <si>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</si>
  <si>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</si>
  <si>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</si>
  <si>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</si>
  <si>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</si>
  <si>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</si>
  <si>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</si>
  <si>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</si>
  <si>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</si>
  <si>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</si>
  <si>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</si>
  <si>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</si>
  <si>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</si>
  <si>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</si>
  <si>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</si>
  <si>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</si>
  <si>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</si>
  <si>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</si>
  <si>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</si>
  <si>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</si>
  <si>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</si>
  <si>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</si>
  <si>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</si>
  <si>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</si>
  <si>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</si>
  <si>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</si>
  <si>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</si>
  <si>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</si>
  <si>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</si>
  <si>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</si>
  <si>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</si>
  <si>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</si>
  <si>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</si>
  <si>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</si>
  <si>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</si>
  <si>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</si>
  <si>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</si>
  <si>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</si>
  <si>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</si>
  <si>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</si>
  <si>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</si>
  <si>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</si>
  <si>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</si>
  <si>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</si>
  <si>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</si>
  <si>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</si>
  <si>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</si>
  <si>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</si>
  <si>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</si>
  <si>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</si>
  <si>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</si>
  <si>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</si>
  <si>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</si>
  <si>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</si>
  <si>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</si>
  <si>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</si>
  <si>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</si>
  <si>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</si>
  <si>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</si>
  <si>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</si>
  <si>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</si>
  <si>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</si>
  <si>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</si>
  <si>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</si>
  <si>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</si>
  <si>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</si>
  <si>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</si>
  <si>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</si>
  <si>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</si>
  <si>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</si>
  <si>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</si>
  <si>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</si>
  <si>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</si>
  <si>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</si>
  <si>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</si>
  <si>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</si>
  <si>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</si>
  <si>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</si>
  <si>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</si>
  <si>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</si>
  <si>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</si>
  <si>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</si>
  <si>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</si>
  <si>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</si>
  <si>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</si>
  <si>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</si>
  <si>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</si>
  <si>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</si>
  <si>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</si>
  <si>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</si>
  <si>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</si>
  <si>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</si>
  <si>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</si>
  <si>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</si>
  <si>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</si>
  <si>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</si>
  <si>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</si>
  <si>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</si>
  <si>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</si>
  <si>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</si>
  <si>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</si>
  <si>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</si>
  <si>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</si>
  <si>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</si>
  <si>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</si>
  <si>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</si>
  <si>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</si>
  <si>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</si>
  <si>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</si>
  <si>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</si>
  <si>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</si>
  <si>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</si>
  <si>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</si>
  <si>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</si>
  <si>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</si>
  <si>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</si>
  <si>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</si>
  <si>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</si>
  <si>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</si>
  <si>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</si>
  <si>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</si>
  <si>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</si>
  <si>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</si>
  <si>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</si>
  <si>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</si>
  <si>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</si>
  <si>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</si>
  <si>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</si>
  <si>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</si>
  <si>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</si>
  <si>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</si>
  <si>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</si>
  <si>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</si>
  <si>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</si>
  <si>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</si>
  <si>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</si>
  <si>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</si>
  <si>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</si>
  <si>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</si>
  <si>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</si>
  <si>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</si>
  <si>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</si>
  <si>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</si>
  <si>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</si>
  <si>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</si>
  <si>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</si>
  <si>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</si>
  <si>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</si>
  <si>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</si>
  <si>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</si>
  <si>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</si>
  <si>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</si>
  <si>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</si>
  <si>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</si>
  <si>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</si>
  <si>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</si>
  <si>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</si>
  <si>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</si>
  <si>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</si>
  <si>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</si>
  <si>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</si>
  <si>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</si>
  <si>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</si>
  <si>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</si>
  <si>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</si>
  <si>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</si>
  <si>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</si>
  <si>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</si>
  <si>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</si>
  <si>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</si>
  <si>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</si>
  <si>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</si>
  <si>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</si>
  <si>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</si>
  <si>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</si>
  <si>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</si>
  <si>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</si>
  <si>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</si>
  <si>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</si>
  <si>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</si>
  <si>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</si>
  <si>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</si>
  <si>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</si>
  <si>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</si>
  <si>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</si>
  <si>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</si>
  <si>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</si>
  <si>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</si>
  <si>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</si>
  <si>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</si>
  <si>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</si>
  <si>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</si>
  <si>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</si>
  <si>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</si>
  <si>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</si>
  <si>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</si>
  <si>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</si>
  <si>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</si>
  <si>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</si>
  <si>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</si>
  <si>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</si>
  <si>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</si>
  <si>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</si>
  <si>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</si>
  <si>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</si>
  <si>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</si>
  <si>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</si>
  <si>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</si>
  <si>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</si>
  <si>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</si>
  <si>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</si>
  <si>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</si>
  <si>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</si>
  <si>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</si>
  <si>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</si>
  <si>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</si>
  <si>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</si>
  <si>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</si>
  <si>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</si>
  <si>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</si>
  <si>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</si>
  <si>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</si>
  <si>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</si>
  <si>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</si>
  <si>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</si>
  <si>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</si>
  <si>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</si>
  <si>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</si>
  <si>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</si>
  <si>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</si>
  <si>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</si>
  <si>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</si>
  <si>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</si>
  <si>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</si>
  <si>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</si>
  <si>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</si>
  <si>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</si>
  <si>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</si>
  <si>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</si>
  <si>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</si>
  <si>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</si>
  <si>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</si>
  <si>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</si>
  <si>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</si>
  <si>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</si>
  <si>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</si>
  <si>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</si>
  <si>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</si>
  <si>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</si>
  <si>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</si>
  <si>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</si>
  <si>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</si>
  <si>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</si>
  <si>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</si>
  <si>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</si>
  <si>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</si>
  <si>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</si>
  <si>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</si>
  <si>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</si>
  <si>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</si>
  <si>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</si>
  <si>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</si>
  <si>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</si>
  <si>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</si>
  <si>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</si>
  <si>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</si>
  <si>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</si>
  <si>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</si>
  <si>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</si>
  <si>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</si>
  <si>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</si>
  <si>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</si>
  <si>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</si>
  <si>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</si>
  <si>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</si>
  <si>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</si>
  <si>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</si>
  <si>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</si>
  <si>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</si>
  <si>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</si>
  <si>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</si>
  <si>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</si>
  <si>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</si>
  <si>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</si>
  <si>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</si>
  <si>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</si>
  <si>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</si>
  <si>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</si>
  <si>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</si>
  <si>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</si>
  <si>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</si>
  <si>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</si>
  <si>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</si>
  <si>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</si>
  <si>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</si>
  <si>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</si>
  <si>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</si>
  <si>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</si>
  <si>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</si>
  <si>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</si>
  <si>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</si>
  <si>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</si>
  <si>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</si>
  <si>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</si>
  <si>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</si>
  <si>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</si>
  <si>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</si>
  <si>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</si>
  <si>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</si>
  <si>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</si>
  <si>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</si>
  <si>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</si>
  <si>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</si>
  <si>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</si>
  <si>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</si>
  <si>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</si>
  <si>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</si>
  <si>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</si>
  <si>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</si>
  <si>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</si>
  <si>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</si>
  <si>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</si>
  <si>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</si>
  <si>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</si>
  <si>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</si>
  <si>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</si>
  <si>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</si>
  <si>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</si>
  <si>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</si>
  <si>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</si>
  <si>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</si>
  <si>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</si>
  <si>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</si>
  <si>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</si>
  <si>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</si>
  <si>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</si>
  <si>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</si>
  <si>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</si>
  <si>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</si>
  <si>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</si>
  <si>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</si>
  <si>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</si>
  <si>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</si>
  <si>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</si>
  <si>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</si>
  <si>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</si>
  <si>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</si>
  <si>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</si>
  <si>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</si>
  <si>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</si>
  <si>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</si>
  <si>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</si>
  <si>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</si>
  <si>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</si>
  <si>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</si>
  <si>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</si>
  <si>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</si>
  <si>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</si>
  <si>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</si>
  <si>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</si>
  <si>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</si>
  <si>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</si>
  <si>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</si>
  <si>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</si>
  <si>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</si>
  <si>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</si>
  <si>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</si>
  <si>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</si>
  <si>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</si>
  <si>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</si>
  <si>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</si>
  <si>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</si>
  <si>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</si>
  <si>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</si>
  <si>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</si>
  <si>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</si>
  <si>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</si>
  <si>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</si>
  <si>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</si>
  <si>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</si>
  <si>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</si>
  <si>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</si>
  <si>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</si>
  <si>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</si>
  <si>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</si>
  <si>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</si>
  <si>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</si>
  <si>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</si>
  <si>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</si>
  <si>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</si>
  <si>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</si>
  <si>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</si>
  <si>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</si>
  <si>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</si>
  <si>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</si>
  <si>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</si>
  <si>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</si>
  <si>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</si>
  <si>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</si>
  <si>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</si>
  <si>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</si>
  <si>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</si>
  <si>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</si>
  <si>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</si>
  <si>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</si>
  <si>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</si>
  <si>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</si>
  <si>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</si>
  <si>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</si>
  <si>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</si>
  <si>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</si>
  <si>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</si>
  <si>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</si>
  <si>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</si>
  <si>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</si>
  <si>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</si>
  <si>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</si>
  <si>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</si>
  <si>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</si>
  <si>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</si>
  <si>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</si>
  <si>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</si>
  <si>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</si>
  <si>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</si>
  <si>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</si>
  <si>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</si>
  <si>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</si>
  <si>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</si>
  <si>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</si>
  <si>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</si>
  <si>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</si>
  <si>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</si>
  <si>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</si>
  <si>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</si>
  <si>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</si>
  <si>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</si>
  <si>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</si>
  <si>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</si>
  <si>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</si>
  <si>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</si>
  <si>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</si>
  <si>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</si>
  <si>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</si>
  <si>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</si>
  <si>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</si>
  <si>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</si>
  <si>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</si>
  <si>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</si>
  <si>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</si>
  <si>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</si>
  <si>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</si>
  <si>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</si>
  <si>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</si>
  <si>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</si>
  <si>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</si>
  <si>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</si>
  <si>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</si>
  <si>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</si>
  <si>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</si>
  <si>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</si>
  <si>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</si>
  <si>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</si>
  <si>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</si>
  <si>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</si>
  <si>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</si>
  <si>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</si>
  <si>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</si>
  <si>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</si>
  <si>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</si>
  <si>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</si>
  <si>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</si>
  <si>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</si>
  <si>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</si>
  <si>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</si>
  <si>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</si>
  <si>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</si>
  <si>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</si>
  <si>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</si>
  <si>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</si>
  <si>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</si>
  <si>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</si>
  <si>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</si>
  <si>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</si>
  <si>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</si>
  <si>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</si>
  <si>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</si>
  <si>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</si>
  <si>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</si>
  <si>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</si>
  <si>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</si>
  <si>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</si>
  <si>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</si>
  <si>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</si>
  <si>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</si>
  <si>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</si>
  <si>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</si>
  <si>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</si>
  <si>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</si>
  <si>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</si>
  <si>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</si>
  <si>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</si>
  <si>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</si>
  <si>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</si>
  <si>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</si>
  <si>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</si>
  <si>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</si>
  <si>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</si>
  <si>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</si>
  <si>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</si>
  <si>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</si>
  <si>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</si>
  <si>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</si>
  <si>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</si>
  <si>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</si>
  <si>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</si>
  <si>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</si>
  <si>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</si>
  <si>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</si>
  <si>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</si>
  <si>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</si>
  <si>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</si>
  <si>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</si>
  <si>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</si>
  <si>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</si>
  <si>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</si>
  <si>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</si>
  <si>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</si>
  <si>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</si>
  <si>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</si>
  <si>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</si>
  <si>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</si>
  <si>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</si>
  <si>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</si>
  <si>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</si>
  <si>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</si>
  <si>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</si>
  <si>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</si>
  <si>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</si>
  <si>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</si>
  <si>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</si>
  <si>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</si>
  <si>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</si>
  <si>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</si>
  <si>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</si>
  <si>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</si>
  <si>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</si>
  <si>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</si>
  <si>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</si>
  <si>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</si>
  <si>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</si>
  <si>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</si>
  <si>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</si>
  <si>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</si>
  <si>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</si>
  <si>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</si>
  <si>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</si>
  <si>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</si>
  <si>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</si>
  <si>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</si>
  <si>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</si>
  <si>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</si>
  <si>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</si>
  <si>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</si>
  <si>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</si>
  <si>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</si>
  <si>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</si>
  <si>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</si>
  <si>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</si>
  <si>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</si>
  <si>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</si>
  <si>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</si>
  <si>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</si>
  <si>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</si>
  <si>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</si>
  <si>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</si>
  <si>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</si>
  <si>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</si>
  <si>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</si>
  <si>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</si>
  <si>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</si>
  <si>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</si>
  <si>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</si>
  <si>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</si>
  <si>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</si>
  <si>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</si>
  <si>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</si>
  <si>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</si>
  <si>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</si>
  <si>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</si>
  <si>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</si>
  <si>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</si>
  <si>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</si>
  <si>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</si>
  <si>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</si>
  <si>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</si>
  <si>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</si>
  <si>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</si>
  <si>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</si>
  <si>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</si>
  <si>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</si>
  <si>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</si>
  <si>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</si>
  <si>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</si>
  <si>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</si>
  <si>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</si>
  <si>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</si>
  <si>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</si>
  <si>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</si>
  <si>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</si>
  <si>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</si>
  <si>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</si>
  <si>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</si>
  <si>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</si>
  <si>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</si>
  <si>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</si>
  <si>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</si>
  <si>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</si>
  <si>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</si>
  <si>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</si>
  <si>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</si>
  <si>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</si>
  <si>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</si>
  <si>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</si>
  <si>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</si>
  <si>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</si>
  <si>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</si>
  <si>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</si>
  <si>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</si>
  <si>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</si>
  <si>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</si>
  <si>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</si>
  <si>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</si>
  <si>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</si>
  <si>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</si>
  <si>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</si>
  <si>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</si>
  <si>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</si>
  <si>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</si>
  <si>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</si>
  <si>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</si>
  <si>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</si>
  <si>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</si>
  <si>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</si>
  <si>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</si>
  <si>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</si>
  <si>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</si>
  <si>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</si>
  <si>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</si>
  <si>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</si>
  <si>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</si>
  <si>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</si>
  <si>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</si>
  <si>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</si>
  <si>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</si>
  <si>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</si>
  <si>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</si>
  <si>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</si>
  <si>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</si>
  <si>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</si>
  <si>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</si>
  <si>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</si>
  <si>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</si>
  <si>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</si>
  <si>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</si>
  <si>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</si>
  <si>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</si>
  <si>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</si>
  <si>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</si>
  <si>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</si>
  <si>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</si>
  <si>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</si>
  <si>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</si>
  <si>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</si>
  <si>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</si>
  <si>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</si>
  <si>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</si>
  <si>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</si>
  <si>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</si>
  <si>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</si>
  <si>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</si>
  <si>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</si>
  <si>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</si>
  <si>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</si>
  <si>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</si>
  <si>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</si>
  <si>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</si>
  <si>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</si>
  <si>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</si>
  <si>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</si>
  <si>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</si>
  <si>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</si>
  <si>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</si>
  <si>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</si>
  <si>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</si>
  <si>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</si>
  <si>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</si>
  <si>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</si>
  <si>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</si>
  <si>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</si>
  <si>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</si>
  <si>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</si>
  <si>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</si>
  <si>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</si>
  <si>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</si>
  <si>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</si>
  <si>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</si>
  <si>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</si>
  <si>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</si>
  <si>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</si>
  <si>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</si>
  <si>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</si>
  <si>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</si>
  <si>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</si>
  <si>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</si>
  <si>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</si>
  <si>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</si>
  <si>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</si>
  <si>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</si>
  <si>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</si>
  <si>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</si>
  <si>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</si>
  <si>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</si>
  <si>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</si>
  <si>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</si>
  <si>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</si>
  <si>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</si>
  <si>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</si>
  <si>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</si>
  <si>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</si>
  <si>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</si>
  <si>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</si>
  <si>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</si>
  <si>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</si>
  <si>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</si>
  <si>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</si>
  <si>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</si>
  <si>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</si>
  <si>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</si>
  <si>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</si>
  <si>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</si>
  <si>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</si>
  <si>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</si>
  <si>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</si>
  <si>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</si>
  <si>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</si>
  <si>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</si>
  <si>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</si>
  <si>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</si>
  <si>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</si>
  <si>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</si>
  <si>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</si>
  <si>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</si>
  <si>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</si>
  <si>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</si>
  <si>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</si>
  <si>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</si>
  <si>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</si>
  <si>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</si>
  <si>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</si>
  <si>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</si>
  <si>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</si>
  <si>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</si>
  <si>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</si>
  <si>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</si>
  <si>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</si>
  <si>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</si>
  <si>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</si>
  <si>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</si>
  <si>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</si>
  <si>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</si>
  <si>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</si>
  <si>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</si>
  <si>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</si>
  <si>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</si>
  <si>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</si>
  <si>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</si>
  <si>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</si>
  <si>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</si>
  <si>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</si>
  <si>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</si>
  <si>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</si>
  <si>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</si>
  <si>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</si>
  <si>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</si>
  <si>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</si>
  <si>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</si>
  <si>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</si>
  <si>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</si>
  <si>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</si>
  <si>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</si>
  <si>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</si>
  <si>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</si>
  <si>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</si>
  <si>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</si>
  <si>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</si>
  <si>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</si>
  <si>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</si>
  <si>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</si>
  <si>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</si>
  <si>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</si>
  <si>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</si>
  <si>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</si>
  <si>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</si>
  <si>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</si>
  <si>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</si>
  <si>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</si>
  <si>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</si>
  <si>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</si>
  <si>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</si>
  <si>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</si>
  <si>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</si>
  <si>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</si>
  <si>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</si>
  <si>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</si>
  <si>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</si>
  <si>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</si>
  <si>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</si>
  <si>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</si>
  <si>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</si>
  <si>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</si>
  <si>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</si>
  <si>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</si>
  <si>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</si>
  <si>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</si>
  <si>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</si>
  <si>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</si>
  <si>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</si>
  <si>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</si>
  <si>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</si>
  <si>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</si>
  <si>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</si>
  <si>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</si>
  <si>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</si>
  <si>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</si>
  <si>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</si>
  <si>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</si>
  <si>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</si>
  <si>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</si>
  <si>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</si>
  <si>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</si>
  <si>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</si>
  <si>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</si>
  <si>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</si>
  <si>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</si>
  <si>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</si>
  <si>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</si>
  <si>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</si>
  <si>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</si>
  <si>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</si>
  <si>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</si>
  <si>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</si>
  <si>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</si>
  <si>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</si>
  <si>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</si>
  <si>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</si>
  <si>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</si>
  <si>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</si>
  <si>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</si>
  <si>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</si>
  <si>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</si>
  <si>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</si>
  <si>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</si>
  <si>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</si>
  <si>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</si>
  <si>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</si>
  <si>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</si>
  <si>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</si>
  <si>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</si>
  <si>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</si>
  <si>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</si>
  <si>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</si>
  <si>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</si>
  <si>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</si>
  <si>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</si>
  <si>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</si>
  <si>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</si>
  <si>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</si>
  <si>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</si>
  <si>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</si>
  <si>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</si>
  <si>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</si>
  <si>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</si>
  <si>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</si>
  <si>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</si>
  <si>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</si>
  <si>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</si>
  <si>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</si>
  <si>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</si>
  <si>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</si>
  <si>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</si>
  <si>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</si>
  <si>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</si>
  <si>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</si>
  <si>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</si>
  <si>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</si>
  <si>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</si>
  <si>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</si>
  <si>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</si>
  <si>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</si>
  <si>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</si>
  <si>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</si>
  <si>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</si>
  <si>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</si>
  <si>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</si>
  <si>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</si>
  <si>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</si>
  <si>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</si>
  <si>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</si>
  <si>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</si>
  <si>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</si>
  <si>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</si>
  <si>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</si>
  <si>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</si>
  <si>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</si>
  <si>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</si>
  <si>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</si>
  <si>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</si>
  <si>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</si>
  <si>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</si>
  <si>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</si>
  <si>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</si>
  <si>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</si>
  <si>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</si>
  <si>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</si>
  <si>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</si>
  <si>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</si>
  <si>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</si>
  <si>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</si>
  <si>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</si>
  <si>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</si>
  <si>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</si>
  <si>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</si>
  <si>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</si>
  <si>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</si>
  <si>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</si>
  <si>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</si>
  <si>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</si>
  <si>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</si>
  <si>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</si>
  <si>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</si>
  <si>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</si>
  <si>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</si>
  <si>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</si>
  <si>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</si>
  <si>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</si>
  <si>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</si>
  <si>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</si>
  <si>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</si>
  <si>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</si>
  <si>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</si>
  <si>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</si>
  <si>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</si>
  <si>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</si>
  <si>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</si>
  <si>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</si>
  <si>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</si>
  <si>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</si>
  <si>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</si>
  <si>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</si>
  <si>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</si>
  <si>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</si>
  <si>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</si>
  <si>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</si>
  <si>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</si>
  <si>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</si>
  <si>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</si>
  <si>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</si>
  <si>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</si>
  <si>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</si>
  <si>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</si>
  <si>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</si>
  <si>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</si>
  <si>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</si>
  <si>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</si>
  <si>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</si>
  <si>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</si>
  <si>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</si>
  <si>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</si>
  <si>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</si>
  <si>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</si>
  <si>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</si>
  <si>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</si>
  <si>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</si>
  <si>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</si>
  <si>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</si>
  <si>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</si>
  <si>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</si>
  <si>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</si>
  <si>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</si>
  <si>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</si>
  <si>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</si>
  <si>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</si>
  <si>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</si>
  <si>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</si>
  <si>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</si>
  <si>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</si>
  <si>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</si>
  <si>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</si>
  <si>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</si>
  <si>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</si>
  <si>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</si>
  <si>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</si>
  <si>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</si>
  <si>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</si>
  <si>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</si>
  <si>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</si>
  <si>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</si>
  <si>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</si>
  <si>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</si>
  <si>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</si>
  <si>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</si>
  <si>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</si>
  <si>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</si>
  <si>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</si>
  <si>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</si>
  <si>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</si>
  <si>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</si>
  <si>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</si>
  <si>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</si>
  <si>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</si>
  <si>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</si>
  <si>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</si>
  <si>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</si>
  <si>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</si>
  <si>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</si>
  <si>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</si>
  <si>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</si>
  <si>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</si>
  <si>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</si>
  <si>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</si>
  <si>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</si>
  <si>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</si>
  <si>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</si>
  <si>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</si>
  <si>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</si>
  <si>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</si>
  <si>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</si>
  <si>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</si>
  <si>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</si>
  <si>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</si>
  <si>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</si>
  <si>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</si>
  <si>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</si>
  <si>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</si>
  <si>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</si>
  <si>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</si>
  <si>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</si>
  <si>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</si>
  <si>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</si>
  <si>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</si>
  <si>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</si>
  <si>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</si>
  <si>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</si>
  <si>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</si>
  <si>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</si>
  <si>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</si>
  <si>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</si>
  <si>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</si>
  <si>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</si>
  <si>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</si>
  <si>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</si>
  <si>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</si>
  <si>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</si>
  <si>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</si>
  <si>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</si>
  <si>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</si>
  <si>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</si>
  <si>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</si>
  <si>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</si>
  <si>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</si>
  <si>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</si>
  <si>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</si>
  <si>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</si>
  <si>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</si>
  <si>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</si>
  <si>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</si>
  <si>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</si>
  <si>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</si>
  <si>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</si>
  <si>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</si>
  <si>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</si>
  <si>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</si>
  <si>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</si>
  <si>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</si>
  <si>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</si>
  <si>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</si>
  <si>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</si>
  <si>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</si>
  <si>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</si>
  <si>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</si>
  <si>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</si>
  <si>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</si>
  <si>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</si>
  <si>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</si>
  <si>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</si>
  <si>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</si>
  <si>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</si>
  <si>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</si>
  <si>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</si>
  <si>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</si>
  <si>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</si>
  <si>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</si>
  <si>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</si>
  <si>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</si>
  <si>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</si>
  <si>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</si>
  <si>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</si>
  <si>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</si>
  <si>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</si>
  <si>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</si>
  <si>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</si>
  <si>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</si>
  <si>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</si>
  <si>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</si>
  <si>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</si>
  <si>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</si>
  <si>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</si>
  <si>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</si>
  <si>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</si>
  <si>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</si>
  <si>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</si>
  <si>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</si>
  <si>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</si>
  <si>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</si>
  <si>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</si>
  <si>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</si>
  <si>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</si>
  <si>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</si>
  <si>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</si>
  <si>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</si>
  <si>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</si>
  <si>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</si>
  <si>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</si>
  <si>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</si>
  <si>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</si>
  <si>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</si>
  <si>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</si>
  <si>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</si>
  <si>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</si>
  <si>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</si>
  <si>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</si>
  <si>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</si>
  <si>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</si>
  <si>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</si>
  <si>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</si>
  <si>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</si>
  <si>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</si>
  <si>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</si>
  <si>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</si>
  <si>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</si>
  <si>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</si>
  <si>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</si>
  <si>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</si>
  <si>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</si>
  <si>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</si>
  <si>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</si>
  <si>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</si>
  <si>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</si>
  <si>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</si>
  <si>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</si>
  <si>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</si>
  <si>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</si>
  <si>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</si>
  <si>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</si>
  <si>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</si>
  <si>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</si>
  <si>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</si>
  <si>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</si>
  <si>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</si>
  <si>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</si>
  <si>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</si>
  <si>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</si>
  <si>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</si>
  <si>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</si>
  <si>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</si>
  <si>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</si>
  <si>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</si>
  <si>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</si>
  <si>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</si>
  <si>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</si>
  <si>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</si>
  <si>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</si>
  <si>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</si>
  <si>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</si>
  <si>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</si>
  <si>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</si>
  <si>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</si>
  <si>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</si>
  <si>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</si>
  <si>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</si>
  <si>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</si>
  <si>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</si>
  <si>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</si>
  <si>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</si>
  <si>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</si>
  <si>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</si>
  <si>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</si>
  <si>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</si>
  <si>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</si>
  <si>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</si>
  <si>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</si>
  <si>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</si>
  <si>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</si>
  <si>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</si>
  <si>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</si>
  <si>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</si>
  <si>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</si>
  <si>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</si>
  <si>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</si>
  <si>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</si>
  <si>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</si>
  <si>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</si>
  <si>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</si>
  <si>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</si>
  <si>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</si>
  <si>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</si>
  <si>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</si>
  <si>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</si>
  <si>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</si>
  <si>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</si>
  <si>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</si>
  <si>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</si>
  <si>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</si>
  <si>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</si>
  <si>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</si>
  <si>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</si>
  <si>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</si>
  <si>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</si>
  <si>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</si>
  <si>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</si>
  <si>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</si>
  <si>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</si>
  <si>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</si>
  <si>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</si>
  <si>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</si>
  <si>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</si>
  <si>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</si>
  <si>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</si>
  <si>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</si>
  <si>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</si>
  <si>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</si>
  <si>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</si>
  <si>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</si>
  <si>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</si>
  <si>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</si>
  <si>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</si>
  <si>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</si>
  <si>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</si>
  <si>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</si>
  <si>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</si>
  <si>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</si>
  <si>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</si>
  <si>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</si>
  <si>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</si>
  <si>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</si>
  <si>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</si>
  <si>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</si>
  <si>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</si>
  <si>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</si>
  <si>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</si>
  <si>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</si>
  <si>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</si>
  <si>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</si>
  <si>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</si>
  <si>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</si>
  <si>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</si>
  <si>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</si>
  <si>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</si>
  <si>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</si>
  <si>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</si>
  <si>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</si>
  <si>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</si>
  <si>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</si>
  <si>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</si>
  <si>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</si>
  <si>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</si>
  <si>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</si>
  <si>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</si>
  <si>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</si>
  <si>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</si>
  <si>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</si>
  <si>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</si>
  <si>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</si>
  <si>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</si>
  <si>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</si>
  <si>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</si>
  <si>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</si>
  <si>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</si>
  <si>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</si>
  <si>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</si>
  <si>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</si>
  <si>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</si>
  <si>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</si>
  <si>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</si>
  <si>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</si>
  <si>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</si>
  <si>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</si>
  <si>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</si>
  <si>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</si>
  <si>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</si>
  <si>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</si>
  <si>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</si>
  <si>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</si>
  <si>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</si>
  <si>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</si>
  <si>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</si>
  <si>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</si>
  <si>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</si>
  <si>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</si>
  <si>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</si>
  <si>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</si>
  <si>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</si>
  <si>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</si>
  <si>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</si>
  <si>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</si>
  <si>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</si>
  <si>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</si>
  <si>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</si>
  <si>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</si>
  <si>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</si>
  <si>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</si>
  <si>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</si>
  <si>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</si>
  <si>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</si>
  <si>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</si>
  <si>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</si>
  <si>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</si>
  <si>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</si>
  <si>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</si>
  <si>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</si>
  <si>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</si>
  <si>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</si>
  <si>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</si>
  <si>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</si>
  <si>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</si>
  <si>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</si>
  <si>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</si>
  <si>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</si>
  <si>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</si>
  <si>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</si>
  <si>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</si>
  <si>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</si>
  <si>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</si>
  <si>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</si>
  <si>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</si>
  <si>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</si>
  <si>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</si>
  <si>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</si>
  <si>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</si>
  <si>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</si>
  <si>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</si>
  <si>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</si>
  <si>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</si>
  <si>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</si>
  <si>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</si>
  <si>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</si>
  <si>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</si>
  <si>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</si>
  <si>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</si>
  <si>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</si>
  <si>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</si>
  <si>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</si>
  <si>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</si>
  <si>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</si>
  <si>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</si>
  <si>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</si>
  <si>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</si>
  <si>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</si>
  <si>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</si>
  <si>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</si>
  <si>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</si>
  <si>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</si>
  <si>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</si>
  <si>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</si>
  <si>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</si>
  <si>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</si>
  <si>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</si>
  <si>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</si>
  <si>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</si>
  <si>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</si>
  <si>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</si>
  <si>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</si>
  <si>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</si>
  <si>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</si>
  <si>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</si>
  <si>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</si>
  <si>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</si>
  <si>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</si>
  <si>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</si>
  <si>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</si>
  <si>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</si>
  <si>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</si>
  <si>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</si>
  <si>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</si>
  <si>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</si>
  <si>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</si>
  <si>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</si>
  <si>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</si>
  <si>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</si>
  <si>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</si>
  <si>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</si>
  <si>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</si>
  <si>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</si>
  <si>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</si>
  <si>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</si>
  <si>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</si>
  <si>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</si>
  <si>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</si>
  <si>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</si>
  <si>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</si>
  <si>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</si>
  <si>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</si>
  <si>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</si>
  <si>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</si>
  <si>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</si>
  <si>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</si>
  <si>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</si>
  <si>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</si>
  <si>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</si>
  <si>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</si>
  <si>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</si>
  <si>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</si>
  <si>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</si>
  <si>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</si>
  <si>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</si>
  <si>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</si>
  <si>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</si>
  <si>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</si>
  <si>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</si>
  <si>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</si>
  <si>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</si>
  <si>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</si>
  <si>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</si>
  <si>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</si>
  <si>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</si>
  <si>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</si>
  <si>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</si>
  <si>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</si>
  <si>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</si>
  <si>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</si>
  <si>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</si>
  <si>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</si>
  <si>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</si>
  <si>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</si>
  <si>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</si>
  <si>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</si>
  <si>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</si>
  <si>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</si>
  <si>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</si>
  <si>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</si>
  <si>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</si>
  <si>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</si>
  <si>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</si>
  <si>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</si>
  <si>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</si>
  <si>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</si>
  <si>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</si>
  <si>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</si>
  <si>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</si>
  <si>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</si>
  <si>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</si>
  <si>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</si>
  <si>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</si>
  <si>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</si>
  <si>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</si>
  <si>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</si>
  <si>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</si>
  <si>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</si>
  <si>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</si>
  <si>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</si>
  <si>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</si>
  <si>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</si>
  <si>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</si>
  <si>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</si>
  <si>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</si>
  <si>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</si>
  <si>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</si>
  <si>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</si>
  <si>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</si>
  <si>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</si>
  <si>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</si>
  <si>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</si>
  <si>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</si>
  <si>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</si>
  <si>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</si>
  <si>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</si>
  <si>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</si>
  <si>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</si>
  <si>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</si>
  <si>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</si>
  <si>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</si>
  <si>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</si>
  <si>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</si>
  <si>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</si>
  <si>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</si>
  <si>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</si>
  <si>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</si>
  <si>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</si>
  <si>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</si>
  <si>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</si>
  <si>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</si>
  <si>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</si>
  <si>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</si>
  <si>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</si>
  <si>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</si>
  <si>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</si>
  <si>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</si>
  <si>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</si>
  <si>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</si>
  <si>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</si>
  <si>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</si>
  <si>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</si>
  <si>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</si>
  <si>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</si>
  <si>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</si>
  <si>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</si>
  <si>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</si>
  <si>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</si>
  <si>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</si>
  <si>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</si>
  <si>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</si>
  <si>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</si>
  <si>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</si>
  <si>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</si>
  <si>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</si>
  <si>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</si>
  <si>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</si>
  <si>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</si>
  <si>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</si>
  <si>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</si>
  <si>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</si>
  <si>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</si>
  <si>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</si>
  <si>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</si>
  <si>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</si>
  <si>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</si>
  <si>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</si>
  <si>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</si>
  <si>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</si>
  <si>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</si>
  <si>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</si>
  <si>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</si>
  <si>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</si>
  <si>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</si>
  <si>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</si>
  <si>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</si>
  <si>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</si>
  <si>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</si>
  <si>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</si>
  <si>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</si>
  <si>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</si>
  <si>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</si>
  <si>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</si>
  <si>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</si>
  <si>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</si>
  <si>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</si>
  <si>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</si>
  <si>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</si>
  <si>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</si>
  <si>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</si>
  <si>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</si>
  <si>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</si>
  <si>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</si>
  <si>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</si>
  <si>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</si>
  <si>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</si>
  <si>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</si>
  <si>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</si>
  <si>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</si>
  <si>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</si>
  <si>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</si>
  <si>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</si>
  <si>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</si>
  <si>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</si>
  <si>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</si>
  <si>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</si>
  <si>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</si>
  <si>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</si>
  <si>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</si>
  <si>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</si>
  <si>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</si>
  <si>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</si>
  <si>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</si>
  <si>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</si>
  <si>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</si>
  <si>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</si>
  <si>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</si>
  <si>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</si>
  <si>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</si>
  <si>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</si>
  <si>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</si>
  <si>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</si>
  <si>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</si>
  <si>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</si>
  <si>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</si>
  <si>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</si>
  <si>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</si>
  <si>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</si>
  <si>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</si>
  <si>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</si>
  <si>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</si>
  <si>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</si>
  <si>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</si>
  <si>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</si>
  <si>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</si>
  <si>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</si>
  <si>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</si>
  <si>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</si>
  <si>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</si>
  <si>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</si>
  <si>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</si>
  <si>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</si>
  <si>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</si>
  <si>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</si>
  <si>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</si>
  <si>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</si>
  <si>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</si>
  <si>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</si>
  <si>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</si>
  <si>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</si>
  <si>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</si>
  <si>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</si>
  <si>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</si>
  <si>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</si>
  <si>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</si>
  <si>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</si>
  <si>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</si>
  <si>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</si>
  <si>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</si>
  <si>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</si>
  <si>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</si>
  <si>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</si>
  <si>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</si>
  <si>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</si>
  <si>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</si>
  <si>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</si>
  <si>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Part Profit of Rs.46/-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</si>
  <si>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</si>
  <si>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</si>
  <si>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</si>
  <si>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</si>
  <si>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</si>
  <si>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</si>
  <si>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</si>
  <si>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</si>
  <si>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</si>
  <si>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</si>
  <si>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</si>
  <si>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</si>
  <si>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1020-1050</t>
  </si>
  <si>
    <t>112-115</t>
  </si>
  <si>
    <t>5700-5500</t>
  </si>
  <si>
    <t>260-265</t>
  </si>
  <si>
    <t>600-610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</si>
  <si>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</si>
  <si>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</si>
  <si>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</si>
  <si>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</si>
  <si>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</si>
  <si>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</si>
  <si>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</si>
  <si>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</si>
  <si>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</si>
  <si>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</si>
  <si>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</si>
  <si>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</si>
  <si>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</si>
  <si>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</si>
  <si>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</si>
  <si>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</si>
  <si>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</si>
  <si>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</si>
  <si>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</si>
  <si>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</si>
  <si>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</si>
  <si>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</si>
  <si>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</si>
  <si>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</si>
  <si>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</si>
  <si>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</si>
  <si>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</si>
  <si>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</si>
  <si>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</si>
  <si>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</si>
  <si>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</si>
  <si>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</si>
  <si>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</si>
  <si>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</si>
  <si>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</si>
  <si>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</si>
  <si>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</si>
  <si>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</si>
  <si>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</si>
  <si>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</si>
  <si>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</si>
  <si>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</si>
  <si>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</si>
  <si>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</si>
  <si>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</si>
  <si>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</si>
  <si>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</si>
  <si>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80</t>
  </si>
  <si>
    <t>115</t>
  </si>
  <si>
    <t>-20</t>
  </si>
  <si>
    <t>-22.5</t>
  </si>
  <si>
    <t>Profit of Rs.92.5/-</t>
  </si>
  <si>
    <t>265-270</t>
  </si>
  <si>
    <t>Profit of Rs.940/-</t>
  </si>
  <si>
    <t>320-330</t>
  </si>
  <si>
    <t>Profit of Rs.2.5/-</t>
  </si>
  <si>
    <t>99-97</t>
  </si>
  <si>
    <t>Loss of Rs.4,75/-</t>
  </si>
  <si>
    <t>Profit of Rs.8.5/-</t>
  </si>
  <si>
    <t>SBIN JULY FUT</t>
  </si>
  <si>
    <t>SBIN JUL 195 CE</t>
  </si>
  <si>
    <t>Part profit of Rs.12/-</t>
  </si>
  <si>
    <t>Profit of Rs.27.50/-</t>
  </si>
  <si>
    <t>Profit of Rs.17.50/-</t>
  </si>
  <si>
    <t>5</t>
  </si>
  <si>
    <t>NIFTY JULY FUT</t>
  </si>
  <si>
    <t>NIFTY 30-JUL 10500 PE</t>
  </si>
  <si>
    <t>3.3</t>
  </si>
  <si>
    <t>-0.5</t>
  </si>
  <si>
    <t>Profit of Rs.3.25/-</t>
  </si>
  <si>
    <t>365-370</t>
  </si>
  <si>
    <t>Profit of Rs.23.50/-</t>
  </si>
  <si>
    <t>380-385</t>
  </si>
  <si>
    <t xml:space="preserve">NESTLEIND 18000 CE JUL </t>
  </si>
  <si>
    <t>350-400</t>
  </si>
  <si>
    <t>1350-1370</t>
  </si>
  <si>
    <t>1250-1260</t>
  </si>
  <si>
    <t>Profit of Rs.14.5/-</t>
  </si>
  <si>
    <t>Profit of Rs.5/-</t>
  </si>
  <si>
    <t>Profit of Rs.16/-</t>
  </si>
  <si>
    <t>Profit of Rs.42.5/-</t>
  </si>
  <si>
    <t>-185</t>
  </si>
  <si>
    <t>Loss of Rs.140/-</t>
  </si>
  <si>
    <t>107-105</t>
  </si>
  <si>
    <t>Profit of Rs.2.15/-</t>
  </si>
  <si>
    <t>Loss of Rs.27/-</t>
  </si>
  <si>
    <t>1540-1560</t>
  </si>
  <si>
    <t>BANKNIFTY 21800 PE 23-JUL</t>
  </si>
  <si>
    <t>450-500</t>
  </si>
  <si>
    <t>Part Profit of Rs.16.5/-</t>
  </si>
  <si>
    <t>720-730</t>
  </si>
  <si>
    <t>Profit of Rs.38/-</t>
  </si>
  <si>
    <t>260-258</t>
  </si>
  <si>
    <t>Profit of Rs.1.5/-</t>
  </si>
  <si>
    <t>AMBUJACEM 195 PE JUL</t>
  </si>
  <si>
    <t>4.5-5</t>
  </si>
  <si>
    <t>Profit of Rs.1.65/-</t>
  </si>
  <si>
    <t>17000-17060</t>
  </si>
  <si>
    <t>18500-19000</t>
  </si>
  <si>
    <t>580-570</t>
  </si>
  <si>
    <t xml:space="preserve">LICHSGFIN </t>
  </si>
  <si>
    <t>264-260</t>
  </si>
  <si>
    <t>Profit of Rs.11.50/-</t>
  </si>
  <si>
    <t>Profit of Rs.4.5/-</t>
  </si>
  <si>
    <t>Profit of Rs.8/-</t>
  </si>
  <si>
    <t>NIFTY 30-JUL 10900 PE</t>
  </si>
  <si>
    <t>Profit of Rs.65/-</t>
  </si>
  <si>
    <t>65</t>
  </si>
  <si>
    <t xml:space="preserve">CENTURYTEX </t>
  </si>
  <si>
    <t>2450-2460</t>
  </si>
  <si>
    <t>NIFTY 11150 PE 23-JUL</t>
  </si>
  <si>
    <t>70-80</t>
  </si>
  <si>
    <t xml:space="preserve"> Profit of Rs.39/-</t>
  </si>
  <si>
    <t>570-560</t>
  </si>
  <si>
    <t>Profit of Rs.3.5/-</t>
  </si>
  <si>
    <t>DABUR 490 CE JUL</t>
  </si>
  <si>
    <t>12-14.0</t>
  </si>
  <si>
    <t>244-249</t>
  </si>
  <si>
    <t>Profit of Rs.3.75/-</t>
  </si>
  <si>
    <t>Loss of Rs.24/-</t>
  </si>
  <si>
    <t>Profit of Rs.0.85/-</t>
  </si>
  <si>
    <t>*</t>
  </si>
  <si>
    <t>Loss of Rs.4.25/-</t>
  </si>
  <si>
    <t>UPL 460 CE JUL</t>
  </si>
  <si>
    <t>15-17</t>
  </si>
  <si>
    <t>575-580</t>
  </si>
  <si>
    <t>Profit of Rs.9.5/-</t>
  </si>
  <si>
    <t>154-156</t>
  </si>
  <si>
    <t>Part Profit of Rs.38.5/-</t>
  </si>
  <si>
    <t xml:space="preserve">BHARTIARTL </t>
  </si>
  <si>
    <t>Profit of Rs.77.5/-</t>
  </si>
  <si>
    <t>208-210</t>
  </si>
  <si>
    <t>190-185</t>
  </si>
  <si>
    <t xml:space="preserve"> ICICIBANK</t>
  </si>
  <si>
    <t>68.5</t>
  </si>
  <si>
    <t>-155</t>
  </si>
  <si>
    <t>Loss of Rs.87.5/-</t>
  </si>
  <si>
    <t>Loss of Rs.4/-</t>
  </si>
  <si>
    <t>ALEXANDER</t>
  </si>
  <si>
    <t>KAHAR NIKLESH KANAIYABHAI</t>
  </si>
  <si>
    <t>AMBE SECURITIES PRIVATE LIMITED</t>
  </si>
  <si>
    <t>ARYAMAN CAPITAL MARKETS LIMITED</t>
  </si>
  <si>
    <t>244-246</t>
  </si>
  <si>
    <t>Profit of Rs.6.5/-</t>
  </si>
  <si>
    <t>ACEMEN</t>
  </si>
  <si>
    <t>MAHENDRA BABULAL SHAH</t>
  </si>
  <si>
    <t>NAVEEN GUPTA</t>
  </si>
  <si>
    <t>PRIYANKA AGARWAL</t>
  </si>
  <si>
    <t>RAJMANI GORWARA</t>
  </si>
  <si>
    <t>RAKSHA GORWARA</t>
  </si>
  <si>
    <t>DECCAN</t>
  </si>
  <si>
    <t>BUSHRA MOHD FARHAN ATTARWALA</t>
  </si>
  <si>
    <t>SALMA MOHAMMED RIZWAN ATTARWALA</t>
  </si>
  <si>
    <t>KILPEST</t>
  </si>
  <si>
    <t>OWN INFRACON PRIVATE LIMITED</t>
  </si>
  <si>
    <t>SEVEN CANYONS WORLD INNOVATORS FUND</t>
  </si>
  <si>
    <t>VARUN DAGA</t>
  </si>
  <si>
    <t>LESHAIND</t>
  </si>
  <si>
    <t>SHAH HARSHUL KUMARPAL</t>
  </si>
  <si>
    <t>MRSS</t>
  </si>
  <si>
    <t>KIFS ENTERPRISE</t>
  </si>
  <si>
    <t>KUSHAL JAYESH KHANDWALA</t>
  </si>
  <si>
    <t>REGENCY</t>
  </si>
  <si>
    <t>RITIKA RANI</t>
  </si>
  <si>
    <t>SHALINI</t>
  </si>
  <si>
    <t>VISHAL ABROL</t>
  </si>
  <si>
    <t>Clariant Chemicals (I)Ltd</t>
  </si>
  <si>
    <t>NIKUNJ KAUSHIK SHAH</t>
  </si>
  <si>
    <t>Deepak Nitrite Ltd</t>
  </si>
  <si>
    <t>STATE STREET GLOBAL ADVISORS ASIA LIMITED A/C SSGA FUNDS MAN</t>
  </si>
  <si>
    <t>DRSDILIP</t>
  </si>
  <si>
    <t>DRS Dilip Roadlines Ltd.</t>
  </si>
  <si>
    <t>Harrisons  Malayalam Ltd</t>
  </si>
  <si>
    <t>THIMBRA POORNIMA</t>
  </si>
  <si>
    <t>ICEMAKE</t>
  </si>
  <si>
    <t>Ice Make Refrigerat Ltd</t>
  </si>
  <si>
    <t>KIFS  ENTERPRISE</t>
  </si>
  <si>
    <t>Intense Technologies Ltd</t>
  </si>
  <si>
    <t>Jump Networks Limited</t>
  </si>
  <si>
    <t>HSQUARE GLOBETRADE LLP</t>
  </si>
  <si>
    <t>LAXMICOT</t>
  </si>
  <si>
    <t>Laxmi Cotspin Limited</t>
  </si>
  <si>
    <t>Lincoln Pharma Ltd</t>
  </si>
  <si>
    <t>RBL Bank Limited</t>
  </si>
  <si>
    <t>TOWER RESEARCH CAPITAL MARKETS INDIA PRIVATE LIMITED</t>
  </si>
  <si>
    <t>SECURCRED</t>
  </si>
  <si>
    <t>SecUR Credentials Limited</t>
  </si>
  <si>
    <t>HET FINANCE PRIVATE LIMITED</t>
  </si>
  <si>
    <t>Kellton Tech Sol Ltd</t>
  </si>
  <si>
    <t>PEDDIBOYANA RAMANAIAH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</si>
</sst>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1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0" fillId="49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7" fillId="60" borderId="5" xfId="0" applyNumberFormat="1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16" fontId="49" fillId="58" borderId="37" xfId="160" applyNumberFormat="1" applyFont="1" applyFill="1" applyBorder="1" applyAlignment="1">
      <alignment horizontal="center" vertical="center"/>
    </xf>
    <xf numFmtId="1" fontId="0" fillId="61" borderId="37" xfId="0" applyNumberFormat="1" applyFon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0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16" fontId="3" fillId="60" borderId="5" xfId="0" applyNumberFormat="1" applyFont="1" applyFill="1" applyBorder="1" applyAlignment="1">
      <alignment horizontal="center" vertical="center"/>
    </xf>
    <xf numFmtId="16" fontId="3" fillId="60" borderId="38" xfId="0" applyNumberFormat="1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9" sqref="C2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44042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44042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84" t="s">
        <v>16</v>
      </c>
      <c r="B9" s="586" t="s">
        <v>17</v>
      </c>
      <c r="C9" s="586" t="s">
        <v>18</v>
      </c>
      <c r="D9" s="274" t="s">
        <v>19</v>
      </c>
      <c r="E9" s="274" t="s">
        <v>20</v>
      </c>
      <c r="F9" s="581" t="s">
        <v>21</v>
      </c>
      <c r="G9" s="582"/>
      <c r="H9" s="583"/>
      <c r="I9" s="581" t="s">
        <v>22</v>
      </c>
      <c r="J9" s="582"/>
      <c r="K9" s="583"/>
      <c r="L9" s="274"/>
      <c r="M9" s="281"/>
      <c r="N9" s="281"/>
      <c r="O9" s="281"/>
    </row>
    <row r="10" spans="1:15" ht="59.25" customHeight="1">
      <c r="A10" s="585"/>
      <c r="B10" s="587" t="s">
        <v>17</v>
      </c>
      <c r="C10" s="58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1" t="s">
        <v>34</v>
      </c>
      <c r="C11" s="277" t="s">
        <v>35</v>
      </c>
      <c r="D11" s="303">
        <v>22129.599999999999</v>
      </c>
      <c r="E11" s="303">
        <v>22177.916666666668</v>
      </c>
      <c r="F11" s="315">
        <v>21915.833333333336</v>
      </c>
      <c r="G11" s="315">
        <v>21702.066666666669</v>
      </c>
      <c r="H11" s="315">
        <v>21439.983333333337</v>
      </c>
      <c r="I11" s="315">
        <v>22391.683333333334</v>
      </c>
      <c r="J11" s="315">
        <v>22653.76666666667</v>
      </c>
      <c r="K11" s="315">
        <v>22867.533333333333</v>
      </c>
      <c r="L11" s="302">
        <v>22440</v>
      </c>
      <c r="M11" s="302">
        <v>21964.15</v>
      </c>
      <c r="N11" s="319">
        <v>1775300</v>
      </c>
      <c r="O11" s="320">
        <v>5.3387328853485232E-2</v>
      </c>
    </row>
    <row r="12" spans="1:15" ht="15">
      <c r="A12" s="277">
        <v>2</v>
      </c>
      <c r="B12" s="391" t="s">
        <v>34</v>
      </c>
      <c r="C12" s="277" t="s">
        <v>36</v>
      </c>
      <c r="D12" s="316">
        <v>11222.45</v>
      </c>
      <c r="E12" s="316">
        <v>11245.283333333333</v>
      </c>
      <c r="F12" s="317">
        <v>11147.166666666666</v>
      </c>
      <c r="G12" s="317">
        <v>11071.883333333333</v>
      </c>
      <c r="H12" s="317">
        <v>10973.766666666666</v>
      </c>
      <c r="I12" s="317">
        <v>11320.566666666666</v>
      </c>
      <c r="J12" s="317">
        <v>11418.683333333334</v>
      </c>
      <c r="K12" s="317">
        <v>11493.966666666665</v>
      </c>
      <c r="L12" s="304">
        <v>11343.4</v>
      </c>
      <c r="M12" s="304">
        <v>11170</v>
      </c>
      <c r="N12" s="319">
        <v>14278950</v>
      </c>
      <c r="O12" s="320">
        <v>6.9746534586706974E-2</v>
      </c>
    </row>
    <row r="13" spans="1:15" ht="15">
      <c r="A13" s="277">
        <v>3</v>
      </c>
      <c r="B13" s="391" t="s">
        <v>37</v>
      </c>
      <c r="C13" s="277" t="s">
        <v>38</v>
      </c>
      <c r="D13" s="316">
        <v>1410.5</v>
      </c>
      <c r="E13" s="316">
        <v>1410.0833333333333</v>
      </c>
      <c r="F13" s="317">
        <v>1392.1666666666665</v>
      </c>
      <c r="G13" s="317">
        <v>1373.8333333333333</v>
      </c>
      <c r="H13" s="317">
        <v>1355.9166666666665</v>
      </c>
      <c r="I13" s="317">
        <v>1428.4166666666665</v>
      </c>
      <c r="J13" s="317">
        <v>1446.333333333333</v>
      </c>
      <c r="K13" s="317">
        <v>1464.6666666666665</v>
      </c>
      <c r="L13" s="304">
        <v>1428</v>
      </c>
      <c r="M13" s="304">
        <v>1391.75</v>
      </c>
      <c r="N13" s="319">
        <v>2660500</v>
      </c>
      <c r="O13" s="320">
        <v>-7.5412684622067766E-2</v>
      </c>
    </row>
    <row r="14" spans="1:15" ht="15">
      <c r="A14" s="277">
        <v>4</v>
      </c>
      <c r="B14" s="391" t="s">
        <v>39</v>
      </c>
      <c r="C14" s="277" t="s">
        <v>40</v>
      </c>
      <c r="D14" s="316">
        <v>178.75</v>
      </c>
      <c r="E14" s="316">
        <v>180.78333333333333</v>
      </c>
      <c r="F14" s="317">
        <v>170.56666666666666</v>
      </c>
      <c r="G14" s="317">
        <v>162.38333333333333</v>
      </c>
      <c r="H14" s="317">
        <v>152.16666666666666</v>
      </c>
      <c r="I14" s="317">
        <v>188.96666666666667</v>
      </c>
      <c r="J14" s="317">
        <v>199.18333333333331</v>
      </c>
      <c r="K14" s="317">
        <v>207.36666666666667</v>
      </c>
      <c r="L14" s="304">
        <v>191</v>
      </c>
      <c r="M14" s="304">
        <v>172.6</v>
      </c>
      <c r="N14" s="319">
        <v>16816000</v>
      </c>
      <c r="O14" s="320">
        <v>1.3256206314774645E-2</v>
      </c>
    </row>
    <row r="15" spans="1:15" ht="15">
      <c r="A15" s="277">
        <v>5</v>
      </c>
      <c r="B15" s="391" t="s">
        <v>39</v>
      </c>
      <c r="C15" s="277" t="s">
        <v>41</v>
      </c>
      <c r="D15" s="316">
        <v>315.75</v>
      </c>
      <c r="E15" s="316">
        <v>316.26666666666665</v>
      </c>
      <c r="F15" s="317">
        <v>308.68333333333328</v>
      </c>
      <c r="G15" s="317">
        <v>301.61666666666662</v>
      </c>
      <c r="H15" s="317">
        <v>294.03333333333325</v>
      </c>
      <c r="I15" s="317">
        <v>323.33333333333331</v>
      </c>
      <c r="J15" s="317">
        <v>330.91666666666669</v>
      </c>
      <c r="K15" s="317">
        <v>337.98333333333335</v>
      </c>
      <c r="L15" s="304">
        <v>323.85000000000002</v>
      </c>
      <c r="M15" s="304">
        <v>309.2</v>
      </c>
      <c r="N15" s="319">
        <v>32022500</v>
      </c>
      <c r="O15" s="320">
        <v>-3.6482623740033096E-2</v>
      </c>
    </row>
    <row r="16" spans="1:15" ht="15">
      <c r="A16" s="277">
        <v>6</v>
      </c>
      <c r="B16" s="391" t="s">
        <v>44</v>
      </c>
      <c r="C16" s="277" t="s">
        <v>45</v>
      </c>
      <c r="D16" s="316">
        <v>680.6</v>
      </c>
      <c r="E16" s="316">
        <v>686.95000000000016</v>
      </c>
      <c r="F16" s="317">
        <v>671.45000000000027</v>
      </c>
      <c r="G16" s="317">
        <v>662.30000000000007</v>
      </c>
      <c r="H16" s="317">
        <v>646.80000000000018</v>
      </c>
      <c r="I16" s="317">
        <v>696.10000000000036</v>
      </c>
      <c r="J16" s="317">
        <v>711.60000000000014</v>
      </c>
      <c r="K16" s="317">
        <v>720.75000000000045</v>
      </c>
      <c r="L16" s="304">
        <v>702.45</v>
      </c>
      <c r="M16" s="304">
        <v>677.8</v>
      </c>
      <c r="N16" s="319">
        <v>1710000</v>
      </c>
      <c r="O16" s="320">
        <v>-1.2702078521939953E-2</v>
      </c>
    </row>
    <row r="17" spans="1:15" ht="15">
      <c r="A17" s="277">
        <v>7</v>
      </c>
      <c r="B17" s="391" t="s">
        <v>37</v>
      </c>
      <c r="C17" s="277" t="s">
        <v>46</v>
      </c>
      <c r="D17" s="316">
        <v>216.1</v>
      </c>
      <c r="E17" s="316">
        <v>216.5</v>
      </c>
      <c r="F17" s="317">
        <v>213.3</v>
      </c>
      <c r="G17" s="317">
        <v>210.5</v>
      </c>
      <c r="H17" s="317">
        <v>207.3</v>
      </c>
      <c r="I17" s="317">
        <v>219.3</v>
      </c>
      <c r="J17" s="317">
        <v>222.5</v>
      </c>
      <c r="K17" s="317">
        <v>225.3</v>
      </c>
      <c r="L17" s="304">
        <v>219.7</v>
      </c>
      <c r="M17" s="304">
        <v>213.7</v>
      </c>
      <c r="N17" s="319">
        <v>18816000</v>
      </c>
      <c r="O17" s="320">
        <v>-4.4630616907844631E-2</v>
      </c>
    </row>
    <row r="18" spans="1:15" ht="15">
      <c r="A18" s="277">
        <v>8</v>
      </c>
      <c r="B18" s="391" t="s">
        <v>39</v>
      </c>
      <c r="C18" s="277" t="s">
        <v>47</v>
      </c>
      <c r="D18" s="316">
        <v>1628.55</v>
      </c>
      <c r="E18" s="316">
        <v>1612.4333333333334</v>
      </c>
      <c r="F18" s="317">
        <v>1587.6666666666667</v>
      </c>
      <c r="G18" s="317">
        <v>1546.7833333333333</v>
      </c>
      <c r="H18" s="317">
        <v>1522.0166666666667</v>
      </c>
      <c r="I18" s="317">
        <v>1653.3166666666668</v>
      </c>
      <c r="J18" s="317">
        <v>1678.0833333333333</v>
      </c>
      <c r="K18" s="317">
        <v>1718.9666666666669</v>
      </c>
      <c r="L18" s="304">
        <v>1637.2</v>
      </c>
      <c r="M18" s="304">
        <v>1571.55</v>
      </c>
      <c r="N18" s="319">
        <v>1387500</v>
      </c>
      <c r="O18" s="320">
        <v>7.7251552795031056E-2</v>
      </c>
    </row>
    <row r="19" spans="1:15" ht="15">
      <c r="A19" s="277">
        <v>9</v>
      </c>
      <c r="B19" s="391" t="s">
        <v>44</v>
      </c>
      <c r="C19" s="277" t="s">
        <v>48</v>
      </c>
      <c r="D19" s="316">
        <v>110.5</v>
      </c>
      <c r="E19" s="316">
        <v>110.66666666666667</v>
      </c>
      <c r="F19" s="317">
        <v>109.23333333333335</v>
      </c>
      <c r="G19" s="317">
        <v>107.96666666666668</v>
      </c>
      <c r="H19" s="317">
        <v>106.53333333333336</v>
      </c>
      <c r="I19" s="317">
        <v>111.93333333333334</v>
      </c>
      <c r="J19" s="317">
        <v>113.36666666666665</v>
      </c>
      <c r="K19" s="317">
        <v>114.63333333333333</v>
      </c>
      <c r="L19" s="304">
        <v>112.1</v>
      </c>
      <c r="M19" s="304">
        <v>109.4</v>
      </c>
      <c r="N19" s="319">
        <v>11865000</v>
      </c>
      <c r="O19" s="320">
        <v>-6.7216981132075471E-2</v>
      </c>
    </row>
    <row r="20" spans="1:15" ht="15">
      <c r="A20" s="277">
        <v>10</v>
      </c>
      <c r="B20" s="391" t="s">
        <v>44</v>
      </c>
      <c r="C20" s="277" t="s">
        <v>49</v>
      </c>
      <c r="D20" s="316">
        <v>51.3</v>
      </c>
      <c r="E20" s="316">
        <v>51.383333333333333</v>
      </c>
      <c r="F20" s="317">
        <v>50.566666666666663</v>
      </c>
      <c r="G20" s="317">
        <v>49.833333333333329</v>
      </c>
      <c r="H20" s="317">
        <v>49.016666666666659</v>
      </c>
      <c r="I20" s="317">
        <v>52.116666666666667</v>
      </c>
      <c r="J20" s="317">
        <v>52.933333333333344</v>
      </c>
      <c r="K20" s="317">
        <v>53.666666666666671</v>
      </c>
      <c r="L20" s="304">
        <v>52.2</v>
      </c>
      <c r="M20" s="304">
        <v>50.65</v>
      </c>
      <c r="N20" s="319">
        <v>48213000</v>
      </c>
      <c r="O20" s="320">
        <v>-0.12538775510204081</v>
      </c>
    </row>
    <row r="21" spans="1:15" ht="15">
      <c r="A21" s="277">
        <v>11</v>
      </c>
      <c r="B21" s="391" t="s">
        <v>50</v>
      </c>
      <c r="C21" s="277" t="s">
        <v>51</v>
      </c>
      <c r="D21" s="316">
        <v>1745.9</v>
      </c>
      <c r="E21" s="316">
        <v>1754.8166666666666</v>
      </c>
      <c r="F21" s="317">
        <v>1727.6333333333332</v>
      </c>
      <c r="G21" s="317">
        <v>1709.3666666666666</v>
      </c>
      <c r="H21" s="317">
        <v>1682.1833333333332</v>
      </c>
      <c r="I21" s="317">
        <v>1773.0833333333333</v>
      </c>
      <c r="J21" s="317">
        <v>1800.2666666666667</v>
      </c>
      <c r="K21" s="317">
        <v>1818.5333333333333</v>
      </c>
      <c r="L21" s="304">
        <v>1782</v>
      </c>
      <c r="M21" s="304">
        <v>1736.55</v>
      </c>
      <c r="N21" s="319">
        <v>5535000</v>
      </c>
      <c r="O21" s="320">
        <v>-7.0575789632764091E-2</v>
      </c>
    </row>
    <row r="22" spans="1:15" ht="15">
      <c r="A22" s="277">
        <v>12</v>
      </c>
      <c r="B22" s="391" t="s">
        <v>52</v>
      </c>
      <c r="C22" s="277" t="s">
        <v>53</v>
      </c>
      <c r="D22" s="316">
        <v>814.25</v>
      </c>
      <c r="E22" s="316">
        <v>808.51666666666677</v>
      </c>
      <c r="F22" s="317">
        <v>797.23333333333358</v>
      </c>
      <c r="G22" s="317">
        <v>780.21666666666681</v>
      </c>
      <c r="H22" s="317">
        <v>768.93333333333362</v>
      </c>
      <c r="I22" s="317">
        <v>825.53333333333353</v>
      </c>
      <c r="J22" s="317">
        <v>836.81666666666661</v>
      </c>
      <c r="K22" s="317">
        <v>853.83333333333348</v>
      </c>
      <c r="L22" s="304">
        <v>819.8</v>
      </c>
      <c r="M22" s="304">
        <v>791.5</v>
      </c>
      <c r="N22" s="319">
        <v>13176800</v>
      </c>
      <c r="O22" s="320">
        <v>-4.517776468277352E-3</v>
      </c>
    </row>
    <row r="23" spans="1:15" ht="15">
      <c r="A23" s="277">
        <v>13</v>
      </c>
      <c r="B23" s="391" t="s">
        <v>54</v>
      </c>
      <c r="C23" s="277" t="s">
        <v>55</v>
      </c>
      <c r="D23" s="316">
        <v>441.45</v>
      </c>
      <c r="E23" s="316">
        <v>441.5</v>
      </c>
      <c r="F23" s="317">
        <v>435.2</v>
      </c>
      <c r="G23" s="317">
        <v>428.95</v>
      </c>
      <c r="H23" s="317">
        <v>422.65</v>
      </c>
      <c r="I23" s="317">
        <v>447.75</v>
      </c>
      <c r="J23" s="317">
        <v>454.04999999999995</v>
      </c>
      <c r="K23" s="317">
        <v>460.3</v>
      </c>
      <c r="L23" s="304">
        <v>447.8</v>
      </c>
      <c r="M23" s="304">
        <v>435.25</v>
      </c>
      <c r="N23" s="319">
        <v>56942400</v>
      </c>
      <c r="O23" s="320">
        <v>-4.6727469966651933E-2</v>
      </c>
    </row>
    <row r="24" spans="1:15" ht="15">
      <c r="A24" s="277">
        <v>14</v>
      </c>
      <c r="B24" s="391" t="s">
        <v>44</v>
      </c>
      <c r="C24" s="277" t="s">
        <v>56</v>
      </c>
      <c r="D24" s="316">
        <v>3105.2</v>
      </c>
      <c r="E24" s="316">
        <v>3112.0166666666664</v>
      </c>
      <c r="F24" s="317">
        <v>3077.083333333333</v>
      </c>
      <c r="G24" s="317">
        <v>3048.9666666666667</v>
      </c>
      <c r="H24" s="317">
        <v>3014.0333333333333</v>
      </c>
      <c r="I24" s="317">
        <v>3140.1333333333328</v>
      </c>
      <c r="J24" s="317">
        <v>3175.0666666666662</v>
      </c>
      <c r="K24" s="317">
        <v>3203.1833333333325</v>
      </c>
      <c r="L24" s="304">
        <v>3146.95</v>
      </c>
      <c r="M24" s="304">
        <v>3083.9</v>
      </c>
      <c r="N24" s="319">
        <v>1628750</v>
      </c>
      <c r="O24" s="320">
        <v>-7.7456811101670908E-2</v>
      </c>
    </row>
    <row r="25" spans="1:15" ht="15">
      <c r="A25" s="277">
        <v>15</v>
      </c>
      <c r="B25" s="391" t="s">
        <v>57</v>
      </c>
      <c r="C25" s="277" t="s">
        <v>58</v>
      </c>
      <c r="D25" s="316">
        <v>6345.45</v>
      </c>
      <c r="E25" s="316">
        <v>6364.75</v>
      </c>
      <c r="F25" s="317">
        <v>6284.5</v>
      </c>
      <c r="G25" s="317">
        <v>6223.55</v>
      </c>
      <c r="H25" s="317">
        <v>6143.3</v>
      </c>
      <c r="I25" s="317">
        <v>6425.7</v>
      </c>
      <c r="J25" s="317">
        <v>6505.95</v>
      </c>
      <c r="K25" s="317">
        <v>6566.9</v>
      </c>
      <c r="L25" s="304">
        <v>6445</v>
      </c>
      <c r="M25" s="304">
        <v>6303.8</v>
      </c>
      <c r="N25" s="319">
        <v>883500</v>
      </c>
      <c r="O25" s="320">
        <v>-1.0776766969909026E-2</v>
      </c>
    </row>
    <row r="26" spans="1:15" ht="15">
      <c r="A26" s="277">
        <v>16</v>
      </c>
      <c r="B26" s="391" t="s">
        <v>57</v>
      </c>
      <c r="C26" s="277" t="s">
        <v>59</v>
      </c>
      <c r="D26" s="316">
        <v>3288.75</v>
      </c>
      <c r="E26" s="316">
        <v>3287.8333333333335</v>
      </c>
      <c r="F26" s="317">
        <v>3237.5166666666669</v>
      </c>
      <c r="G26" s="317">
        <v>3186.2833333333333</v>
      </c>
      <c r="H26" s="317">
        <v>3135.9666666666667</v>
      </c>
      <c r="I26" s="317">
        <v>3339.0666666666671</v>
      </c>
      <c r="J26" s="317">
        <v>3389.3833333333337</v>
      </c>
      <c r="K26" s="317">
        <v>3440.6166666666672</v>
      </c>
      <c r="L26" s="304">
        <v>3338.15</v>
      </c>
      <c r="M26" s="304">
        <v>3236.6</v>
      </c>
      <c r="N26" s="319">
        <v>6346750</v>
      </c>
      <c r="O26" s="320">
        <v>-0.10191736238856658</v>
      </c>
    </row>
    <row r="27" spans="1:15" ht="15">
      <c r="A27" s="277">
        <v>17</v>
      </c>
      <c r="B27" s="391" t="s">
        <v>44</v>
      </c>
      <c r="C27" s="277" t="s">
        <v>60</v>
      </c>
      <c r="D27" s="316">
        <v>1246.05</v>
      </c>
      <c r="E27" s="316">
        <v>1247.9666666666667</v>
      </c>
      <c r="F27" s="317">
        <v>1228.9333333333334</v>
      </c>
      <c r="G27" s="317">
        <v>1211.8166666666666</v>
      </c>
      <c r="H27" s="317">
        <v>1192.7833333333333</v>
      </c>
      <c r="I27" s="317">
        <v>1265.0833333333335</v>
      </c>
      <c r="J27" s="317">
        <v>1284.1166666666668</v>
      </c>
      <c r="K27" s="317">
        <v>1301.2333333333336</v>
      </c>
      <c r="L27" s="304">
        <v>1267</v>
      </c>
      <c r="M27" s="304">
        <v>1230.8499999999999</v>
      </c>
      <c r="N27" s="319">
        <v>2896800</v>
      </c>
      <c r="O27" s="320">
        <v>-6.6511987625676727E-2</v>
      </c>
    </row>
    <row r="28" spans="1:15" ht="15">
      <c r="A28" s="277">
        <v>18</v>
      </c>
      <c r="B28" s="391" t="s">
        <v>54</v>
      </c>
      <c r="C28" s="277" t="s">
        <v>233</v>
      </c>
      <c r="D28" s="316">
        <v>337.5</v>
      </c>
      <c r="E28" s="316">
        <v>340.98333333333335</v>
      </c>
      <c r="F28" s="317">
        <v>332.56666666666672</v>
      </c>
      <c r="G28" s="317">
        <v>327.63333333333338</v>
      </c>
      <c r="H28" s="317">
        <v>319.21666666666675</v>
      </c>
      <c r="I28" s="317">
        <v>345.91666666666669</v>
      </c>
      <c r="J28" s="317">
        <v>354.33333333333331</v>
      </c>
      <c r="K28" s="317">
        <v>359.26666666666665</v>
      </c>
      <c r="L28" s="304">
        <v>349.4</v>
      </c>
      <c r="M28" s="304">
        <v>336.05</v>
      </c>
      <c r="N28" s="319">
        <v>10044000</v>
      </c>
      <c r="O28" s="320">
        <v>-5.6635672020287402E-2</v>
      </c>
    </row>
    <row r="29" spans="1:15" ht="15">
      <c r="A29" s="277">
        <v>19</v>
      </c>
      <c r="B29" s="391" t="s">
        <v>54</v>
      </c>
      <c r="C29" s="277" t="s">
        <v>61</v>
      </c>
      <c r="D29" s="316">
        <v>47.45</v>
      </c>
      <c r="E29" s="316">
        <v>47.75</v>
      </c>
      <c r="F29" s="317">
        <v>46.65</v>
      </c>
      <c r="G29" s="317">
        <v>45.85</v>
      </c>
      <c r="H29" s="317">
        <v>44.75</v>
      </c>
      <c r="I29" s="317">
        <v>48.55</v>
      </c>
      <c r="J29" s="317">
        <v>49.649999999999991</v>
      </c>
      <c r="K29" s="317">
        <v>50.449999999999996</v>
      </c>
      <c r="L29" s="304">
        <v>48.85</v>
      </c>
      <c r="M29" s="304">
        <v>46.95</v>
      </c>
      <c r="N29" s="319">
        <v>47502600</v>
      </c>
      <c r="O29" s="320">
        <v>-9.9128354127499575E-3</v>
      </c>
    </row>
    <row r="30" spans="1:15" ht="15">
      <c r="A30" s="277">
        <v>20</v>
      </c>
      <c r="B30" s="391" t="s">
        <v>50</v>
      </c>
      <c r="C30" s="277" t="s">
        <v>63</v>
      </c>
      <c r="D30" s="316">
        <v>1267.3499999999999</v>
      </c>
      <c r="E30" s="316">
        <v>1270.9666666666667</v>
      </c>
      <c r="F30" s="317">
        <v>1252.7333333333333</v>
      </c>
      <c r="G30" s="317">
        <v>1238.1166666666666</v>
      </c>
      <c r="H30" s="317">
        <v>1219.8833333333332</v>
      </c>
      <c r="I30" s="317">
        <v>1285.5833333333335</v>
      </c>
      <c r="J30" s="317">
        <v>1303.8166666666671</v>
      </c>
      <c r="K30" s="317">
        <v>1318.4333333333336</v>
      </c>
      <c r="L30" s="304">
        <v>1289.2</v>
      </c>
      <c r="M30" s="304">
        <v>1256.3499999999999</v>
      </c>
      <c r="N30" s="319">
        <v>2586100</v>
      </c>
      <c r="O30" s="320">
        <v>-0.12845227062094533</v>
      </c>
    </row>
    <row r="31" spans="1:15" ht="15">
      <c r="A31" s="277">
        <v>21</v>
      </c>
      <c r="B31" s="391" t="s">
        <v>64</v>
      </c>
      <c r="C31" s="277" t="s">
        <v>65</v>
      </c>
      <c r="D31" s="316">
        <v>97.6</v>
      </c>
      <c r="E31" s="316">
        <v>98.183333333333337</v>
      </c>
      <c r="F31" s="317">
        <v>95.966666666666669</v>
      </c>
      <c r="G31" s="317">
        <v>94.333333333333329</v>
      </c>
      <c r="H31" s="317">
        <v>92.11666666666666</v>
      </c>
      <c r="I31" s="317">
        <v>99.816666666666677</v>
      </c>
      <c r="J31" s="317">
        <v>102.03333333333335</v>
      </c>
      <c r="K31" s="317">
        <v>103.66666666666669</v>
      </c>
      <c r="L31" s="304">
        <v>100.4</v>
      </c>
      <c r="M31" s="304">
        <v>96.55</v>
      </c>
      <c r="N31" s="319">
        <v>33751600</v>
      </c>
      <c r="O31" s="320">
        <v>3.7374445223078721E-2</v>
      </c>
    </row>
    <row r="32" spans="1:15" ht="15">
      <c r="A32" s="277">
        <v>22</v>
      </c>
      <c r="B32" s="391" t="s">
        <v>50</v>
      </c>
      <c r="C32" s="277" t="s">
        <v>66</v>
      </c>
      <c r="D32" s="316">
        <v>522.5</v>
      </c>
      <c r="E32" s="316">
        <v>520.7166666666667</v>
      </c>
      <c r="F32" s="317">
        <v>516.18333333333339</v>
      </c>
      <c r="G32" s="317">
        <v>509.86666666666667</v>
      </c>
      <c r="H32" s="317">
        <v>505.33333333333337</v>
      </c>
      <c r="I32" s="317">
        <v>527.03333333333342</v>
      </c>
      <c r="J32" s="317">
        <v>531.56666666666672</v>
      </c>
      <c r="K32" s="317">
        <v>537.88333333333344</v>
      </c>
      <c r="L32" s="304">
        <v>525.25</v>
      </c>
      <c r="M32" s="304">
        <v>514.4</v>
      </c>
      <c r="N32" s="319">
        <v>4445100</v>
      </c>
      <c r="O32" s="320">
        <v>-3.6250894347722391E-2</v>
      </c>
    </row>
    <row r="33" spans="1:15" ht="15">
      <c r="A33" s="277">
        <v>23</v>
      </c>
      <c r="B33" s="391" t="s">
        <v>44</v>
      </c>
      <c r="C33" s="277" t="s">
        <v>67</v>
      </c>
      <c r="D33" s="316">
        <v>386.4</v>
      </c>
      <c r="E33" s="316">
        <v>389.11666666666662</v>
      </c>
      <c r="F33" s="317">
        <v>380.78333333333325</v>
      </c>
      <c r="G33" s="317">
        <v>375.16666666666663</v>
      </c>
      <c r="H33" s="317">
        <v>366.83333333333326</v>
      </c>
      <c r="I33" s="317">
        <v>394.73333333333323</v>
      </c>
      <c r="J33" s="317">
        <v>403.06666666666661</v>
      </c>
      <c r="K33" s="317">
        <v>408.68333333333322</v>
      </c>
      <c r="L33" s="304">
        <v>397.45</v>
      </c>
      <c r="M33" s="304">
        <v>383.5</v>
      </c>
      <c r="N33" s="319">
        <v>5509500</v>
      </c>
      <c r="O33" s="320">
        <v>-5.9411011523687579E-2</v>
      </c>
    </row>
    <row r="34" spans="1:15" ht="15">
      <c r="A34" s="277">
        <v>24</v>
      </c>
      <c r="B34" s="391" t="s">
        <v>68</v>
      </c>
      <c r="C34" s="277" t="s">
        <v>69</v>
      </c>
      <c r="D34" s="316">
        <v>568.15</v>
      </c>
      <c r="E34" s="316">
        <v>566.51666666666677</v>
      </c>
      <c r="F34" s="317">
        <v>562.28333333333353</v>
      </c>
      <c r="G34" s="317">
        <v>556.41666666666674</v>
      </c>
      <c r="H34" s="317">
        <v>552.18333333333351</v>
      </c>
      <c r="I34" s="317">
        <v>572.38333333333355</v>
      </c>
      <c r="J34" s="317">
        <v>576.6166666666669</v>
      </c>
      <c r="K34" s="317">
        <v>582.48333333333358</v>
      </c>
      <c r="L34" s="304">
        <v>570.75</v>
      </c>
      <c r="M34" s="304">
        <v>560.65</v>
      </c>
      <c r="N34" s="319">
        <v>84266775</v>
      </c>
      <c r="O34" s="320">
        <v>9.2444799148709757E-3</v>
      </c>
    </row>
    <row r="35" spans="1:15" ht="15">
      <c r="A35" s="277">
        <v>25</v>
      </c>
      <c r="B35" s="391" t="s">
        <v>64</v>
      </c>
      <c r="C35" s="277" t="s">
        <v>70</v>
      </c>
      <c r="D35" s="316">
        <v>38.6</v>
      </c>
      <c r="E35" s="316">
        <v>38.733333333333341</v>
      </c>
      <c r="F35" s="317">
        <v>37.26666666666668</v>
      </c>
      <c r="G35" s="317">
        <v>35.933333333333337</v>
      </c>
      <c r="H35" s="317">
        <v>34.466666666666676</v>
      </c>
      <c r="I35" s="317">
        <v>40.066666666666684</v>
      </c>
      <c r="J35" s="317">
        <v>41.533333333333339</v>
      </c>
      <c r="K35" s="317">
        <v>42.866666666666688</v>
      </c>
      <c r="L35" s="304">
        <v>40.200000000000003</v>
      </c>
      <c r="M35" s="304">
        <v>37.4</v>
      </c>
      <c r="N35" s="319">
        <v>45003000</v>
      </c>
      <c r="O35" s="320">
        <v>5.4107230693556323E-2</v>
      </c>
    </row>
    <row r="36" spans="1:15" ht="15">
      <c r="A36" s="277">
        <v>26</v>
      </c>
      <c r="B36" s="391" t="s">
        <v>52</v>
      </c>
      <c r="C36" s="277" t="s">
        <v>71</v>
      </c>
      <c r="D36" s="316">
        <v>397</v>
      </c>
      <c r="E36" s="316">
        <v>398.2833333333333</v>
      </c>
      <c r="F36" s="317">
        <v>392.56666666666661</v>
      </c>
      <c r="G36" s="317">
        <v>388.13333333333333</v>
      </c>
      <c r="H36" s="317">
        <v>382.41666666666663</v>
      </c>
      <c r="I36" s="317">
        <v>402.71666666666658</v>
      </c>
      <c r="J36" s="317">
        <v>408.43333333333328</v>
      </c>
      <c r="K36" s="317">
        <v>412.86666666666656</v>
      </c>
      <c r="L36" s="304">
        <v>404</v>
      </c>
      <c r="M36" s="304">
        <v>393.85</v>
      </c>
      <c r="N36" s="319">
        <v>15782600</v>
      </c>
      <c r="O36" s="320">
        <v>1.2393036293892004E-2</v>
      </c>
    </row>
    <row r="37" spans="1:15" ht="15">
      <c r="A37" s="277">
        <v>27</v>
      </c>
      <c r="B37" s="391" t="s">
        <v>44</v>
      </c>
      <c r="C37" s="277" t="s">
        <v>72</v>
      </c>
      <c r="D37" s="316">
        <v>13197.9</v>
      </c>
      <c r="E37" s="316">
        <v>13239.266666666668</v>
      </c>
      <c r="F37" s="317">
        <v>13096.533333333336</v>
      </c>
      <c r="G37" s="317">
        <v>12995.166666666668</v>
      </c>
      <c r="H37" s="317">
        <v>12852.433333333336</v>
      </c>
      <c r="I37" s="317">
        <v>13340.633333333337</v>
      </c>
      <c r="J37" s="317">
        <v>13483.36666666667</v>
      </c>
      <c r="K37" s="317">
        <v>13584.733333333337</v>
      </c>
      <c r="L37" s="304">
        <v>13382</v>
      </c>
      <c r="M37" s="304">
        <v>13137.9</v>
      </c>
      <c r="N37" s="319">
        <v>100950</v>
      </c>
      <c r="O37" s="320">
        <v>-3.90290337934317E-2</v>
      </c>
    </row>
    <row r="38" spans="1:15" ht="15">
      <c r="A38" s="277">
        <v>28</v>
      </c>
      <c r="B38" s="391" t="s">
        <v>73</v>
      </c>
      <c r="C38" s="277" t="s">
        <v>74</v>
      </c>
      <c r="D38" s="316">
        <v>454.95</v>
      </c>
      <c r="E38" s="316">
        <v>456.76666666666665</v>
      </c>
      <c r="F38" s="317">
        <v>445.58333333333331</v>
      </c>
      <c r="G38" s="317">
        <v>436.21666666666664</v>
      </c>
      <c r="H38" s="317">
        <v>425.0333333333333</v>
      </c>
      <c r="I38" s="317">
        <v>466.13333333333333</v>
      </c>
      <c r="J38" s="317">
        <v>477.31666666666672</v>
      </c>
      <c r="K38" s="317">
        <v>486.68333333333334</v>
      </c>
      <c r="L38" s="304">
        <v>467.95</v>
      </c>
      <c r="M38" s="304">
        <v>447.4</v>
      </c>
      <c r="N38" s="319">
        <v>24883200</v>
      </c>
      <c r="O38" s="320">
        <v>-9.1032900867321336E-3</v>
      </c>
    </row>
    <row r="39" spans="1:15" ht="15">
      <c r="A39" s="277">
        <v>29</v>
      </c>
      <c r="B39" s="391" t="s">
        <v>50</v>
      </c>
      <c r="C39" s="277" t="s">
        <v>75</v>
      </c>
      <c r="D39" s="316">
        <v>3807.55</v>
      </c>
      <c r="E39" s="316">
        <v>3814.2999999999997</v>
      </c>
      <c r="F39" s="317">
        <v>3768.5999999999995</v>
      </c>
      <c r="G39" s="317">
        <v>3729.6499999999996</v>
      </c>
      <c r="H39" s="317">
        <v>3683.9499999999994</v>
      </c>
      <c r="I39" s="317">
        <v>3853.2499999999995</v>
      </c>
      <c r="J39" s="317">
        <v>3898.9499999999994</v>
      </c>
      <c r="K39" s="317">
        <v>3937.8999999999996</v>
      </c>
      <c r="L39" s="304">
        <v>3860</v>
      </c>
      <c r="M39" s="304">
        <v>3775.35</v>
      </c>
      <c r="N39" s="319">
        <v>1504400</v>
      </c>
      <c r="O39" s="320">
        <v>-1.6732026143790851E-2</v>
      </c>
    </row>
    <row r="40" spans="1:15" ht="15">
      <c r="A40" s="277">
        <v>30</v>
      </c>
      <c r="B40" s="391" t="s">
        <v>52</v>
      </c>
      <c r="C40" s="277" t="s">
        <v>76</v>
      </c>
      <c r="D40" s="316">
        <v>361.95</v>
      </c>
      <c r="E40" s="316">
        <v>360.61666666666662</v>
      </c>
      <c r="F40" s="317">
        <v>357.73333333333323</v>
      </c>
      <c r="G40" s="317">
        <v>353.51666666666659</v>
      </c>
      <c r="H40" s="317">
        <v>350.63333333333321</v>
      </c>
      <c r="I40" s="317">
        <v>364.83333333333326</v>
      </c>
      <c r="J40" s="317">
        <v>367.71666666666658</v>
      </c>
      <c r="K40" s="317">
        <v>371.93333333333328</v>
      </c>
      <c r="L40" s="304">
        <v>363.5</v>
      </c>
      <c r="M40" s="304">
        <v>356.4</v>
      </c>
      <c r="N40" s="319">
        <v>8496400</v>
      </c>
      <c r="O40" s="320">
        <v>-5.919610231425091E-2</v>
      </c>
    </row>
    <row r="41" spans="1:15" ht="15">
      <c r="A41" s="277">
        <v>31</v>
      </c>
      <c r="B41" s="391" t="s">
        <v>54</v>
      </c>
      <c r="C41" s="277" t="s">
        <v>77</v>
      </c>
      <c r="D41" s="316">
        <v>100.2</v>
      </c>
      <c r="E41" s="316">
        <v>100.26666666666667</v>
      </c>
      <c r="F41" s="317">
        <v>97.133333333333326</v>
      </c>
      <c r="G41" s="317">
        <v>94.066666666666663</v>
      </c>
      <c r="H41" s="317">
        <v>90.933333333333323</v>
      </c>
      <c r="I41" s="317">
        <v>103.33333333333333</v>
      </c>
      <c r="J41" s="317">
        <v>106.46666666666668</v>
      </c>
      <c r="K41" s="317">
        <v>109.53333333333333</v>
      </c>
      <c r="L41" s="304">
        <v>103.4</v>
      </c>
      <c r="M41" s="304">
        <v>97.2</v>
      </c>
      <c r="N41" s="319">
        <v>11235000</v>
      </c>
      <c r="O41" s="320">
        <v>-0.15494546822113575</v>
      </c>
    </row>
    <row r="42" spans="1:15" ht="15">
      <c r="A42" s="277">
        <v>32</v>
      </c>
      <c r="B42" s="391" t="s">
        <v>79</v>
      </c>
      <c r="C42" s="277" t="s">
        <v>80</v>
      </c>
      <c r="D42" s="316">
        <v>306.95</v>
      </c>
      <c r="E42" s="316">
        <v>307.84999999999997</v>
      </c>
      <c r="F42" s="317">
        <v>302.59999999999991</v>
      </c>
      <c r="G42" s="317">
        <v>298.24999999999994</v>
      </c>
      <c r="H42" s="317">
        <v>292.99999999999989</v>
      </c>
      <c r="I42" s="317">
        <v>312.19999999999993</v>
      </c>
      <c r="J42" s="317">
        <v>317.45000000000005</v>
      </c>
      <c r="K42" s="317">
        <v>321.79999999999995</v>
      </c>
      <c r="L42" s="304">
        <v>313.10000000000002</v>
      </c>
      <c r="M42" s="304">
        <v>303.5</v>
      </c>
      <c r="N42" s="319">
        <v>2584400</v>
      </c>
      <c r="O42" s="320">
        <v>2.8985507246376812E-2</v>
      </c>
    </row>
    <row r="43" spans="1:15" ht="15">
      <c r="A43" s="277">
        <v>33</v>
      </c>
      <c r="B43" s="391" t="s">
        <v>57</v>
      </c>
      <c r="C43" s="277" t="s">
        <v>82</v>
      </c>
      <c r="D43" s="316">
        <v>221.85</v>
      </c>
      <c r="E43" s="316">
        <v>219.95000000000002</v>
      </c>
      <c r="F43" s="317">
        <v>215.90000000000003</v>
      </c>
      <c r="G43" s="317">
        <v>209.95000000000002</v>
      </c>
      <c r="H43" s="317">
        <v>205.90000000000003</v>
      </c>
      <c r="I43" s="317">
        <v>225.90000000000003</v>
      </c>
      <c r="J43" s="317">
        <v>229.95000000000005</v>
      </c>
      <c r="K43" s="317">
        <v>235.90000000000003</v>
      </c>
      <c r="L43" s="304">
        <v>224</v>
      </c>
      <c r="M43" s="304">
        <v>214</v>
      </c>
      <c r="N43" s="319">
        <v>6117500</v>
      </c>
      <c r="O43" s="320">
        <v>-3.3570300157977885E-2</v>
      </c>
    </row>
    <row r="44" spans="1:15" ht="15">
      <c r="A44" s="277">
        <v>34</v>
      </c>
      <c r="B44" s="391" t="s">
        <v>52</v>
      </c>
      <c r="C44" s="277" t="s">
        <v>83</v>
      </c>
      <c r="D44" s="316">
        <v>682.05</v>
      </c>
      <c r="E44" s="316">
        <v>677.76666666666665</v>
      </c>
      <c r="F44" s="317">
        <v>668.2833333333333</v>
      </c>
      <c r="G44" s="317">
        <v>654.51666666666665</v>
      </c>
      <c r="H44" s="317">
        <v>645.0333333333333</v>
      </c>
      <c r="I44" s="317">
        <v>691.5333333333333</v>
      </c>
      <c r="J44" s="317">
        <v>701.01666666666665</v>
      </c>
      <c r="K44" s="317">
        <v>714.7833333333333</v>
      </c>
      <c r="L44" s="304">
        <v>687.25</v>
      </c>
      <c r="M44" s="304">
        <v>664</v>
      </c>
      <c r="N44" s="319">
        <v>12728300</v>
      </c>
      <c r="O44" s="320">
        <v>2.0852882911062454E-2</v>
      </c>
    </row>
    <row r="45" spans="1:15" ht="15">
      <c r="A45" s="277">
        <v>35</v>
      </c>
      <c r="B45" s="391" t="s">
        <v>39</v>
      </c>
      <c r="C45" s="277" t="s">
        <v>84</v>
      </c>
      <c r="D45" s="316">
        <v>131.30000000000001</v>
      </c>
      <c r="E45" s="316">
        <v>131.20000000000002</v>
      </c>
      <c r="F45" s="317">
        <v>129.75000000000003</v>
      </c>
      <c r="G45" s="317">
        <v>128.20000000000002</v>
      </c>
      <c r="H45" s="317">
        <v>126.75000000000003</v>
      </c>
      <c r="I45" s="317">
        <v>132.75000000000003</v>
      </c>
      <c r="J45" s="317">
        <v>134.20000000000002</v>
      </c>
      <c r="K45" s="317">
        <v>135.75000000000003</v>
      </c>
      <c r="L45" s="304">
        <v>132.65</v>
      </c>
      <c r="M45" s="304">
        <v>129.65</v>
      </c>
      <c r="N45" s="319">
        <v>33855000</v>
      </c>
      <c r="O45" s="320">
        <v>-6.9175991861648023E-2</v>
      </c>
    </row>
    <row r="46" spans="1:15" ht="15">
      <c r="A46" s="277">
        <v>36</v>
      </c>
      <c r="B46" s="391" t="s">
        <v>50</v>
      </c>
      <c r="C46" s="277" t="s">
        <v>85</v>
      </c>
      <c r="D46" s="316">
        <v>1450.75</v>
      </c>
      <c r="E46" s="316">
        <v>1431.6666666666667</v>
      </c>
      <c r="F46" s="317">
        <v>1406.4833333333336</v>
      </c>
      <c r="G46" s="317">
        <v>1362.2166666666669</v>
      </c>
      <c r="H46" s="317">
        <v>1337.0333333333338</v>
      </c>
      <c r="I46" s="317">
        <v>1475.9333333333334</v>
      </c>
      <c r="J46" s="317">
        <v>1501.1166666666663</v>
      </c>
      <c r="K46" s="317">
        <v>1545.3833333333332</v>
      </c>
      <c r="L46" s="304">
        <v>1456.85</v>
      </c>
      <c r="M46" s="304">
        <v>1387.4</v>
      </c>
      <c r="N46" s="319">
        <v>3160500</v>
      </c>
      <c r="O46" s="320">
        <v>0.14101592115238817</v>
      </c>
    </row>
    <row r="47" spans="1:15" ht="15">
      <c r="A47" s="277">
        <v>37</v>
      </c>
      <c r="B47" s="391" t="s">
        <v>39</v>
      </c>
      <c r="C47" s="277" t="s">
        <v>86</v>
      </c>
      <c r="D47" s="316">
        <v>452</v>
      </c>
      <c r="E47" s="316">
        <v>454.7166666666667</v>
      </c>
      <c r="F47" s="317">
        <v>445.18333333333339</v>
      </c>
      <c r="G47" s="317">
        <v>438.36666666666667</v>
      </c>
      <c r="H47" s="317">
        <v>428.83333333333337</v>
      </c>
      <c r="I47" s="317">
        <v>461.53333333333342</v>
      </c>
      <c r="J47" s="317">
        <v>471.06666666666672</v>
      </c>
      <c r="K47" s="317">
        <v>477.88333333333344</v>
      </c>
      <c r="L47" s="304">
        <v>464.25</v>
      </c>
      <c r="M47" s="304">
        <v>447.9</v>
      </c>
      <c r="N47" s="319">
        <v>6156657</v>
      </c>
      <c r="O47" s="320">
        <v>1.7802644964394711E-3</v>
      </c>
    </row>
    <row r="48" spans="1:15" ht="15">
      <c r="A48" s="277">
        <v>38</v>
      </c>
      <c r="B48" s="391" t="s">
        <v>64</v>
      </c>
      <c r="C48" s="277" t="s">
        <v>87</v>
      </c>
      <c r="D48" s="316">
        <v>399.2</v>
      </c>
      <c r="E48" s="316">
        <v>398.15000000000003</v>
      </c>
      <c r="F48" s="317">
        <v>394.50000000000006</v>
      </c>
      <c r="G48" s="317">
        <v>389.8</v>
      </c>
      <c r="H48" s="317">
        <v>386.15000000000003</v>
      </c>
      <c r="I48" s="317">
        <v>402.85000000000008</v>
      </c>
      <c r="J48" s="317">
        <v>406.50000000000006</v>
      </c>
      <c r="K48" s="317">
        <v>411.2000000000001</v>
      </c>
      <c r="L48" s="304">
        <v>401.8</v>
      </c>
      <c r="M48" s="304">
        <v>393.45</v>
      </c>
      <c r="N48" s="319">
        <v>2056800</v>
      </c>
      <c r="O48" s="320">
        <v>6.2616243025418475E-2</v>
      </c>
    </row>
    <row r="49" spans="1:15" ht="15">
      <c r="A49" s="277">
        <v>39</v>
      </c>
      <c r="B49" s="391" t="s">
        <v>50</v>
      </c>
      <c r="C49" s="277" t="s">
        <v>88</v>
      </c>
      <c r="D49" s="316">
        <v>490</v>
      </c>
      <c r="E49" s="316">
        <v>486.51666666666665</v>
      </c>
      <c r="F49" s="317">
        <v>480.23333333333329</v>
      </c>
      <c r="G49" s="317">
        <v>470.46666666666664</v>
      </c>
      <c r="H49" s="317">
        <v>464.18333333333328</v>
      </c>
      <c r="I49" s="317">
        <v>496.2833333333333</v>
      </c>
      <c r="J49" s="317">
        <v>502.56666666666661</v>
      </c>
      <c r="K49" s="317">
        <v>512.33333333333326</v>
      </c>
      <c r="L49" s="304">
        <v>492.8</v>
      </c>
      <c r="M49" s="304">
        <v>476.75</v>
      </c>
      <c r="N49" s="319">
        <v>13485000</v>
      </c>
      <c r="O49" s="320">
        <v>-0.16469221835075493</v>
      </c>
    </row>
    <row r="50" spans="1:15" ht="15">
      <c r="A50" s="277">
        <v>40</v>
      </c>
      <c r="B50" s="391" t="s">
        <v>52</v>
      </c>
      <c r="C50" s="277" t="s">
        <v>91</v>
      </c>
      <c r="D50" s="316">
        <v>2422.5500000000002</v>
      </c>
      <c r="E50" s="316">
        <v>2401.1166666666668</v>
      </c>
      <c r="F50" s="317">
        <v>2366.7333333333336</v>
      </c>
      <c r="G50" s="317">
        <v>2310.916666666667</v>
      </c>
      <c r="H50" s="317">
        <v>2276.5333333333338</v>
      </c>
      <c r="I50" s="317">
        <v>2456.9333333333334</v>
      </c>
      <c r="J50" s="317">
        <v>2491.3166666666666</v>
      </c>
      <c r="K50" s="317">
        <v>2547.1333333333332</v>
      </c>
      <c r="L50" s="304">
        <v>2435.5</v>
      </c>
      <c r="M50" s="304">
        <v>2345.3000000000002</v>
      </c>
      <c r="N50" s="319">
        <v>3975200</v>
      </c>
      <c r="O50" s="320">
        <v>-2.2331529758976881E-2</v>
      </c>
    </row>
    <row r="51" spans="1:15" ht="15">
      <c r="A51" s="277">
        <v>41</v>
      </c>
      <c r="B51" s="391" t="s">
        <v>92</v>
      </c>
      <c r="C51" s="277" t="s">
        <v>93</v>
      </c>
      <c r="D51" s="316">
        <v>140.1</v>
      </c>
      <c r="E51" s="316">
        <v>140.61666666666665</v>
      </c>
      <c r="F51" s="317">
        <v>138.0333333333333</v>
      </c>
      <c r="G51" s="317">
        <v>135.96666666666667</v>
      </c>
      <c r="H51" s="317">
        <v>133.38333333333333</v>
      </c>
      <c r="I51" s="317">
        <v>142.68333333333328</v>
      </c>
      <c r="J51" s="317">
        <v>145.26666666666659</v>
      </c>
      <c r="K51" s="317">
        <v>147.33333333333326</v>
      </c>
      <c r="L51" s="304">
        <v>143.19999999999999</v>
      </c>
      <c r="M51" s="304">
        <v>138.55000000000001</v>
      </c>
      <c r="N51" s="319">
        <v>32660100</v>
      </c>
      <c r="O51" s="320">
        <v>2.0098948670377242E-2</v>
      </c>
    </row>
    <row r="52" spans="1:15" ht="15">
      <c r="A52" s="277">
        <v>42</v>
      </c>
      <c r="B52" s="391" t="s">
        <v>52</v>
      </c>
      <c r="C52" s="277" t="s">
        <v>94</v>
      </c>
      <c r="D52" s="316">
        <v>4297.45</v>
      </c>
      <c r="E52" s="316">
        <v>4237.8166666666666</v>
      </c>
      <c r="F52" s="317">
        <v>4142.6333333333332</v>
      </c>
      <c r="G52" s="317">
        <v>3987.8166666666666</v>
      </c>
      <c r="H52" s="317">
        <v>3892.6333333333332</v>
      </c>
      <c r="I52" s="317">
        <v>4392.6333333333332</v>
      </c>
      <c r="J52" s="317">
        <v>4487.8166666666657</v>
      </c>
      <c r="K52" s="317">
        <v>4642.6333333333332</v>
      </c>
      <c r="L52" s="304">
        <v>4333</v>
      </c>
      <c r="M52" s="304">
        <v>4083</v>
      </c>
      <c r="N52" s="319">
        <v>3262750</v>
      </c>
      <c r="O52" s="320">
        <v>1.4615564020834953E-2</v>
      </c>
    </row>
    <row r="53" spans="1:15" ht="15">
      <c r="A53" s="277">
        <v>43</v>
      </c>
      <c r="B53" s="391" t="s">
        <v>44</v>
      </c>
      <c r="C53" s="277" t="s">
        <v>95</v>
      </c>
      <c r="D53" s="316">
        <v>21322.35</v>
      </c>
      <c r="E53" s="316">
        <v>21273.866666666665</v>
      </c>
      <c r="F53" s="317">
        <v>20989.383333333331</v>
      </c>
      <c r="G53" s="317">
        <v>20656.416666666668</v>
      </c>
      <c r="H53" s="317">
        <v>20371.933333333334</v>
      </c>
      <c r="I53" s="317">
        <v>21606.833333333328</v>
      </c>
      <c r="J53" s="317">
        <v>21891.316666666658</v>
      </c>
      <c r="K53" s="317">
        <v>22224.283333333326</v>
      </c>
      <c r="L53" s="304">
        <v>21558.35</v>
      </c>
      <c r="M53" s="304">
        <v>20940.900000000001</v>
      </c>
      <c r="N53" s="319">
        <v>284340</v>
      </c>
      <c r="O53" s="320">
        <v>-1.9669361650778327E-2</v>
      </c>
    </row>
    <row r="54" spans="1:15" ht="15">
      <c r="A54" s="277">
        <v>44</v>
      </c>
      <c r="B54" s="391" t="s">
        <v>57</v>
      </c>
      <c r="C54" s="277" t="s">
        <v>96</v>
      </c>
      <c r="D54" s="316">
        <v>53.15</v>
      </c>
      <c r="E54" s="316">
        <v>53.35</v>
      </c>
      <c r="F54" s="317">
        <v>52.25</v>
      </c>
      <c r="G54" s="317">
        <v>51.35</v>
      </c>
      <c r="H54" s="317">
        <v>50.25</v>
      </c>
      <c r="I54" s="317">
        <v>54.25</v>
      </c>
      <c r="J54" s="317">
        <v>55.350000000000009</v>
      </c>
      <c r="K54" s="317">
        <v>56.25</v>
      </c>
      <c r="L54" s="304">
        <v>54.45</v>
      </c>
      <c r="M54" s="304">
        <v>52.45</v>
      </c>
      <c r="N54" s="319">
        <v>12479200</v>
      </c>
      <c r="O54" s="320">
        <v>-9.6501809408926411E-3</v>
      </c>
    </row>
    <row r="55" spans="1:15" ht="15">
      <c r="A55" s="277">
        <v>45</v>
      </c>
      <c r="B55" s="391" t="s">
        <v>44</v>
      </c>
      <c r="C55" s="277" t="s">
        <v>97</v>
      </c>
      <c r="D55" s="316">
        <v>1141.45</v>
      </c>
      <c r="E55" s="316">
        <v>1152.2166666666669</v>
      </c>
      <c r="F55" s="317">
        <v>1122.2833333333338</v>
      </c>
      <c r="G55" s="317">
        <v>1103.1166666666668</v>
      </c>
      <c r="H55" s="317">
        <v>1073.1833333333336</v>
      </c>
      <c r="I55" s="317">
        <v>1171.3833333333339</v>
      </c>
      <c r="J55" s="317">
        <v>1201.3166666666668</v>
      </c>
      <c r="K55" s="317">
        <v>1220.483333333334</v>
      </c>
      <c r="L55" s="304">
        <v>1182.1500000000001</v>
      </c>
      <c r="M55" s="304">
        <v>1133.05</v>
      </c>
      <c r="N55" s="319">
        <v>2647700</v>
      </c>
      <c r="O55" s="320">
        <v>-0.11279026907482492</v>
      </c>
    </row>
    <row r="56" spans="1:15" ht="15">
      <c r="A56" s="277">
        <v>46</v>
      </c>
      <c r="B56" s="391" t="s">
        <v>44</v>
      </c>
      <c r="C56" s="277" t="s">
        <v>98</v>
      </c>
      <c r="D56" s="316">
        <v>153.69999999999999</v>
      </c>
      <c r="E56" s="316">
        <v>154.19999999999999</v>
      </c>
      <c r="F56" s="317">
        <v>152.19999999999999</v>
      </c>
      <c r="G56" s="317">
        <v>150.69999999999999</v>
      </c>
      <c r="H56" s="317">
        <v>148.69999999999999</v>
      </c>
      <c r="I56" s="317">
        <v>155.69999999999999</v>
      </c>
      <c r="J56" s="317">
        <v>157.69999999999999</v>
      </c>
      <c r="K56" s="317">
        <v>159.19999999999999</v>
      </c>
      <c r="L56" s="304">
        <v>156.19999999999999</v>
      </c>
      <c r="M56" s="304">
        <v>152.69999999999999</v>
      </c>
      <c r="N56" s="319">
        <v>11397600</v>
      </c>
      <c r="O56" s="320">
        <v>-2.7043638598647817E-2</v>
      </c>
    </row>
    <row r="57" spans="1:15" ht="15">
      <c r="A57" s="277">
        <v>47</v>
      </c>
      <c r="B57" s="391" t="s">
        <v>54</v>
      </c>
      <c r="C57" s="277" t="s">
        <v>99</v>
      </c>
      <c r="D57" s="316">
        <v>55.8</v>
      </c>
      <c r="E57" s="316">
        <v>56.033333333333331</v>
      </c>
      <c r="F57" s="317">
        <v>55.016666666666666</v>
      </c>
      <c r="G57" s="317">
        <v>54.233333333333334</v>
      </c>
      <c r="H57" s="317">
        <v>53.216666666666669</v>
      </c>
      <c r="I57" s="317">
        <v>56.816666666666663</v>
      </c>
      <c r="J57" s="317">
        <v>57.833333333333329</v>
      </c>
      <c r="K57" s="317">
        <v>58.61666666666666</v>
      </c>
      <c r="L57" s="304">
        <v>57.05</v>
      </c>
      <c r="M57" s="304">
        <v>55.25</v>
      </c>
      <c r="N57" s="319">
        <v>58803000</v>
      </c>
      <c r="O57" s="320">
        <v>1.6008224408870612E-2</v>
      </c>
    </row>
    <row r="58" spans="1:15" ht="15">
      <c r="A58" s="277">
        <v>48</v>
      </c>
      <c r="B58" s="391" t="s">
        <v>73</v>
      </c>
      <c r="C58" s="277" t="s">
        <v>100</v>
      </c>
      <c r="D58" s="316">
        <v>98.9</v>
      </c>
      <c r="E58" s="316">
        <v>98.866666666666674</v>
      </c>
      <c r="F58" s="317">
        <v>97.483333333333348</v>
      </c>
      <c r="G58" s="317">
        <v>96.066666666666677</v>
      </c>
      <c r="H58" s="317">
        <v>94.683333333333351</v>
      </c>
      <c r="I58" s="317">
        <v>100.28333333333335</v>
      </c>
      <c r="J58" s="317">
        <v>101.66666666666667</v>
      </c>
      <c r="K58" s="317">
        <v>103.08333333333334</v>
      </c>
      <c r="L58" s="304">
        <v>100.25</v>
      </c>
      <c r="M58" s="304">
        <v>97.45</v>
      </c>
      <c r="N58" s="319">
        <v>29713100</v>
      </c>
      <c r="O58" s="320">
        <v>-4.5650470219435739E-2</v>
      </c>
    </row>
    <row r="59" spans="1:15" ht="15">
      <c r="A59" s="277">
        <v>49</v>
      </c>
      <c r="B59" s="391" t="s">
        <v>52</v>
      </c>
      <c r="C59" s="277" t="s">
        <v>101</v>
      </c>
      <c r="D59" s="316">
        <v>425.75</v>
      </c>
      <c r="E59" s="316">
        <v>425.68333333333334</v>
      </c>
      <c r="F59" s="317">
        <v>422.86666666666667</v>
      </c>
      <c r="G59" s="317">
        <v>419.98333333333335</v>
      </c>
      <c r="H59" s="317">
        <v>417.16666666666669</v>
      </c>
      <c r="I59" s="317">
        <v>428.56666666666666</v>
      </c>
      <c r="J59" s="317">
        <v>431.38333333333338</v>
      </c>
      <c r="K59" s="317">
        <v>434.26666666666665</v>
      </c>
      <c r="L59" s="304">
        <v>428.5</v>
      </c>
      <c r="M59" s="304">
        <v>422.8</v>
      </c>
      <c r="N59" s="319">
        <v>4917400</v>
      </c>
      <c r="O59" s="320">
        <v>-3.5198555956678701E-2</v>
      </c>
    </row>
    <row r="60" spans="1:15" ht="15">
      <c r="A60" s="277">
        <v>50</v>
      </c>
      <c r="B60" s="391" t="s">
        <v>102</v>
      </c>
      <c r="C60" s="277" t="s">
        <v>103</v>
      </c>
      <c r="D60" s="316">
        <v>22.6</v>
      </c>
      <c r="E60" s="316">
        <v>22.983333333333334</v>
      </c>
      <c r="F60" s="317">
        <v>21.916666666666668</v>
      </c>
      <c r="G60" s="317">
        <v>21.233333333333334</v>
      </c>
      <c r="H60" s="317">
        <v>20.166666666666668</v>
      </c>
      <c r="I60" s="317">
        <v>23.666666666666668</v>
      </c>
      <c r="J60" s="317">
        <v>24.733333333333331</v>
      </c>
      <c r="K60" s="317">
        <v>25.416666666666668</v>
      </c>
      <c r="L60" s="304">
        <v>24.05</v>
      </c>
      <c r="M60" s="304">
        <v>22.3</v>
      </c>
      <c r="N60" s="319">
        <v>101160000</v>
      </c>
      <c r="O60" s="320">
        <v>-8.5435313262815296E-2</v>
      </c>
    </row>
    <row r="61" spans="1:15" ht="15">
      <c r="A61" s="277">
        <v>51</v>
      </c>
      <c r="B61" s="391" t="s">
        <v>50</v>
      </c>
      <c r="C61" s="277" t="s">
        <v>104</v>
      </c>
      <c r="D61" s="316">
        <v>681.65</v>
      </c>
      <c r="E61" s="316">
        <v>679.5333333333333</v>
      </c>
      <c r="F61" s="317">
        <v>674.41666666666663</v>
      </c>
      <c r="G61" s="317">
        <v>667.18333333333328</v>
      </c>
      <c r="H61" s="317">
        <v>662.06666666666661</v>
      </c>
      <c r="I61" s="317">
        <v>686.76666666666665</v>
      </c>
      <c r="J61" s="317">
        <v>691.88333333333344</v>
      </c>
      <c r="K61" s="317">
        <v>699.11666666666667</v>
      </c>
      <c r="L61" s="304">
        <v>684.65</v>
      </c>
      <c r="M61" s="304">
        <v>672.3</v>
      </c>
      <c r="N61" s="319">
        <v>6903000</v>
      </c>
      <c r="O61" s="320">
        <v>-3.1429774098498668E-2</v>
      </c>
    </row>
    <row r="62" spans="1:15" ht="15">
      <c r="A62" s="277">
        <v>52</v>
      </c>
      <c r="B62" s="437" t="s">
        <v>39</v>
      </c>
      <c r="C62" s="277" t="s">
        <v>248</v>
      </c>
      <c r="D62" s="316">
        <v>885.8</v>
      </c>
      <c r="E62" s="316">
        <v>889.21666666666658</v>
      </c>
      <c r="F62" s="317">
        <v>877.53333333333319</v>
      </c>
      <c r="G62" s="317">
        <v>869.26666666666665</v>
      </c>
      <c r="H62" s="317">
        <v>857.58333333333326</v>
      </c>
      <c r="I62" s="317">
        <v>897.48333333333312</v>
      </c>
      <c r="J62" s="317">
        <v>909.16666666666652</v>
      </c>
      <c r="K62" s="317">
        <v>917.43333333333305</v>
      </c>
      <c r="L62" s="304">
        <v>900.9</v>
      </c>
      <c r="M62" s="304">
        <v>880.95</v>
      </c>
      <c r="N62" s="319">
        <v>430300</v>
      </c>
      <c r="O62" s="320">
        <v>3.0303030303030303E-3</v>
      </c>
    </row>
    <row r="63" spans="1:15" ht="15">
      <c r="A63" s="277">
        <v>53</v>
      </c>
      <c r="B63" s="391" t="s">
        <v>37</v>
      </c>
      <c r="C63" s="277" t="s">
        <v>105</v>
      </c>
      <c r="D63" s="316">
        <v>617</v>
      </c>
      <c r="E63" s="316">
        <v>613.75</v>
      </c>
      <c r="F63" s="317">
        <v>603.79999999999995</v>
      </c>
      <c r="G63" s="317">
        <v>590.59999999999991</v>
      </c>
      <c r="H63" s="317">
        <v>580.64999999999986</v>
      </c>
      <c r="I63" s="317">
        <v>626.95000000000005</v>
      </c>
      <c r="J63" s="317">
        <v>636.90000000000009</v>
      </c>
      <c r="K63" s="317">
        <v>650.10000000000014</v>
      </c>
      <c r="L63" s="304">
        <v>623.70000000000005</v>
      </c>
      <c r="M63" s="304">
        <v>600.54999999999995</v>
      </c>
      <c r="N63" s="319">
        <v>18056650</v>
      </c>
      <c r="O63" s="320">
        <v>-5.4707315860148209E-2</v>
      </c>
    </row>
    <row r="64" spans="1:15" ht="15">
      <c r="A64" s="277">
        <v>54</v>
      </c>
      <c r="B64" s="391" t="s">
        <v>39</v>
      </c>
      <c r="C64" s="277" t="s">
        <v>106</v>
      </c>
      <c r="D64" s="316">
        <v>571.1</v>
      </c>
      <c r="E64" s="316">
        <v>575.55000000000007</v>
      </c>
      <c r="F64" s="317">
        <v>564.30000000000018</v>
      </c>
      <c r="G64" s="317">
        <v>557.50000000000011</v>
      </c>
      <c r="H64" s="317">
        <v>546.25000000000023</v>
      </c>
      <c r="I64" s="317">
        <v>582.35000000000014</v>
      </c>
      <c r="J64" s="317">
        <v>593.59999999999991</v>
      </c>
      <c r="K64" s="317">
        <v>600.40000000000009</v>
      </c>
      <c r="L64" s="304">
        <v>586.79999999999995</v>
      </c>
      <c r="M64" s="304">
        <v>568.75</v>
      </c>
      <c r="N64" s="319">
        <v>6307000</v>
      </c>
      <c r="O64" s="320">
        <v>2.1707435606674225E-2</v>
      </c>
    </row>
    <row r="65" spans="1:15" ht="15">
      <c r="A65" s="277">
        <v>55</v>
      </c>
      <c r="B65" s="391" t="s">
        <v>107</v>
      </c>
      <c r="C65" s="277" t="s">
        <v>108</v>
      </c>
      <c r="D65" s="316">
        <v>696.15</v>
      </c>
      <c r="E65" s="316">
        <v>700.5333333333333</v>
      </c>
      <c r="F65" s="317">
        <v>690.11666666666656</v>
      </c>
      <c r="G65" s="317">
        <v>684.08333333333326</v>
      </c>
      <c r="H65" s="317">
        <v>673.66666666666652</v>
      </c>
      <c r="I65" s="317">
        <v>706.56666666666661</v>
      </c>
      <c r="J65" s="317">
        <v>716.98333333333335</v>
      </c>
      <c r="K65" s="317">
        <v>723.01666666666665</v>
      </c>
      <c r="L65" s="304">
        <v>710.95</v>
      </c>
      <c r="M65" s="304">
        <v>694.5</v>
      </c>
      <c r="N65" s="319">
        <v>19615400</v>
      </c>
      <c r="O65" s="320">
        <v>-9.5130457246189612E-2</v>
      </c>
    </row>
    <row r="66" spans="1:15" ht="15">
      <c r="A66" s="277">
        <v>56</v>
      </c>
      <c r="B66" s="391" t="s">
        <v>57</v>
      </c>
      <c r="C66" s="277" t="s">
        <v>109</v>
      </c>
      <c r="D66" s="316">
        <v>1883.15</v>
      </c>
      <c r="E66" s="316">
        <v>1891.5833333333333</v>
      </c>
      <c r="F66" s="317">
        <v>1863.4666666666665</v>
      </c>
      <c r="G66" s="317">
        <v>1843.7833333333333</v>
      </c>
      <c r="H66" s="317">
        <v>1815.6666666666665</v>
      </c>
      <c r="I66" s="317">
        <v>1911.2666666666664</v>
      </c>
      <c r="J66" s="317">
        <v>1939.3833333333332</v>
      </c>
      <c r="K66" s="317">
        <v>1959.0666666666664</v>
      </c>
      <c r="L66" s="304">
        <v>1919.7</v>
      </c>
      <c r="M66" s="304">
        <v>1871.9</v>
      </c>
      <c r="N66" s="319">
        <v>27330600</v>
      </c>
      <c r="O66" s="320">
        <v>-4.0253679297957291E-2</v>
      </c>
    </row>
    <row r="67" spans="1:15" ht="15">
      <c r="A67" s="277">
        <v>57</v>
      </c>
      <c r="B67" s="391" t="s">
        <v>54</v>
      </c>
      <c r="C67" s="277" t="s">
        <v>110</v>
      </c>
      <c r="D67" s="316">
        <v>1068.9000000000001</v>
      </c>
      <c r="E67" s="316">
        <v>1073.1833333333334</v>
      </c>
      <c r="F67" s="317">
        <v>1055.7166666666667</v>
      </c>
      <c r="G67" s="317">
        <v>1042.5333333333333</v>
      </c>
      <c r="H67" s="317">
        <v>1025.0666666666666</v>
      </c>
      <c r="I67" s="317">
        <v>1086.3666666666668</v>
      </c>
      <c r="J67" s="317">
        <v>1103.8333333333335</v>
      </c>
      <c r="K67" s="317">
        <v>1117.0166666666669</v>
      </c>
      <c r="L67" s="304">
        <v>1090.6500000000001</v>
      </c>
      <c r="M67" s="304">
        <v>1060</v>
      </c>
      <c r="N67" s="319">
        <v>34192400</v>
      </c>
      <c r="O67" s="320">
        <v>-3.8614397278280366E-2</v>
      </c>
    </row>
    <row r="68" spans="1:15" ht="15">
      <c r="A68" s="277">
        <v>58</v>
      </c>
      <c r="B68" s="391" t="s">
        <v>57</v>
      </c>
      <c r="C68" s="277" t="s">
        <v>253</v>
      </c>
      <c r="D68" s="316">
        <v>638.79999999999995</v>
      </c>
      <c r="E68" s="316">
        <v>636.38333333333333</v>
      </c>
      <c r="F68" s="317">
        <v>631.11666666666667</v>
      </c>
      <c r="G68" s="317">
        <v>623.43333333333339</v>
      </c>
      <c r="H68" s="317">
        <v>618.16666666666674</v>
      </c>
      <c r="I68" s="317">
        <v>644.06666666666661</v>
      </c>
      <c r="J68" s="317">
        <v>649.33333333333326</v>
      </c>
      <c r="K68" s="317">
        <v>657.01666666666654</v>
      </c>
      <c r="L68" s="304">
        <v>641.65</v>
      </c>
      <c r="M68" s="304">
        <v>628.70000000000005</v>
      </c>
      <c r="N68" s="319">
        <v>12343100</v>
      </c>
      <c r="O68" s="320">
        <v>3.55297157622739E-2</v>
      </c>
    </row>
    <row r="69" spans="1:15" ht="15">
      <c r="A69" s="277">
        <v>59</v>
      </c>
      <c r="B69" s="391" t="s">
        <v>44</v>
      </c>
      <c r="C69" s="277" t="s">
        <v>111</v>
      </c>
      <c r="D69" s="316">
        <v>2764.5</v>
      </c>
      <c r="E69" s="316">
        <v>2792.7999999999997</v>
      </c>
      <c r="F69" s="317">
        <v>2726.6999999999994</v>
      </c>
      <c r="G69" s="317">
        <v>2688.8999999999996</v>
      </c>
      <c r="H69" s="317">
        <v>2622.7999999999993</v>
      </c>
      <c r="I69" s="317">
        <v>2830.5999999999995</v>
      </c>
      <c r="J69" s="317">
        <v>2896.7</v>
      </c>
      <c r="K69" s="317">
        <v>2934.4999999999995</v>
      </c>
      <c r="L69" s="304">
        <v>2858.9</v>
      </c>
      <c r="M69" s="304">
        <v>2755</v>
      </c>
      <c r="N69" s="319">
        <v>2287800</v>
      </c>
      <c r="O69" s="320">
        <v>-5.2553112187849423E-2</v>
      </c>
    </row>
    <row r="70" spans="1:15" ht="15">
      <c r="A70" s="277">
        <v>60</v>
      </c>
      <c r="B70" s="391" t="s">
        <v>113</v>
      </c>
      <c r="C70" s="277" t="s">
        <v>114</v>
      </c>
      <c r="D70" s="316">
        <v>164.35</v>
      </c>
      <c r="E70" s="316">
        <v>165.4</v>
      </c>
      <c r="F70" s="317">
        <v>162.20000000000002</v>
      </c>
      <c r="G70" s="317">
        <v>160.05000000000001</v>
      </c>
      <c r="H70" s="317">
        <v>156.85000000000002</v>
      </c>
      <c r="I70" s="317">
        <v>167.55</v>
      </c>
      <c r="J70" s="317">
        <v>170.75</v>
      </c>
      <c r="K70" s="317">
        <v>172.9</v>
      </c>
      <c r="L70" s="304">
        <v>168.6</v>
      </c>
      <c r="M70" s="304">
        <v>163.25</v>
      </c>
      <c r="N70" s="319">
        <v>33755000</v>
      </c>
      <c r="O70" s="320">
        <v>-4.8023284016492848E-2</v>
      </c>
    </row>
    <row r="71" spans="1:15" ht="15">
      <c r="A71" s="277">
        <v>61</v>
      </c>
      <c r="B71" s="391" t="s">
        <v>73</v>
      </c>
      <c r="C71" s="277" t="s">
        <v>115</v>
      </c>
      <c r="D71" s="316">
        <v>228.75</v>
      </c>
      <c r="E71" s="316">
        <v>230.43333333333331</v>
      </c>
      <c r="F71" s="317">
        <v>225.36666666666662</v>
      </c>
      <c r="G71" s="317">
        <v>221.98333333333332</v>
      </c>
      <c r="H71" s="317">
        <v>216.91666666666663</v>
      </c>
      <c r="I71" s="317">
        <v>233.81666666666661</v>
      </c>
      <c r="J71" s="317">
        <v>238.88333333333327</v>
      </c>
      <c r="K71" s="317">
        <v>242.26666666666659</v>
      </c>
      <c r="L71" s="304">
        <v>235.5</v>
      </c>
      <c r="M71" s="304">
        <v>227.05</v>
      </c>
      <c r="N71" s="319">
        <v>24615900</v>
      </c>
      <c r="O71" s="320">
        <v>-3.6156041864890583E-2</v>
      </c>
    </row>
    <row r="72" spans="1:15" ht="15">
      <c r="A72" s="277">
        <v>62</v>
      </c>
      <c r="B72" s="391" t="s">
        <v>50</v>
      </c>
      <c r="C72" s="277" t="s">
        <v>116</v>
      </c>
      <c r="D72" s="316">
        <v>2227.0500000000002</v>
      </c>
      <c r="E72" s="316">
        <v>2229.65</v>
      </c>
      <c r="F72" s="317">
        <v>2207.4500000000003</v>
      </c>
      <c r="G72" s="317">
        <v>2187.8500000000004</v>
      </c>
      <c r="H72" s="317">
        <v>2165.6500000000005</v>
      </c>
      <c r="I72" s="317">
        <v>2249.25</v>
      </c>
      <c r="J72" s="317">
        <v>2271.4499999999998</v>
      </c>
      <c r="K72" s="317">
        <v>2291.0499999999997</v>
      </c>
      <c r="L72" s="304">
        <v>2251.85</v>
      </c>
      <c r="M72" s="304">
        <v>2210.0500000000002</v>
      </c>
      <c r="N72" s="319">
        <v>16076700</v>
      </c>
      <c r="O72" s="320">
        <v>1.4578087430659421E-2</v>
      </c>
    </row>
    <row r="73" spans="1:15" ht="15">
      <c r="A73" s="277">
        <v>63</v>
      </c>
      <c r="B73" s="391" t="s">
        <v>57</v>
      </c>
      <c r="C73" s="277" t="s">
        <v>117</v>
      </c>
      <c r="D73" s="316">
        <v>214.75</v>
      </c>
      <c r="E73" s="316">
        <v>216.16666666666666</v>
      </c>
      <c r="F73" s="317">
        <v>212.58333333333331</v>
      </c>
      <c r="G73" s="317">
        <v>210.41666666666666</v>
      </c>
      <c r="H73" s="317">
        <v>206.83333333333331</v>
      </c>
      <c r="I73" s="317">
        <v>218.33333333333331</v>
      </c>
      <c r="J73" s="317">
        <v>221.91666666666663</v>
      </c>
      <c r="K73" s="317">
        <v>224.08333333333331</v>
      </c>
      <c r="L73" s="304">
        <v>219.75</v>
      </c>
      <c r="M73" s="304">
        <v>214</v>
      </c>
      <c r="N73" s="319">
        <v>11904000</v>
      </c>
      <c r="O73" s="320">
        <v>-0.1051037054299697</v>
      </c>
    </row>
    <row r="74" spans="1:15" ht="15">
      <c r="A74" s="277">
        <v>64</v>
      </c>
      <c r="B74" s="391" t="s">
        <v>54</v>
      </c>
      <c r="C74" s="277" t="s">
        <v>118</v>
      </c>
      <c r="D74" s="316">
        <v>351.85</v>
      </c>
      <c r="E74" s="316">
        <v>353.2166666666667</v>
      </c>
      <c r="F74" s="317">
        <v>347.78333333333342</v>
      </c>
      <c r="G74" s="317">
        <v>343.7166666666667</v>
      </c>
      <c r="H74" s="317">
        <v>338.28333333333342</v>
      </c>
      <c r="I74" s="317">
        <v>357.28333333333342</v>
      </c>
      <c r="J74" s="317">
        <v>362.7166666666667</v>
      </c>
      <c r="K74" s="317">
        <v>366.78333333333342</v>
      </c>
      <c r="L74" s="304">
        <v>358.65</v>
      </c>
      <c r="M74" s="304">
        <v>349.15</v>
      </c>
      <c r="N74" s="319">
        <v>138028000</v>
      </c>
      <c r="O74" s="320">
        <v>2.6168074948562754E-3</v>
      </c>
    </row>
    <row r="75" spans="1:15" ht="15">
      <c r="A75" s="277">
        <v>65</v>
      </c>
      <c r="B75" s="391" t="s">
        <v>57</v>
      </c>
      <c r="C75" s="277" t="s">
        <v>119</v>
      </c>
      <c r="D75" s="316">
        <v>450.7</v>
      </c>
      <c r="E75" s="316">
        <v>450.31666666666666</v>
      </c>
      <c r="F75" s="317">
        <v>446.43333333333334</v>
      </c>
      <c r="G75" s="317">
        <v>442.16666666666669</v>
      </c>
      <c r="H75" s="317">
        <v>438.28333333333336</v>
      </c>
      <c r="I75" s="317">
        <v>454.58333333333331</v>
      </c>
      <c r="J75" s="317">
        <v>458.46666666666664</v>
      </c>
      <c r="K75" s="317">
        <v>462.73333333333329</v>
      </c>
      <c r="L75" s="304">
        <v>454.2</v>
      </c>
      <c r="M75" s="304">
        <v>446.05</v>
      </c>
      <c r="N75" s="319">
        <v>8764500</v>
      </c>
      <c r="O75" s="320">
        <v>-2.9401993355481729E-2</v>
      </c>
    </row>
    <row r="76" spans="1:15" ht="15">
      <c r="A76" s="277">
        <v>66</v>
      </c>
      <c r="B76" s="391" t="s">
        <v>68</v>
      </c>
      <c r="C76" s="277" t="s">
        <v>120</v>
      </c>
      <c r="D76" s="316">
        <v>8.4</v>
      </c>
      <c r="E76" s="316">
        <v>8.2833333333333332</v>
      </c>
      <c r="F76" s="317">
        <v>7.9666666666666668</v>
      </c>
      <c r="G76" s="317">
        <v>7.5333333333333332</v>
      </c>
      <c r="H76" s="317">
        <v>7.2166666666666668</v>
      </c>
      <c r="I76" s="317">
        <v>8.7166666666666668</v>
      </c>
      <c r="J76" s="317">
        <v>9.0333333333333332</v>
      </c>
      <c r="K76" s="317">
        <v>9.4666666666666668</v>
      </c>
      <c r="L76" s="304">
        <v>8.6</v>
      </c>
      <c r="M76" s="304">
        <v>7.85</v>
      </c>
      <c r="N76" s="319">
        <v>327320000</v>
      </c>
      <c r="O76" s="320">
        <v>-4.9593495934959347E-2</v>
      </c>
    </row>
    <row r="77" spans="1:15" ht="15">
      <c r="A77" s="277">
        <v>67</v>
      </c>
      <c r="B77" s="391" t="s">
        <v>54</v>
      </c>
      <c r="C77" s="277" t="s">
        <v>121</v>
      </c>
      <c r="D77" s="316">
        <v>28.15</v>
      </c>
      <c r="E77" s="316">
        <v>28.266666666666666</v>
      </c>
      <c r="F77" s="317">
        <v>27.583333333333332</v>
      </c>
      <c r="G77" s="317">
        <v>27.016666666666666</v>
      </c>
      <c r="H77" s="317">
        <v>26.333333333333332</v>
      </c>
      <c r="I77" s="317">
        <v>28.833333333333332</v>
      </c>
      <c r="J77" s="317">
        <v>29.516666666666669</v>
      </c>
      <c r="K77" s="317">
        <v>30.083333333333332</v>
      </c>
      <c r="L77" s="304">
        <v>28.95</v>
      </c>
      <c r="M77" s="304">
        <v>27.7</v>
      </c>
      <c r="N77" s="319">
        <v>130416000</v>
      </c>
      <c r="O77" s="320">
        <v>5.3568687643898695E-2</v>
      </c>
    </row>
    <row r="78" spans="1:15" ht="15">
      <c r="A78" s="277">
        <v>68</v>
      </c>
      <c r="B78" s="391" t="s">
        <v>73</v>
      </c>
      <c r="C78" s="277" t="s">
        <v>122</v>
      </c>
      <c r="D78" s="316">
        <v>402.75</v>
      </c>
      <c r="E78" s="316">
        <v>404.0333333333333</v>
      </c>
      <c r="F78" s="317">
        <v>400.31666666666661</v>
      </c>
      <c r="G78" s="317">
        <v>397.88333333333333</v>
      </c>
      <c r="H78" s="317">
        <v>394.16666666666663</v>
      </c>
      <c r="I78" s="317">
        <v>406.46666666666658</v>
      </c>
      <c r="J78" s="317">
        <v>410.18333333333328</v>
      </c>
      <c r="K78" s="317">
        <v>412.61666666666656</v>
      </c>
      <c r="L78" s="304">
        <v>407.75</v>
      </c>
      <c r="M78" s="304">
        <v>401.6</v>
      </c>
      <c r="N78" s="319">
        <v>9618125</v>
      </c>
      <c r="O78" s="320">
        <v>-5.1010717677384347E-2</v>
      </c>
    </row>
    <row r="79" spans="1:15" ht="15">
      <c r="A79" s="277">
        <v>69</v>
      </c>
      <c r="B79" s="391" t="s">
        <v>39</v>
      </c>
      <c r="C79" s="277" t="s">
        <v>123</v>
      </c>
      <c r="D79" s="316">
        <v>912.75</v>
      </c>
      <c r="E79" s="316">
        <v>912.86666666666667</v>
      </c>
      <c r="F79" s="317">
        <v>899.98333333333335</v>
      </c>
      <c r="G79" s="317">
        <v>887.2166666666667</v>
      </c>
      <c r="H79" s="317">
        <v>874.33333333333337</v>
      </c>
      <c r="I79" s="317">
        <v>925.63333333333333</v>
      </c>
      <c r="J79" s="317">
        <v>938.51666666666677</v>
      </c>
      <c r="K79" s="317">
        <v>951.2833333333333</v>
      </c>
      <c r="L79" s="304">
        <v>925.75</v>
      </c>
      <c r="M79" s="304">
        <v>900.1</v>
      </c>
      <c r="N79" s="319">
        <v>2727000</v>
      </c>
      <c r="O79" s="320">
        <v>-4.1139240506329111E-2</v>
      </c>
    </row>
    <row r="80" spans="1:15" ht="15">
      <c r="A80" s="277">
        <v>70</v>
      </c>
      <c r="B80" s="391" t="s">
        <v>54</v>
      </c>
      <c r="C80" s="277" t="s">
        <v>124</v>
      </c>
      <c r="D80" s="316">
        <v>552.35</v>
      </c>
      <c r="E80" s="316">
        <v>542</v>
      </c>
      <c r="F80" s="317">
        <v>519</v>
      </c>
      <c r="G80" s="317">
        <v>485.65</v>
      </c>
      <c r="H80" s="317">
        <v>462.65</v>
      </c>
      <c r="I80" s="317">
        <v>575.35</v>
      </c>
      <c r="J80" s="317">
        <v>598.35</v>
      </c>
      <c r="K80" s="317">
        <v>631.70000000000005</v>
      </c>
      <c r="L80" s="304">
        <v>565</v>
      </c>
      <c r="M80" s="304">
        <v>508.65</v>
      </c>
      <c r="N80" s="319">
        <v>26532000</v>
      </c>
      <c r="O80" s="320">
        <v>-0.14487933168316833</v>
      </c>
    </row>
    <row r="81" spans="1:15" ht="15">
      <c r="A81" s="277">
        <v>71</v>
      </c>
      <c r="B81" s="391" t="s">
        <v>68</v>
      </c>
      <c r="C81" s="277" t="s">
        <v>125</v>
      </c>
      <c r="D81" s="316">
        <v>197.1</v>
      </c>
      <c r="E81" s="316">
        <v>195.16666666666666</v>
      </c>
      <c r="F81" s="317">
        <v>190.38333333333333</v>
      </c>
      <c r="G81" s="317">
        <v>183.66666666666666</v>
      </c>
      <c r="H81" s="317">
        <v>178.88333333333333</v>
      </c>
      <c r="I81" s="317">
        <v>201.88333333333333</v>
      </c>
      <c r="J81" s="317">
        <v>206.66666666666669</v>
      </c>
      <c r="K81" s="317">
        <v>213.38333333333333</v>
      </c>
      <c r="L81" s="304">
        <v>199.95</v>
      </c>
      <c r="M81" s="304">
        <v>188.45</v>
      </c>
      <c r="N81" s="319">
        <v>13361600</v>
      </c>
      <c r="O81" s="320">
        <v>-9.6725345447662314E-2</v>
      </c>
    </row>
    <row r="82" spans="1:15" ht="15">
      <c r="A82" s="277">
        <v>72</v>
      </c>
      <c r="B82" s="391" t="s">
        <v>107</v>
      </c>
      <c r="C82" s="277" t="s">
        <v>126</v>
      </c>
      <c r="D82" s="316">
        <v>955.55</v>
      </c>
      <c r="E82" s="316">
        <v>954.05000000000007</v>
      </c>
      <c r="F82" s="317">
        <v>946.60000000000014</v>
      </c>
      <c r="G82" s="317">
        <v>937.65000000000009</v>
      </c>
      <c r="H82" s="317">
        <v>930.20000000000016</v>
      </c>
      <c r="I82" s="317">
        <v>963.00000000000011</v>
      </c>
      <c r="J82" s="317">
        <v>970.45000000000016</v>
      </c>
      <c r="K82" s="317">
        <v>979.40000000000009</v>
      </c>
      <c r="L82" s="304">
        <v>961.5</v>
      </c>
      <c r="M82" s="304">
        <v>945.1</v>
      </c>
      <c r="N82" s="319">
        <v>47803200</v>
      </c>
      <c r="O82" s="320">
        <v>-2.8863968795709408E-2</v>
      </c>
    </row>
    <row r="83" spans="1:15" ht="15">
      <c r="A83" s="277">
        <v>73</v>
      </c>
      <c r="B83" s="391" t="s">
        <v>73</v>
      </c>
      <c r="C83" s="277" t="s">
        <v>127</v>
      </c>
      <c r="D83" s="316">
        <v>92.7</v>
      </c>
      <c r="E83" s="316">
        <v>92.84999999999998</v>
      </c>
      <c r="F83" s="317">
        <v>91.94999999999996</v>
      </c>
      <c r="G83" s="317">
        <v>91.199999999999974</v>
      </c>
      <c r="H83" s="317">
        <v>90.299999999999955</v>
      </c>
      <c r="I83" s="317">
        <v>93.599999999999966</v>
      </c>
      <c r="J83" s="317">
        <v>94.499999999999972</v>
      </c>
      <c r="K83" s="317">
        <v>95.249999999999972</v>
      </c>
      <c r="L83" s="304">
        <v>93.75</v>
      </c>
      <c r="M83" s="304">
        <v>92.1</v>
      </c>
      <c r="N83" s="319">
        <v>53460300</v>
      </c>
      <c r="O83" s="320">
        <v>-4.28615164812736E-2</v>
      </c>
    </row>
    <row r="84" spans="1:15" ht="15">
      <c r="A84" s="277">
        <v>74</v>
      </c>
      <c r="B84" s="391" t="s">
        <v>50</v>
      </c>
      <c r="C84" s="277" t="s">
        <v>128</v>
      </c>
      <c r="D84" s="316">
        <v>197.25</v>
      </c>
      <c r="E84" s="316">
        <v>196.75</v>
      </c>
      <c r="F84" s="317">
        <v>194.65</v>
      </c>
      <c r="G84" s="317">
        <v>192.05</v>
      </c>
      <c r="H84" s="317">
        <v>189.95000000000002</v>
      </c>
      <c r="I84" s="317">
        <v>199.35</v>
      </c>
      <c r="J84" s="317">
        <v>201.45000000000002</v>
      </c>
      <c r="K84" s="317">
        <v>204.04999999999998</v>
      </c>
      <c r="L84" s="304">
        <v>198.85</v>
      </c>
      <c r="M84" s="304">
        <v>194.15</v>
      </c>
      <c r="N84" s="319">
        <v>59251200</v>
      </c>
      <c r="O84" s="320">
        <v>-6.0387699177915359E-2</v>
      </c>
    </row>
    <row r="85" spans="1:15" ht="15">
      <c r="A85" s="277">
        <v>75</v>
      </c>
      <c r="B85" s="391" t="s">
        <v>113</v>
      </c>
      <c r="C85" s="277" t="s">
        <v>129</v>
      </c>
      <c r="D85" s="316">
        <v>184.1</v>
      </c>
      <c r="E85" s="316">
        <v>183.68333333333331</v>
      </c>
      <c r="F85" s="317">
        <v>181.01666666666662</v>
      </c>
      <c r="G85" s="317">
        <v>177.93333333333331</v>
      </c>
      <c r="H85" s="317">
        <v>175.26666666666662</v>
      </c>
      <c r="I85" s="317">
        <v>186.76666666666662</v>
      </c>
      <c r="J85" s="317">
        <v>189.43333333333331</v>
      </c>
      <c r="K85" s="317">
        <v>192.51666666666662</v>
      </c>
      <c r="L85" s="304">
        <v>186.35</v>
      </c>
      <c r="M85" s="304">
        <v>180.6</v>
      </c>
      <c r="N85" s="319">
        <v>18295000</v>
      </c>
      <c r="O85" s="320">
        <v>-8.8667496886674968E-2</v>
      </c>
    </row>
    <row r="86" spans="1:15" ht="15">
      <c r="A86" s="277">
        <v>76</v>
      </c>
      <c r="B86" s="391" t="s">
        <v>113</v>
      </c>
      <c r="C86" s="277" t="s">
        <v>130</v>
      </c>
      <c r="D86" s="316">
        <v>218.4</v>
      </c>
      <c r="E86" s="316">
        <v>218.23333333333335</v>
      </c>
      <c r="F86" s="317">
        <v>214.91666666666669</v>
      </c>
      <c r="G86" s="317">
        <v>211.43333333333334</v>
      </c>
      <c r="H86" s="317">
        <v>208.11666666666667</v>
      </c>
      <c r="I86" s="317">
        <v>221.7166666666667</v>
      </c>
      <c r="J86" s="317">
        <v>225.03333333333336</v>
      </c>
      <c r="K86" s="317">
        <v>228.51666666666671</v>
      </c>
      <c r="L86" s="304">
        <v>221.55</v>
      </c>
      <c r="M86" s="304">
        <v>214.75</v>
      </c>
      <c r="N86" s="319">
        <v>44469000</v>
      </c>
      <c r="O86" s="320">
        <v>-3.6278525453481571E-2</v>
      </c>
    </row>
    <row r="87" spans="1:15" ht="15">
      <c r="A87" s="277">
        <v>77</v>
      </c>
      <c r="B87" s="391" t="s">
        <v>39</v>
      </c>
      <c r="C87" s="277" t="s">
        <v>131</v>
      </c>
      <c r="D87" s="316">
        <v>1688</v>
      </c>
      <c r="E87" s="316">
        <v>1696.3166666666666</v>
      </c>
      <c r="F87" s="317">
        <v>1670.1333333333332</v>
      </c>
      <c r="G87" s="317">
        <v>1652.2666666666667</v>
      </c>
      <c r="H87" s="317">
        <v>1626.0833333333333</v>
      </c>
      <c r="I87" s="317">
        <v>1714.1833333333332</v>
      </c>
      <c r="J87" s="317">
        <v>1740.3666666666666</v>
      </c>
      <c r="K87" s="317">
        <v>1758.2333333333331</v>
      </c>
      <c r="L87" s="304">
        <v>1722.5</v>
      </c>
      <c r="M87" s="304">
        <v>1678.45</v>
      </c>
      <c r="N87" s="319">
        <v>2356500</v>
      </c>
      <c r="O87" s="320">
        <v>3.4460052677787532E-2</v>
      </c>
    </row>
    <row r="88" spans="1:15" ht="15">
      <c r="A88" s="277">
        <v>78</v>
      </c>
      <c r="B88" s="391" t="s">
        <v>39</v>
      </c>
      <c r="C88" s="277" t="s">
        <v>132</v>
      </c>
      <c r="D88" s="316">
        <v>371.55</v>
      </c>
      <c r="E88" s="316">
        <v>372.73333333333335</v>
      </c>
      <c r="F88" s="317">
        <v>367.41666666666669</v>
      </c>
      <c r="G88" s="317">
        <v>363.28333333333336</v>
      </c>
      <c r="H88" s="317">
        <v>357.9666666666667</v>
      </c>
      <c r="I88" s="317">
        <v>376.86666666666667</v>
      </c>
      <c r="J88" s="317">
        <v>382.18333333333328</v>
      </c>
      <c r="K88" s="317">
        <v>386.31666666666666</v>
      </c>
      <c r="L88" s="304">
        <v>378.05</v>
      </c>
      <c r="M88" s="304">
        <v>368.6</v>
      </c>
      <c r="N88" s="319">
        <v>910000</v>
      </c>
      <c r="O88" s="320">
        <v>-0.1965389369592089</v>
      </c>
    </row>
    <row r="89" spans="1:15" ht="15">
      <c r="A89" s="277">
        <v>79</v>
      </c>
      <c r="B89" s="391" t="s">
        <v>54</v>
      </c>
      <c r="C89" s="277" t="s">
        <v>133</v>
      </c>
      <c r="D89" s="316">
        <v>1385.55</v>
      </c>
      <c r="E89" s="316">
        <v>1383.5666666666666</v>
      </c>
      <c r="F89" s="317">
        <v>1367.6833333333332</v>
      </c>
      <c r="G89" s="317">
        <v>1349.8166666666666</v>
      </c>
      <c r="H89" s="317">
        <v>1333.9333333333332</v>
      </c>
      <c r="I89" s="317">
        <v>1401.4333333333332</v>
      </c>
      <c r="J89" s="317">
        <v>1417.3166666666664</v>
      </c>
      <c r="K89" s="317">
        <v>1435.1833333333332</v>
      </c>
      <c r="L89" s="304">
        <v>1399.45</v>
      </c>
      <c r="M89" s="304">
        <v>1365.7</v>
      </c>
      <c r="N89" s="319">
        <v>9782400</v>
      </c>
      <c r="O89" s="320">
        <v>-0.11471493212669684</v>
      </c>
    </row>
    <row r="90" spans="1:15" ht="15">
      <c r="A90" s="277">
        <v>80</v>
      </c>
      <c r="B90" s="391" t="s">
        <v>57</v>
      </c>
      <c r="C90" s="277" t="s">
        <v>134</v>
      </c>
      <c r="D90" s="316">
        <v>62.3</v>
      </c>
      <c r="E90" s="316">
        <v>62.283333333333331</v>
      </c>
      <c r="F90" s="317">
        <v>60.61666666666666</v>
      </c>
      <c r="G90" s="317">
        <v>58.93333333333333</v>
      </c>
      <c r="H90" s="317">
        <v>57.266666666666659</v>
      </c>
      <c r="I90" s="317">
        <v>63.966666666666661</v>
      </c>
      <c r="J90" s="317">
        <v>65.633333333333326</v>
      </c>
      <c r="K90" s="317">
        <v>67.316666666666663</v>
      </c>
      <c r="L90" s="304">
        <v>63.95</v>
      </c>
      <c r="M90" s="304">
        <v>60.6</v>
      </c>
      <c r="N90" s="319">
        <v>31579200</v>
      </c>
      <c r="O90" s="320">
        <v>-1.8389346861128725E-2</v>
      </c>
    </row>
    <row r="91" spans="1:15" ht="15">
      <c r="A91" s="277">
        <v>81</v>
      </c>
      <c r="B91" s="391" t="s">
        <v>57</v>
      </c>
      <c r="C91" s="277" t="s">
        <v>135</v>
      </c>
      <c r="D91" s="316">
        <v>273.95</v>
      </c>
      <c r="E91" s="316">
        <v>273.5</v>
      </c>
      <c r="F91" s="317">
        <v>268.05</v>
      </c>
      <c r="G91" s="317">
        <v>262.15000000000003</v>
      </c>
      <c r="H91" s="317">
        <v>256.70000000000005</v>
      </c>
      <c r="I91" s="317">
        <v>279.39999999999998</v>
      </c>
      <c r="J91" s="317">
        <v>284.85000000000002</v>
      </c>
      <c r="K91" s="317">
        <v>290.74999999999994</v>
      </c>
      <c r="L91" s="304">
        <v>278.95</v>
      </c>
      <c r="M91" s="304">
        <v>267.60000000000002</v>
      </c>
      <c r="N91" s="319">
        <v>8266000</v>
      </c>
      <c r="O91" s="320">
        <v>-4.9010584445467097E-2</v>
      </c>
    </row>
    <row r="92" spans="1:15" ht="15">
      <c r="A92" s="277">
        <v>82</v>
      </c>
      <c r="B92" s="391" t="s">
        <v>64</v>
      </c>
      <c r="C92" s="277" t="s">
        <v>136</v>
      </c>
      <c r="D92" s="316">
        <v>924.45</v>
      </c>
      <c r="E92" s="316">
        <v>928.91666666666663</v>
      </c>
      <c r="F92" s="317">
        <v>914.33333333333326</v>
      </c>
      <c r="G92" s="317">
        <v>904.21666666666658</v>
      </c>
      <c r="H92" s="317">
        <v>889.63333333333321</v>
      </c>
      <c r="I92" s="317">
        <v>939.0333333333333</v>
      </c>
      <c r="J92" s="317">
        <v>953.61666666666656</v>
      </c>
      <c r="K92" s="317">
        <v>963.73333333333335</v>
      </c>
      <c r="L92" s="304">
        <v>943.5</v>
      </c>
      <c r="M92" s="304">
        <v>918.8</v>
      </c>
      <c r="N92" s="319">
        <v>10158500</v>
      </c>
      <c r="O92" s="320">
        <v>-4.5724618961508652E-2</v>
      </c>
    </row>
    <row r="93" spans="1:15" ht="15">
      <c r="A93" s="277">
        <v>83</v>
      </c>
      <c r="B93" s="391" t="s">
        <v>52</v>
      </c>
      <c r="C93" s="277" t="s">
        <v>137</v>
      </c>
      <c r="D93" s="316">
        <v>860.5</v>
      </c>
      <c r="E93" s="316">
        <v>856.43333333333339</v>
      </c>
      <c r="F93" s="317">
        <v>848.06666666666683</v>
      </c>
      <c r="G93" s="317">
        <v>835.63333333333344</v>
      </c>
      <c r="H93" s="317">
        <v>827.26666666666688</v>
      </c>
      <c r="I93" s="317">
        <v>868.86666666666679</v>
      </c>
      <c r="J93" s="317">
        <v>877.23333333333335</v>
      </c>
      <c r="K93" s="317">
        <v>889.66666666666674</v>
      </c>
      <c r="L93" s="304">
        <v>864.8</v>
      </c>
      <c r="M93" s="304">
        <v>844</v>
      </c>
      <c r="N93" s="319">
        <v>8873150</v>
      </c>
      <c r="O93" s="320">
        <v>-7.5109336375736831E-3</v>
      </c>
    </row>
    <row r="94" spans="1:15" ht="15">
      <c r="A94" s="277">
        <v>84</v>
      </c>
      <c r="B94" s="391" t="s">
        <v>44</v>
      </c>
      <c r="C94" s="277" t="s">
        <v>138</v>
      </c>
      <c r="D94" s="316">
        <v>606.29999999999995</v>
      </c>
      <c r="E94" s="316">
        <v>611.15</v>
      </c>
      <c r="F94" s="317">
        <v>597.5</v>
      </c>
      <c r="G94" s="317">
        <v>588.70000000000005</v>
      </c>
      <c r="H94" s="317">
        <v>575.05000000000007</v>
      </c>
      <c r="I94" s="317">
        <v>619.94999999999993</v>
      </c>
      <c r="J94" s="317">
        <v>633.5999999999998</v>
      </c>
      <c r="K94" s="317">
        <v>642.39999999999986</v>
      </c>
      <c r="L94" s="304">
        <v>624.79999999999995</v>
      </c>
      <c r="M94" s="304">
        <v>602.35</v>
      </c>
      <c r="N94" s="319">
        <v>15069600</v>
      </c>
      <c r="O94" s="320">
        <v>-7.462173314993123E-2</v>
      </c>
    </row>
    <row r="95" spans="1:15" ht="15">
      <c r="A95" s="277">
        <v>85</v>
      </c>
      <c r="B95" s="391" t="s">
        <v>57</v>
      </c>
      <c r="C95" s="277" t="s">
        <v>139</v>
      </c>
      <c r="D95" s="316">
        <v>134.80000000000001</v>
      </c>
      <c r="E95" s="316">
        <v>135.45000000000002</v>
      </c>
      <c r="F95" s="317">
        <v>132.40000000000003</v>
      </c>
      <c r="G95" s="317">
        <v>130.00000000000003</v>
      </c>
      <c r="H95" s="317">
        <v>126.95000000000005</v>
      </c>
      <c r="I95" s="317">
        <v>137.85000000000002</v>
      </c>
      <c r="J95" s="317">
        <v>140.90000000000003</v>
      </c>
      <c r="K95" s="317">
        <v>143.30000000000001</v>
      </c>
      <c r="L95" s="304">
        <v>138.5</v>
      </c>
      <c r="M95" s="304">
        <v>133.05000000000001</v>
      </c>
      <c r="N95" s="319">
        <v>21810852</v>
      </c>
      <c r="O95" s="320">
        <v>-1.7072792177557038E-2</v>
      </c>
    </row>
    <row r="96" spans="1:15" ht="15">
      <c r="A96" s="277">
        <v>86</v>
      </c>
      <c r="B96" s="391" t="s">
        <v>57</v>
      </c>
      <c r="C96" s="277" t="s">
        <v>140</v>
      </c>
      <c r="D96" s="316">
        <v>182.1</v>
      </c>
      <c r="E96" s="316">
        <v>182.21666666666667</v>
      </c>
      <c r="F96" s="317">
        <v>178.23333333333335</v>
      </c>
      <c r="G96" s="317">
        <v>174.36666666666667</v>
      </c>
      <c r="H96" s="317">
        <v>170.38333333333335</v>
      </c>
      <c r="I96" s="317">
        <v>186.08333333333334</v>
      </c>
      <c r="J96" s="317">
        <v>190.06666666666663</v>
      </c>
      <c r="K96" s="317">
        <v>193.93333333333334</v>
      </c>
      <c r="L96" s="304">
        <v>186.2</v>
      </c>
      <c r="M96" s="304">
        <v>178.35</v>
      </c>
      <c r="N96" s="319">
        <v>19464000</v>
      </c>
      <c r="O96" s="320">
        <v>2.4960505529225907E-2</v>
      </c>
    </row>
    <row r="97" spans="1:15" ht="15">
      <c r="A97" s="277">
        <v>87</v>
      </c>
      <c r="B97" s="391" t="s">
        <v>50</v>
      </c>
      <c r="C97" s="277" t="s">
        <v>141</v>
      </c>
      <c r="D97" s="316">
        <v>363.1</v>
      </c>
      <c r="E97" s="316">
        <v>363.23333333333329</v>
      </c>
      <c r="F97" s="317">
        <v>359.51666666666659</v>
      </c>
      <c r="G97" s="317">
        <v>355.93333333333328</v>
      </c>
      <c r="H97" s="317">
        <v>352.21666666666658</v>
      </c>
      <c r="I97" s="317">
        <v>366.81666666666661</v>
      </c>
      <c r="J97" s="317">
        <v>370.5333333333333</v>
      </c>
      <c r="K97" s="317">
        <v>374.11666666666662</v>
      </c>
      <c r="L97" s="304">
        <v>366.95</v>
      </c>
      <c r="M97" s="304">
        <v>359.65</v>
      </c>
      <c r="N97" s="319">
        <v>11830000</v>
      </c>
      <c r="O97" s="320">
        <v>-1.6903313049357674E-4</v>
      </c>
    </row>
    <row r="98" spans="1:15" ht="15">
      <c r="A98" s="277">
        <v>88</v>
      </c>
      <c r="B98" s="391" t="s">
        <v>44</v>
      </c>
      <c r="C98" s="277" t="s">
        <v>142</v>
      </c>
      <c r="D98" s="316">
        <v>6181.25</v>
      </c>
      <c r="E98" s="316">
        <v>6194.916666666667</v>
      </c>
      <c r="F98" s="317">
        <v>6097.3833333333341</v>
      </c>
      <c r="G98" s="317">
        <v>6013.5166666666673</v>
      </c>
      <c r="H98" s="317">
        <v>5915.9833333333345</v>
      </c>
      <c r="I98" s="317">
        <v>6278.7833333333338</v>
      </c>
      <c r="J98" s="317">
        <v>6376.3166666666666</v>
      </c>
      <c r="K98" s="317">
        <v>6460.1833333333334</v>
      </c>
      <c r="L98" s="304">
        <v>6292.45</v>
      </c>
      <c r="M98" s="304">
        <v>6111.05</v>
      </c>
      <c r="N98" s="319">
        <v>2574200</v>
      </c>
      <c r="O98" s="320">
        <v>-1.1292057151636196E-2</v>
      </c>
    </row>
    <row r="99" spans="1:15" ht="15">
      <c r="A99" s="277">
        <v>89</v>
      </c>
      <c r="B99" s="391" t="s">
        <v>50</v>
      </c>
      <c r="C99" s="277" t="s">
        <v>143</v>
      </c>
      <c r="D99" s="316">
        <v>579.4</v>
      </c>
      <c r="E99" s="316">
        <v>582.03333333333342</v>
      </c>
      <c r="F99" s="317">
        <v>573.06666666666683</v>
      </c>
      <c r="G99" s="317">
        <v>566.73333333333346</v>
      </c>
      <c r="H99" s="317">
        <v>557.76666666666688</v>
      </c>
      <c r="I99" s="317">
        <v>588.36666666666679</v>
      </c>
      <c r="J99" s="317">
        <v>597.33333333333326</v>
      </c>
      <c r="K99" s="317">
        <v>603.66666666666674</v>
      </c>
      <c r="L99" s="304">
        <v>591</v>
      </c>
      <c r="M99" s="304">
        <v>575.70000000000005</v>
      </c>
      <c r="N99" s="319">
        <v>18008750</v>
      </c>
      <c r="O99" s="320">
        <v>4.861111111111111E-4</v>
      </c>
    </row>
    <row r="100" spans="1:15" ht="15">
      <c r="A100" s="277">
        <v>90</v>
      </c>
      <c r="B100" s="391" t="s">
        <v>57</v>
      </c>
      <c r="C100" s="277" t="s">
        <v>144</v>
      </c>
      <c r="D100" s="316">
        <v>563.70000000000005</v>
      </c>
      <c r="E100" s="316">
        <v>565.80000000000007</v>
      </c>
      <c r="F100" s="317">
        <v>556.75000000000011</v>
      </c>
      <c r="G100" s="317">
        <v>549.80000000000007</v>
      </c>
      <c r="H100" s="317">
        <v>540.75000000000011</v>
      </c>
      <c r="I100" s="317">
        <v>572.75000000000011</v>
      </c>
      <c r="J100" s="317">
        <v>581.80000000000007</v>
      </c>
      <c r="K100" s="317">
        <v>588.75000000000011</v>
      </c>
      <c r="L100" s="304">
        <v>574.85</v>
      </c>
      <c r="M100" s="304">
        <v>558.85</v>
      </c>
      <c r="N100" s="319">
        <v>2002000</v>
      </c>
      <c r="O100" s="320">
        <v>8.5134250163719713E-3</v>
      </c>
    </row>
    <row r="101" spans="1:15" ht="15">
      <c r="A101" s="277">
        <v>91</v>
      </c>
      <c r="B101" s="391" t="s">
        <v>73</v>
      </c>
      <c r="C101" s="277" t="s">
        <v>145</v>
      </c>
      <c r="D101" s="316">
        <v>1005.25</v>
      </c>
      <c r="E101" s="316">
        <v>1006.4499999999999</v>
      </c>
      <c r="F101" s="317">
        <v>995.29999999999984</v>
      </c>
      <c r="G101" s="317">
        <v>985.34999999999991</v>
      </c>
      <c r="H101" s="317">
        <v>974.19999999999982</v>
      </c>
      <c r="I101" s="317">
        <v>1016.3999999999999</v>
      </c>
      <c r="J101" s="317">
        <v>1027.55</v>
      </c>
      <c r="K101" s="317">
        <v>1037.5</v>
      </c>
      <c r="L101" s="304">
        <v>1017.6</v>
      </c>
      <c r="M101" s="304">
        <v>996.5</v>
      </c>
      <c r="N101" s="319">
        <v>997200</v>
      </c>
      <c r="O101" s="320">
        <v>-9.5351609058402856E-3</v>
      </c>
    </row>
    <row r="102" spans="1:15" ht="15">
      <c r="A102" s="277">
        <v>92</v>
      </c>
      <c r="B102" s="391" t="s">
        <v>107</v>
      </c>
      <c r="C102" s="277" t="s">
        <v>146</v>
      </c>
      <c r="D102" s="316">
        <v>1066.3</v>
      </c>
      <c r="E102" s="316">
        <v>1060.45</v>
      </c>
      <c r="F102" s="317">
        <v>1048.9000000000001</v>
      </c>
      <c r="G102" s="317">
        <v>1031.5</v>
      </c>
      <c r="H102" s="317">
        <v>1019.95</v>
      </c>
      <c r="I102" s="317">
        <v>1077.8500000000001</v>
      </c>
      <c r="J102" s="317">
        <v>1089.3999999999999</v>
      </c>
      <c r="K102" s="317">
        <v>1106.8000000000002</v>
      </c>
      <c r="L102" s="304">
        <v>1072</v>
      </c>
      <c r="M102" s="304">
        <v>1043.05</v>
      </c>
      <c r="N102" s="319">
        <v>1482400</v>
      </c>
      <c r="O102" s="320">
        <v>-5.1203277009728626E-2</v>
      </c>
    </row>
    <row r="103" spans="1:15" ht="15">
      <c r="A103" s="277">
        <v>93</v>
      </c>
      <c r="B103" s="391" t="s">
        <v>44</v>
      </c>
      <c r="C103" s="277" t="s">
        <v>147</v>
      </c>
      <c r="D103" s="316">
        <v>92.45</v>
      </c>
      <c r="E103" s="316">
        <v>93.149999999999991</v>
      </c>
      <c r="F103" s="317">
        <v>91.34999999999998</v>
      </c>
      <c r="G103" s="317">
        <v>90.249999999999986</v>
      </c>
      <c r="H103" s="317">
        <v>88.449999999999974</v>
      </c>
      <c r="I103" s="317">
        <v>94.249999999999986</v>
      </c>
      <c r="J103" s="317">
        <v>96.05</v>
      </c>
      <c r="K103" s="317">
        <v>97.149999999999991</v>
      </c>
      <c r="L103" s="304">
        <v>94.95</v>
      </c>
      <c r="M103" s="304">
        <v>92.05</v>
      </c>
      <c r="N103" s="319">
        <v>25165000</v>
      </c>
      <c r="O103" s="320">
        <v>2.5097601784718347E-3</v>
      </c>
    </row>
    <row r="104" spans="1:15" ht="15">
      <c r="A104" s="277">
        <v>94</v>
      </c>
      <c r="B104" s="391" t="s">
        <v>44</v>
      </c>
      <c r="C104" s="277" t="s">
        <v>148</v>
      </c>
      <c r="D104" s="316">
        <v>61951</v>
      </c>
      <c r="E104" s="316">
        <v>62201.066666666673</v>
      </c>
      <c r="F104" s="317">
        <v>61337.133333333346</v>
      </c>
      <c r="G104" s="317">
        <v>60723.26666666667</v>
      </c>
      <c r="H104" s="317">
        <v>59859.333333333343</v>
      </c>
      <c r="I104" s="317">
        <v>62814.933333333349</v>
      </c>
      <c r="J104" s="317">
        <v>63678.866666666683</v>
      </c>
      <c r="K104" s="317">
        <v>64292.733333333352</v>
      </c>
      <c r="L104" s="304">
        <v>63065</v>
      </c>
      <c r="M104" s="304">
        <v>61587.199999999997</v>
      </c>
      <c r="N104" s="319">
        <v>20960</v>
      </c>
      <c r="O104" s="320">
        <v>-8.0454330336015151E-3</v>
      </c>
    </row>
    <row r="105" spans="1:15" ht="15">
      <c r="A105" s="277">
        <v>95</v>
      </c>
      <c r="B105" s="391" t="s">
        <v>57</v>
      </c>
      <c r="C105" s="277" t="s">
        <v>149</v>
      </c>
      <c r="D105" s="316">
        <v>1352.15</v>
      </c>
      <c r="E105" s="316">
        <v>1344.5833333333333</v>
      </c>
      <c r="F105" s="317">
        <v>1315.2666666666664</v>
      </c>
      <c r="G105" s="317">
        <v>1278.3833333333332</v>
      </c>
      <c r="H105" s="317">
        <v>1249.0666666666664</v>
      </c>
      <c r="I105" s="317">
        <v>1381.4666666666665</v>
      </c>
      <c r="J105" s="317">
        <v>1410.7833333333335</v>
      </c>
      <c r="K105" s="317">
        <v>1447.6666666666665</v>
      </c>
      <c r="L105" s="304">
        <v>1373.9</v>
      </c>
      <c r="M105" s="304">
        <v>1307.7</v>
      </c>
      <c r="N105" s="319">
        <v>3589500</v>
      </c>
      <c r="O105" s="320">
        <v>-0.11337532419414598</v>
      </c>
    </row>
    <row r="106" spans="1:15" ht="15">
      <c r="A106" s="277">
        <v>96</v>
      </c>
      <c r="B106" s="391" t="s">
        <v>113</v>
      </c>
      <c r="C106" s="277" t="s">
        <v>150</v>
      </c>
      <c r="D106" s="316">
        <v>33.35</v>
      </c>
      <c r="E106" s="316">
        <v>33.583333333333336</v>
      </c>
      <c r="F106" s="317">
        <v>32.966666666666669</v>
      </c>
      <c r="G106" s="317">
        <v>32.583333333333336</v>
      </c>
      <c r="H106" s="317">
        <v>31.966666666666669</v>
      </c>
      <c r="I106" s="317">
        <v>33.966666666666669</v>
      </c>
      <c r="J106" s="317">
        <v>34.583333333333329</v>
      </c>
      <c r="K106" s="317">
        <v>34.966666666666669</v>
      </c>
      <c r="L106" s="304">
        <v>34.200000000000003</v>
      </c>
      <c r="M106" s="304">
        <v>33.200000000000003</v>
      </c>
      <c r="N106" s="319">
        <v>37128000</v>
      </c>
      <c r="O106" s="320">
        <v>3.8516405135520682E-2</v>
      </c>
    </row>
    <row r="107" spans="1:15" ht="15">
      <c r="A107" s="277">
        <v>97</v>
      </c>
      <c r="B107" s="391" t="s">
        <v>39</v>
      </c>
      <c r="C107" s="277" t="s">
        <v>261</v>
      </c>
      <c r="D107" s="316">
        <v>3146</v>
      </c>
      <c r="E107" s="316">
        <v>3145.8333333333335</v>
      </c>
      <c r="F107" s="317">
        <v>3112.416666666667</v>
      </c>
      <c r="G107" s="317">
        <v>3078.8333333333335</v>
      </c>
      <c r="H107" s="317">
        <v>3045.416666666667</v>
      </c>
      <c r="I107" s="317">
        <v>3179.416666666667</v>
      </c>
      <c r="J107" s="317">
        <v>3212.8333333333339</v>
      </c>
      <c r="K107" s="317">
        <v>3246.416666666667</v>
      </c>
      <c r="L107" s="304">
        <v>3179.25</v>
      </c>
      <c r="M107" s="304">
        <v>3112.25</v>
      </c>
      <c r="N107" s="319">
        <v>762250</v>
      </c>
      <c r="O107" s="320">
        <v>-3.0524642289348172E-2</v>
      </c>
    </row>
    <row r="108" spans="1:15" ht="15">
      <c r="A108" s="277">
        <v>98</v>
      </c>
      <c r="B108" s="391" t="s">
        <v>102</v>
      </c>
      <c r="C108" s="277" t="s">
        <v>152</v>
      </c>
      <c r="D108" s="316">
        <v>30</v>
      </c>
      <c r="E108" s="316">
        <v>30.099999999999998</v>
      </c>
      <c r="F108" s="317">
        <v>29.599999999999994</v>
      </c>
      <c r="G108" s="317">
        <v>29.199999999999996</v>
      </c>
      <c r="H108" s="317">
        <v>28.699999999999992</v>
      </c>
      <c r="I108" s="317">
        <v>30.499999999999996</v>
      </c>
      <c r="J108" s="317">
        <v>31.000000000000004</v>
      </c>
      <c r="K108" s="317">
        <v>31.4</v>
      </c>
      <c r="L108" s="304">
        <v>30.6</v>
      </c>
      <c r="M108" s="304">
        <v>29.7</v>
      </c>
      <c r="N108" s="319">
        <v>11781000</v>
      </c>
      <c r="O108" s="320">
        <v>-0.13023255813953488</v>
      </c>
    </row>
    <row r="109" spans="1:15" ht="15">
      <c r="A109" s="277">
        <v>99</v>
      </c>
      <c r="B109" s="391" t="s">
        <v>50</v>
      </c>
      <c r="C109" s="277" t="s">
        <v>153</v>
      </c>
      <c r="D109" s="316">
        <v>16619.599999999999</v>
      </c>
      <c r="E109" s="316">
        <v>16780.45</v>
      </c>
      <c r="F109" s="317">
        <v>16360.900000000001</v>
      </c>
      <c r="G109" s="317">
        <v>16102.2</v>
      </c>
      <c r="H109" s="317">
        <v>15682.650000000001</v>
      </c>
      <c r="I109" s="317">
        <v>17039.150000000001</v>
      </c>
      <c r="J109" s="317">
        <v>17458.699999999997</v>
      </c>
      <c r="K109" s="317">
        <v>17717.400000000001</v>
      </c>
      <c r="L109" s="304">
        <v>17200</v>
      </c>
      <c r="M109" s="304">
        <v>16521.75</v>
      </c>
      <c r="N109" s="319">
        <v>503050</v>
      </c>
      <c r="O109" s="320">
        <v>-5.760584488572499E-2</v>
      </c>
    </row>
    <row r="110" spans="1:15" ht="15">
      <c r="A110" s="277">
        <v>100</v>
      </c>
      <c r="B110" s="391" t="s">
        <v>107</v>
      </c>
      <c r="C110" s="277" t="s">
        <v>154</v>
      </c>
      <c r="D110" s="316">
        <v>1867.9</v>
      </c>
      <c r="E110" s="316">
        <v>1845.5</v>
      </c>
      <c r="F110" s="317">
        <v>1793.55</v>
      </c>
      <c r="G110" s="317">
        <v>1719.2</v>
      </c>
      <c r="H110" s="317">
        <v>1667.25</v>
      </c>
      <c r="I110" s="317">
        <v>1919.85</v>
      </c>
      <c r="J110" s="317">
        <v>1971.7999999999997</v>
      </c>
      <c r="K110" s="317">
        <v>2046.1499999999999</v>
      </c>
      <c r="L110" s="304">
        <v>1897.45</v>
      </c>
      <c r="M110" s="304">
        <v>1771.15</v>
      </c>
      <c r="N110" s="319">
        <v>544125</v>
      </c>
      <c r="O110" s="320">
        <v>-4.4766293614219882E-2</v>
      </c>
    </row>
    <row r="111" spans="1:15" ht="15">
      <c r="A111" s="277">
        <v>101</v>
      </c>
      <c r="B111" s="391" t="s">
        <v>113</v>
      </c>
      <c r="C111" s="277" t="s">
        <v>155</v>
      </c>
      <c r="D111" s="316">
        <v>87.45</v>
      </c>
      <c r="E111" s="316">
        <v>87.066666666666663</v>
      </c>
      <c r="F111" s="317">
        <v>85.333333333333329</v>
      </c>
      <c r="G111" s="317">
        <v>83.216666666666669</v>
      </c>
      <c r="H111" s="317">
        <v>81.483333333333334</v>
      </c>
      <c r="I111" s="317">
        <v>89.183333333333323</v>
      </c>
      <c r="J111" s="317">
        <v>90.916666666666671</v>
      </c>
      <c r="K111" s="317">
        <v>93.033333333333317</v>
      </c>
      <c r="L111" s="304">
        <v>88.8</v>
      </c>
      <c r="M111" s="304">
        <v>84.95</v>
      </c>
      <c r="N111" s="319">
        <v>40193300</v>
      </c>
      <c r="O111" s="320">
        <v>9.4308646479387082E-2</v>
      </c>
    </row>
    <row r="112" spans="1:15" ht="15">
      <c r="A112" s="277">
        <v>102</v>
      </c>
      <c r="B112" s="391" t="s">
        <v>42</v>
      </c>
      <c r="C112" s="277" t="s">
        <v>156</v>
      </c>
      <c r="D112" s="316">
        <v>88.4</v>
      </c>
      <c r="E112" s="316">
        <v>88.75</v>
      </c>
      <c r="F112" s="317">
        <v>87.65</v>
      </c>
      <c r="G112" s="317">
        <v>86.9</v>
      </c>
      <c r="H112" s="317">
        <v>85.800000000000011</v>
      </c>
      <c r="I112" s="317">
        <v>89.5</v>
      </c>
      <c r="J112" s="317">
        <v>90.6</v>
      </c>
      <c r="K112" s="317">
        <v>91.35</v>
      </c>
      <c r="L112" s="304">
        <v>89.85</v>
      </c>
      <c r="M112" s="304">
        <v>88</v>
      </c>
      <c r="N112" s="319">
        <v>79144500</v>
      </c>
      <c r="O112" s="320">
        <v>1.370258185489687E-3</v>
      </c>
    </row>
    <row r="113" spans="1:15" ht="15">
      <c r="A113" s="277">
        <v>103</v>
      </c>
      <c r="B113" s="391" t="s">
        <v>73</v>
      </c>
      <c r="C113" s="277" t="s">
        <v>158</v>
      </c>
      <c r="D113" s="316">
        <v>79.650000000000006</v>
      </c>
      <c r="E113" s="316">
        <v>80.000000000000014</v>
      </c>
      <c r="F113" s="317">
        <v>79.050000000000026</v>
      </c>
      <c r="G113" s="317">
        <v>78.450000000000017</v>
      </c>
      <c r="H113" s="317">
        <v>77.500000000000028</v>
      </c>
      <c r="I113" s="317">
        <v>80.600000000000023</v>
      </c>
      <c r="J113" s="317">
        <v>81.550000000000011</v>
      </c>
      <c r="K113" s="317">
        <v>82.15000000000002</v>
      </c>
      <c r="L113" s="304">
        <v>80.95</v>
      </c>
      <c r="M113" s="304">
        <v>79.400000000000006</v>
      </c>
      <c r="N113" s="319">
        <v>54808600</v>
      </c>
      <c r="O113" s="320">
        <v>-5.7270568515155745E-3</v>
      </c>
    </row>
    <row r="114" spans="1:15" ht="15">
      <c r="A114" s="277">
        <v>104</v>
      </c>
      <c r="B114" s="391" t="s">
        <v>79</v>
      </c>
      <c r="C114" s="277" t="s">
        <v>159</v>
      </c>
      <c r="D114" s="316">
        <v>19190.5</v>
      </c>
      <c r="E114" s="316">
        <v>19235.166666666668</v>
      </c>
      <c r="F114" s="317">
        <v>19021.683333333334</v>
      </c>
      <c r="G114" s="317">
        <v>18852.866666666665</v>
      </c>
      <c r="H114" s="317">
        <v>18639.383333333331</v>
      </c>
      <c r="I114" s="317">
        <v>19403.983333333337</v>
      </c>
      <c r="J114" s="317">
        <v>19617.466666666667</v>
      </c>
      <c r="K114" s="317">
        <v>19786.28333333334</v>
      </c>
      <c r="L114" s="304">
        <v>19448.650000000001</v>
      </c>
      <c r="M114" s="304">
        <v>19066.349999999999</v>
      </c>
      <c r="N114" s="319">
        <v>107910</v>
      </c>
      <c r="O114" s="320">
        <v>-3.5915304207987137E-2</v>
      </c>
    </row>
    <row r="115" spans="1:15" ht="15">
      <c r="A115" s="277">
        <v>105</v>
      </c>
      <c r="B115" s="391" t="s">
        <v>52</v>
      </c>
      <c r="C115" s="277" t="s">
        <v>160</v>
      </c>
      <c r="D115" s="316">
        <v>1427.25</v>
      </c>
      <c r="E115" s="316">
        <v>1438.95</v>
      </c>
      <c r="F115" s="317">
        <v>1402</v>
      </c>
      <c r="G115" s="317">
        <v>1376.75</v>
      </c>
      <c r="H115" s="317">
        <v>1339.8</v>
      </c>
      <c r="I115" s="317">
        <v>1464.2</v>
      </c>
      <c r="J115" s="317">
        <v>1501.1500000000003</v>
      </c>
      <c r="K115" s="317">
        <v>1526.4</v>
      </c>
      <c r="L115" s="304">
        <v>1475.9</v>
      </c>
      <c r="M115" s="304">
        <v>1413.7</v>
      </c>
      <c r="N115" s="319">
        <v>3295600</v>
      </c>
      <c r="O115" s="320">
        <v>-5.8072009291521487E-3</v>
      </c>
    </row>
    <row r="116" spans="1:15" ht="15">
      <c r="A116" s="277">
        <v>106</v>
      </c>
      <c r="B116" s="391" t="s">
        <v>73</v>
      </c>
      <c r="C116" s="277" t="s">
        <v>161</v>
      </c>
      <c r="D116" s="316">
        <v>243.05</v>
      </c>
      <c r="E116" s="316">
        <v>239.76666666666665</v>
      </c>
      <c r="F116" s="317">
        <v>235.23333333333329</v>
      </c>
      <c r="G116" s="317">
        <v>227.41666666666663</v>
      </c>
      <c r="H116" s="317">
        <v>222.88333333333327</v>
      </c>
      <c r="I116" s="317">
        <v>247.58333333333331</v>
      </c>
      <c r="J116" s="317">
        <v>252.11666666666667</v>
      </c>
      <c r="K116" s="317">
        <v>259.93333333333334</v>
      </c>
      <c r="L116" s="304">
        <v>244.3</v>
      </c>
      <c r="M116" s="304">
        <v>231.95</v>
      </c>
      <c r="N116" s="319">
        <v>16143000</v>
      </c>
      <c r="O116" s="320">
        <v>-6.644691186675919E-2</v>
      </c>
    </row>
    <row r="117" spans="1:15" ht="15">
      <c r="A117" s="277">
        <v>107</v>
      </c>
      <c r="B117" s="391" t="s">
        <v>57</v>
      </c>
      <c r="C117" s="277" t="s">
        <v>162</v>
      </c>
      <c r="D117" s="316">
        <v>84.05</v>
      </c>
      <c r="E117" s="316">
        <v>83.766666666666666</v>
      </c>
      <c r="F117" s="317">
        <v>81.183333333333337</v>
      </c>
      <c r="G117" s="317">
        <v>78.316666666666677</v>
      </c>
      <c r="H117" s="317">
        <v>75.733333333333348</v>
      </c>
      <c r="I117" s="317">
        <v>86.633333333333326</v>
      </c>
      <c r="J117" s="317">
        <v>89.216666666666669</v>
      </c>
      <c r="K117" s="317">
        <v>92.083333333333314</v>
      </c>
      <c r="L117" s="304">
        <v>86.35</v>
      </c>
      <c r="M117" s="304">
        <v>80.900000000000006</v>
      </c>
      <c r="N117" s="319">
        <v>54274800</v>
      </c>
      <c r="O117" s="320">
        <v>5.2922780851575653E-2</v>
      </c>
    </row>
    <row r="118" spans="1:15" ht="15">
      <c r="A118" s="277">
        <v>108</v>
      </c>
      <c r="B118" s="391" t="s">
        <v>50</v>
      </c>
      <c r="C118" s="277" t="s">
        <v>163</v>
      </c>
      <c r="D118" s="316">
        <v>1372.85</v>
      </c>
      <c r="E118" s="316">
        <v>1371.1666666666667</v>
      </c>
      <c r="F118" s="317">
        <v>1355.9333333333334</v>
      </c>
      <c r="G118" s="317">
        <v>1339.0166666666667</v>
      </c>
      <c r="H118" s="317">
        <v>1323.7833333333333</v>
      </c>
      <c r="I118" s="317">
        <v>1388.0833333333335</v>
      </c>
      <c r="J118" s="317">
        <v>1403.3166666666666</v>
      </c>
      <c r="K118" s="317">
        <v>1420.2333333333336</v>
      </c>
      <c r="L118" s="304">
        <v>1386.4</v>
      </c>
      <c r="M118" s="304">
        <v>1354.25</v>
      </c>
      <c r="N118" s="319">
        <v>3643500</v>
      </c>
      <c r="O118" s="320">
        <v>-1.3403736799350122E-2</v>
      </c>
    </row>
    <row r="119" spans="1:15" ht="15">
      <c r="A119" s="277">
        <v>109</v>
      </c>
      <c r="B119" s="391" t="s">
        <v>54</v>
      </c>
      <c r="C119" s="277" t="s">
        <v>164</v>
      </c>
      <c r="D119" s="316">
        <v>32.9</v>
      </c>
      <c r="E119" s="316">
        <v>32.93333333333333</v>
      </c>
      <c r="F119" s="317">
        <v>32.216666666666661</v>
      </c>
      <c r="G119" s="317">
        <v>31.533333333333331</v>
      </c>
      <c r="H119" s="317">
        <v>30.816666666666663</v>
      </c>
      <c r="I119" s="317">
        <v>33.61666666666666</v>
      </c>
      <c r="J119" s="317">
        <v>34.333333333333329</v>
      </c>
      <c r="K119" s="317">
        <v>35.016666666666659</v>
      </c>
      <c r="L119" s="304">
        <v>33.65</v>
      </c>
      <c r="M119" s="304">
        <v>32.25</v>
      </c>
      <c r="N119" s="319">
        <v>57806000</v>
      </c>
      <c r="O119" s="320">
        <v>-3.2341223341926413E-2</v>
      </c>
    </row>
    <row r="120" spans="1:15" ht="15">
      <c r="A120" s="277">
        <v>110</v>
      </c>
      <c r="B120" s="391" t="s">
        <v>42</v>
      </c>
      <c r="C120" s="277" t="s">
        <v>165</v>
      </c>
      <c r="D120" s="316">
        <v>182.1</v>
      </c>
      <c r="E120" s="316">
        <v>182.71666666666667</v>
      </c>
      <c r="F120" s="317">
        <v>180.53333333333333</v>
      </c>
      <c r="G120" s="317">
        <v>178.96666666666667</v>
      </c>
      <c r="H120" s="317">
        <v>176.78333333333333</v>
      </c>
      <c r="I120" s="317">
        <v>184.28333333333333</v>
      </c>
      <c r="J120" s="317">
        <v>186.46666666666667</v>
      </c>
      <c r="K120" s="317">
        <v>188.03333333333333</v>
      </c>
      <c r="L120" s="304">
        <v>184.9</v>
      </c>
      <c r="M120" s="304">
        <v>181.15</v>
      </c>
      <c r="N120" s="319">
        <v>25296000</v>
      </c>
      <c r="O120" s="320">
        <v>-6.8767486379031073E-2</v>
      </c>
    </row>
    <row r="121" spans="1:15" ht="15">
      <c r="A121" s="277">
        <v>111</v>
      </c>
      <c r="B121" s="391" t="s">
        <v>89</v>
      </c>
      <c r="C121" s="277" t="s">
        <v>166</v>
      </c>
      <c r="D121" s="316">
        <v>1141.4000000000001</v>
      </c>
      <c r="E121" s="316">
        <v>1141.3666666666668</v>
      </c>
      <c r="F121" s="317">
        <v>1113.5833333333335</v>
      </c>
      <c r="G121" s="317">
        <v>1085.7666666666667</v>
      </c>
      <c r="H121" s="317">
        <v>1057.9833333333333</v>
      </c>
      <c r="I121" s="317">
        <v>1169.1833333333336</v>
      </c>
      <c r="J121" s="317">
        <v>1196.9666666666669</v>
      </c>
      <c r="K121" s="317">
        <v>1224.7833333333338</v>
      </c>
      <c r="L121" s="304">
        <v>1169.1500000000001</v>
      </c>
      <c r="M121" s="304">
        <v>1113.55</v>
      </c>
      <c r="N121" s="319">
        <v>1813185</v>
      </c>
      <c r="O121" s="320">
        <v>-2.9834494773519165E-2</v>
      </c>
    </row>
    <row r="122" spans="1:15" ht="15">
      <c r="A122" s="277">
        <v>112</v>
      </c>
      <c r="B122" s="391" t="s">
        <v>37</v>
      </c>
      <c r="C122" s="277" t="s">
        <v>167</v>
      </c>
      <c r="D122" s="316">
        <v>715.2</v>
      </c>
      <c r="E122" s="316">
        <v>715.91666666666663</v>
      </c>
      <c r="F122" s="317">
        <v>705.38333333333321</v>
      </c>
      <c r="G122" s="317">
        <v>695.56666666666661</v>
      </c>
      <c r="H122" s="317">
        <v>685.03333333333319</v>
      </c>
      <c r="I122" s="317">
        <v>725.73333333333323</v>
      </c>
      <c r="J122" s="317">
        <v>736.26666666666677</v>
      </c>
      <c r="K122" s="317">
        <v>746.08333333333326</v>
      </c>
      <c r="L122" s="304">
        <v>726.45</v>
      </c>
      <c r="M122" s="304">
        <v>706.1</v>
      </c>
      <c r="N122" s="319">
        <v>1547000</v>
      </c>
      <c r="O122" s="320">
        <v>-9.4076655052264813E-2</v>
      </c>
    </row>
    <row r="123" spans="1:15" ht="15">
      <c r="A123" s="277">
        <v>113</v>
      </c>
      <c r="B123" s="391" t="s">
        <v>54</v>
      </c>
      <c r="C123" s="277" t="s">
        <v>168</v>
      </c>
      <c r="D123" s="316">
        <v>176.7</v>
      </c>
      <c r="E123" s="316">
        <v>180.36666666666665</v>
      </c>
      <c r="F123" s="317">
        <v>170.7833333333333</v>
      </c>
      <c r="G123" s="317">
        <v>164.86666666666665</v>
      </c>
      <c r="H123" s="317">
        <v>155.2833333333333</v>
      </c>
      <c r="I123" s="317">
        <v>186.2833333333333</v>
      </c>
      <c r="J123" s="317">
        <v>195.86666666666662</v>
      </c>
      <c r="K123" s="317">
        <v>201.7833333333333</v>
      </c>
      <c r="L123" s="304">
        <v>189.95</v>
      </c>
      <c r="M123" s="304">
        <v>174.45</v>
      </c>
      <c r="N123" s="319">
        <v>18382000</v>
      </c>
      <c r="O123" s="320">
        <v>-7.8106663189464076E-2</v>
      </c>
    </row>
    <row r="124" spans="1:15" ht="15">
      <c r="A124" s="277">
        <v>114</v>
      </c>
      <c r="B124" s="391" t="s">
        <v>42</v>
      </c>
      <c r="C124" s="277" t="s">
        <v>169</v>
      </c>
      <c r="D124" s="316">
        <v>102.7</v>
      </c>
      <c r="E124" s="316">
        <v>102.38333333333334</v>
      </c>
      <c r="F124" s="317">
        <v>99.366666666666674</v>
      </c>
      <c r="G124" s="317">
        <v>96.033333333333331</v>
      </c>
      <c r="H124" s="317">
        <v>93.016666666666666</v>
      </c>
      <c r="I124" s="317">
        <v>105.71666666666668</v>
      </c>
      <c r="J124" s="317">
        <v>108.73333333333336</v>
      </c>
      <c r="K124" s="317">
        <v>112.06666666666669</v>
      </c>
      <c r="L124" s="304">
        <v>105.4</v>
      </c>
      <c r="M124" s="304">
        <v>99.05</v>
      </c>
      <c r="N124" s="319">
        <v>19824000</v>
      </c>
      <c r="O124" s="320">
        <v>-2.3063276167947958E-2</v>
      </c>
    </row>
    <row r="125" spans="1:15" ht="15">
      <c r="A125" s="277">
        <v>115</v>
      </c>
      <c r="B125" s="391" t="s">
        <v>73</v>
      </c>
      <c r="C125" s="277" t="s">
        <v>170</v>
      </c>
      <c r="D125" s="316">
        <v>2101.5500000000002</v>
      </c>
      <c r="E125" s="316">
        <v>2119.2833333333333</v>
      </c>
      <c r="F125" s="317">
        <v>2059.5166666666664</v>
      </c>
      <c r="G125" s="317">
        <v>2017.4833333333331</v>
      </c>
      <c r="H125" s="317">
        <v>1957.7166666666662</v>
      </c>
      <c r="I125" s="317">
        <v>2161.3166666666666</v>
      </c>
      <c r="J125" s="317">
        <v>2221.0833333333339</v>
      </c>
      <c r="K125" s="317">
        <v>2263.1166666666668</v>
      </c>
      <c r="L125" s="304">
        <v>2179.0500000000002</v>
      </c>
      <c r="M125" s="304">
        <v>2077.25</v>
      </c>
      <c r="N125" s="319">
        <v>37275060</v>
      </c>
      <c r="O125" s="320">
        <v>-1.6862463038440023E-2</v>
      </c>
    </row>
    <row r="126" spans="1:15" ht="15">
      <c r="A126" s="277">
        <v>116</v>
      </c>
      <c r="B126" s="391" t="s">
        <v>113</v>
      </c>
      <c r="C126" s="277" t="s">
        <v>171</v>
      </c>
      <c r="D126" s="316">
        <v>35.549999999999997</v>
      </c>
      <c r="E126" s="316">
        <v>35.783333333333339</v>
      </c>
      <c r="F126" s="317">
        <v>34.966666666666676</v>
      </c>
      <c r="G126" s="317">
        <v>34.38333333333334</v>
      </c>
      <c r="H126" s="317">
        <v>33.566666666666677</v>
      </c>
      <c r="I126" s="317">
        <v>36.366666666666674</v>
      </c>
      <c r="J126" s="317">
        <v>37.183333333333337</v>
      </c>
      <c r="K126" s="317">
        <v>37.766666666666673</v>
      </c>
      <c r="L126" s="304">
        <v>36.6</v>
      </c>
      <c r="M126" s="304">
        <v>35.200000000000003</v>
      </c>
      <c r="N126" s="319">
        <v>44061000</v>
      </c>
      <c r="O126" s="320">
        <v>0.17596348884381338</v>
      </c>
    </row>
    <row r="127" spans="1:15" ht="15">
      <c r="A127" s="277">
        <v>117</v>
      </c>
      <c r="B127" s="437" t="s">
        <v>57</v>
      </c>
      <c r="C127" s="277" t="s">
        <v>280</v>
      </c>
      <c r="D127" s="316">
        <v>881.7</v>
      </c>
      <c r="E127" s="316">
        <v>884.15</v>
      </c>
      <c r="F127" s="317">
        <v>875.55</v>
      </c>
      <c r="G127" s="317">
        <v>869.4</v>
      </c>
      <c r="H127" s="317">
        <v>860.8</v>
      </c>
      <c r="I127" s="317">
        <v>890.3</v>
      </c>
      <c r="J127" s="317">
        <v>898.90000000000009</v>
      </c>
      <c r="K127" s="317">
        <v>905.05</v>
      </c>
      <c r="L127" s="304">
        <v>892.75</v>
      </c>
      <c r="M127" s="304">
        <v>878</v>
      </c>
      <c r="N127" s="319">
        <v>6443250</v>
      </c>
      <c r="O127" s="320">
        <v>-1.6147503435639029E-2</v>
      </c>
    </row>
    <row r="128" spans="1:15" ht="15">
      <c r="A128" s="277">
        <v>118</v>
      </c>
      <c r="B128" s="391" t="s">
        <v>54</v>
      </c>
      <c r="C128" s="277" t="s">
        <v>172</v>
      </c>
      <c r="D128" s="316">
        <v>191.75</v>
      </c>
      <c r="E128" s="316">
        <v>191.66666666666666</v>
      </c>
      <c r="F128" s="317">
        <v>187.43333333333331</v>
      </c>
      <c r="G128" s="317">
        <v>183.11666666666665</v>
      </c>
      <c r="H128" s="317">
        <v>178.8833333333333</v>
      </c>
      <c r="I128" s="317">
        <v>195.98333333333332</v>
      </c>
      <c r="J128" s="317">
        <v>200.21666666666667</v>
      </c>
      <c r="K128" s="317">
        <v>204.53333333333333</v>
      </c>
      <c r="L128" s="304">
        <v>195.9</v>
      </c>
      <c r="M128" s="304">
        <v>187.35</v>
      </c>
      <c r="N128" s="319">
        <v>107622000</v>
      </c>
      <c r="O128" s="320">
        <v>-6.2338273347447661E-2</v>
      </c>
    </row>
    <row r="129" spans="1:15" ht="15">
      <c r="A129" s="277">
        <v>119</v>
      </c>
      <c r="B129" s="391" t="s">
        <v>37</v>
      </c>
      <c r="C129" s="277" t="s">
        <v>173</v>
      </c>
      <c r="D129" s="316">
        <v>21812.35</v>
      </c>
      <c r="E129" s="316">
        <v>21920.483333333334</v>
      </c>
      <c r="F129" s="317">
        <v>21580.916666666668</v>
      </c>
      <c r="G129" s="317">
        <v>21349.483333333334</v>
      </c>
      <c r="H129" s="317">
        <v>21009.916666666668</v>
      </c>
      <c r="I129" s="317">
        <v>22151.916666666668</v>
      </c>
      <c r="J129" s="317">
        <v>22491.483333333334</v>
      </c>
      <c r="K129" s="317">
        <v>22722.916666666668</v>
      </c>
      <c r="L129" s="304">
        <v>22260.05</v>
      </c>
      <c r="M129" s="304">
        <v>21689.05</v>
      </c>
      <c r="N129" s="319">
        <v>170200</v>
      </c>
      <c r="O129" s="320">
        <v>-1.2474615607774877E-2</v>
      </c>
    </row>
    <row r="130" spans="1:15" ht="15">
      <c r="A130" s="277">
        <v>120</v>
      </c>
      <c r="B130" s="391" t="s">
        <v>64</v>
      </c>
      <c r="C130" s="277" t="s">
        <v>174</v>
      </c>
      <c r="D130" s="316">
        <v>1147.6500000000001</v>
      </c>
      <c r="E130" s="316">
        <v>1144.1833333333332</v>
      </c>
      <c r="F130" s="317">
        <v>1135.3166666666664</v>
      </c>
      <c r="G130" s="317">
        <v>1122.9833333333331</v>
      </c>
      <c r="H130" s="317">
        <v>1114.1166666666663</v>
      </c>
      <c r="I130" s="317">
        <v>1156.5166666666664</v>
      </c>
      <c r="J130" s="317">
        <v>1165.3833333333332</v>
      </c>
      <c r="K130" s="317">
        <v>1177.7166666666665</v>
      </c>
      <c r="L130" s="304">
        <v>1153.05</v>
      </c>
      <c r="M130" s="304">
        <v>1131.8499999999999</v>
      </c>
      <c r="N130" s="319">
        <v>2071300</v>
      </c>
      <c r="O130" s="320">
        <v>-4.1486383303639601E-2</v>
      </c>
    </row>
    <row r="131" spans="1:15" ht="15">
      <c r="A131" s="277">
        <v>121</v>
      </c>
      <c r="B131" s="391" t="s">
        <v>79</v>
      </c>
      <c r="C131" s="277" t="s">
        <v>175</v>
      </c>
      <c r="D131" s="316">
        <v>3948.35</v>
      </c>
      <c r="E131" s="316">
        <v>3895.9666666666667</v>
      </c>
      <c r="F131" s="317">
        <v>3826.2333333333336</v>
      </c>
      <c r="G131" s="317">
        <v>3704.1166666666668</v>
      </c>
      <c r="H131" s="317">
        <v>3634.3833333333337</v>
      </c>
      <c r="I131" s="317">
        <v>4018.0833333333335</v>
      </c>
      <c r="J131" s="317">
        <v>4087.8166666666662</v>
      </c>
      <c r="K131" s="317">
        <v>4209.9333333333334</v>
      </c>
      <c r="L131" s="304">
        <v>3965.7</v>
      </c>
      <c r="M131" s="304">
        <v>3773.85</v>
      </c>
      <c r="N131" s="319">
        <v>778000</v>
      </c>
      <c r="O131" s="320">
        <v>0.13452424352898287</v>
      </c>
    </row>
    <row r="132" spans="1:15" ht="15">
      <c r="A132" s="277">
        <v>122</v>
      </c>
      <c r="B132" s="391" t="s">
        <v>57</v>
      </c>
      <c r="C132" s="277" t="s">
        <v>176</v>
      </c>
      <c r="D132" s="316">
        <v>726.8</v>
      </c>
      <c r="E132" s="316">
        <v>717.15</v>
      </c>
      <c r="F132" s="317">
        <v>702.65</v>
      </c>
      <c r="G132" s="317">
        <v>678.5</v>
      </c>
      <c r="H132" s="317">
        <v>664</v>
      </c>
      <c r="I132" s="317">
        <v>741.3</v>
      </c>
      <c r="J132" s="317">
        <v>755.8</v>
      </c>
      <c r="K132" s="317">
        <v>779.94999999999993</v>
      </c>
      <c r="L132" s="304">
        <v>731.65</v>
      </c>
      <c r="M132" s="304">
        <v>693</v>
      </c>
      <c r="N132" s="319">
        <v>3074870</v>
      </c>
      <c r="O132" s="320">
        <v>7.4341645304124918E-2</v>
      </c>
    </row>
    <row r="133" spans="1:15" ht="15">
      <c r="A133" s="277">
        <v>123</v>
      </c>
      <c r="B133" s="391" t="s">
        <v>52</v>
      </c>
      <c r="C133" s="277" t="s">
        <v>178</v>
      </c>
      <c r="D133" s="316">
        <v>494.35</v>
      </c>
      <c r="E133" s="316">
        <v>491.68333333333339</v>
      </c>
      <c r="F133" s="317">
        <v>485.81666666666678</v>
      </c>
      <c r="G133" s="317">
        <v>477.28333333333336</v>
      </c>
      <c r="H133" s="317">
        <v>471.41666666666674</v>
      </c>
      <c r="I133" s="317">
        <v>500.21666666666681</v>
      </c>
      <c r="J133" s="317">
        <v>506.08333333333337</v>
      </c>
      <c r="K133" s="317">
        <v>514.61666666666679</v>
      </c>
      <c r="L133" s="304">
        <v>497.55</v>
      </c>
      <c r="M133" s="304">
        <v>483.15</v>
      </c>
      <c r="N133" s="319">
        <v>28345800</v>
      </c>
      <c r="O133" s="320">
        <v>-4.2513950628960559E-2</v>
      </c>
    </row>
    <row r="134" spans="1:15" ht="15">
      <c r="A134" s="277">
        <v>124</v>
      </c>
      <c r="B134" s="391" t="s">
        <v>89</v>
      </c>
      <c r="C134" s="277" t="s">
        <v>179</v>
      </c>
      <c r="D134" s="316">
        <v>386.45</v>
      </c>
      <c r="E134" s="316">
        <v>387.3</v>
      </c>
      <c r="F134" s="317">
        <v>380.6</v>
      </c>
      <c r="G134" s="317">
        <v>374.75</v>
      </c>
      <c r="H134" s="317">
        <v>368.05</v>
      </c>
      <c r="I134" s="317">
        <v>393.15000000000003</v>
      </c>
      <c r="J134" s="317">
        <v>399.84999999999997</v>
      </c>
      <c r="K134" s="317">
        <v>405.70000000000005</v>
      </c>
      <c r="L134" s="304">
        <v>394</v>
      </c>
      <c r="M134" s="304">
        <v>381.45</v>
      </c>
      <c r="N134" s="319">
        <v>4801500</v>
      </c>
      <c r="O134" s="320">
        <v>-8.2808022922636101E-2</v>
      </c>
    </row>
    <row r="135" spans="1:15" ht="15">
      <c r="A135" s="277">
        <v>125</v>
      </c>
      <c r="B135" s="391" t="s">
        <v>180</v>
      </c>
      <c r="C135" s="277" t="s">
        <v>181</v>
      </c>
      <c r="D135" s="316">
        <v>312.64999999999998</v>
      </c>
      <c r="E135" s="316">
        <v>309.8</v>
      </c>
      <c r="F135" s="317">
        <v>305.25</v>
      </c>
      <c r="G135" s="317">
        <v>297.84999999999997</v>
      </c>
      <c r="H135" s="317">
        <v>293.29999999999995</v>
      </c>
      <c r="I135" s="317">
        <v>317.20000000000005</v>
      </c>
      <c r="J135" s="317">
        <v>321.75000000000011</v>
      </c>
      <c r="K135" s="317">
        <v>329.15000000000009</v>
      </c>
      <c r="L135" s="304">
        <v>314.35000000000002</v>
      </c>
      <c r="M135" s="304">
        <v>302.39999999999998</v>
      </c>
      <c r="N135" s="319">
        <v>3150000</v>
      </c>
      <c r="O135" s="320">
        <v>-2.8976572133168926E-2</v>
      </c>
    </row>
    <row r="136" spans="1:15" ht="15">
      <c r="A136" s="277">
        <v>126</v>
      </c>
      <c r="B136" s="391" t="s">
        <v>39</v>
      </c>
      <c r="C136" s="277" t="s">
        <v>3465</v>
      </c>
      <c r="D136" s="316">
        <v>427.75</v>
      </c>
      <c r="E136" s="316">
        <v>424.38333333333338</v>
      </c>
      <c r="F136" s="317">
        <v>419.36666666666679</v>
      </c>
      <c r="G136" s="317">
        <v>410.98333333333341</v>
      </c>
      <c r="H136" s="317">
        <v>405.96666666666681</v>
      </c>
      <c r="I136" s="317">
        <v>432.76666666666677</v>
      </c>
      <c r="J136" s="317">
        <v>437.7833333333333</v>
      </c>
      <c r="K136" s="317">
        <v>446.16666666666674</v>
      </c>
      <c r="L136" s="304">
        <v>429.4</v>
      </c>
      <c r="M136" s="304">
        <v>416</v>
      </c>
      <c r="N136" s="319">
        <v>17042400</v>
      </c>
      <c r="O136" s="320">
        <v>-5.0255792958170328E-2</v>
      </c>
    </row>
    <row r="137" spans="1:15" ht="15">
      <c r="A137" s="277">
        <v>127</v>
      </c>
      <c r="B137" s="391" t="s">
        <v>44</v>
      </c>
      <c r="C137" s="277" t="s">
        <v>183</v>
      </c>
      <c r="D137" s="316">
        <v>105.9</v>
      </c>
      <c r="E137" s="316">
        <v>106.59999999999998</v>
      </c>
      <c r="F137" s="317">
        <v>104.14999999999996</v>
      </c>
      <c r="G137" s="317">
        <v>102.39999999999998</v>
      </c>
      <c r="H137" s="317">
        <v>99.94999999999996</v>
      </c>
      <c r="I137" s="317">
        <v>108.34999999999997</v>
      </c>
      <c r="J137" s="317">
        <v>110.79999999999998</v>
      </c>
      <c r="K137" s="317">
        <v>112.54999999999997</v>
      </c>
      <c r="L137" s="304">
        <v>109.05</v>
      </c>
      <c r="M137" s="304">
        <v>104.85</v>
      </c>
      <c r="N137" s="319">
        <v>87700200</v>
      </c>
      <c r="O137" s="320">
        <v>-4.7601361807489938E-2</v>
      </c>
    </row>
    <row r="138" spans="1:15" ht="15">
      <c r="A138" s="277">
        <v>128</v>
      </c>
      <c r="B138" s="391" t="s">
        <v>42</v>
      </c>
      <c r="C138" s="277" t="s">
        <v>185</v>
      </c>
      <c r="D138" s="316">
        <v>49.9</v>
      </c>
      <c r="E138" s="316">
        <v>49.916666666666664</v>
      </c>
      <c r="F138" s="317">
        <v>49.43333333333333</v>
      </c>
      <c r="G138" s="317">
        <v>48.966666666666669</v>
      </c>
      <c r="H138" s="317">
        <v>48.483333333333334</v>
      </c>
      <c r="I138" s="317">
        <v>50.383333333333326</v>
      </c>
      <c r="J138" s="317">
        <v>50.86666666666666</v>
      </c>
      <c r="K138" s="317">
        <v>51.333333333333321</v>
      </c>
      <c r="L138" s="304">
        <v>50.4</v>
      </c>
      <c r="M138" s="304">
        <v>49.45</v>
      </c>
      <c r="N138" s="319">
        <v>65313000</v>
      </c>
      <c r="O138" s="320">
        <v>-2.3809523809523808E-2</v>
      </c>
    </row>
    <row r="139" spans="1:15" ht="15">
      <c r="A139" s="277">
        <v>129</v>
      </c>
      <c r="B139" s="391" t="s">
        <v>113</v>
      </c>
      <c r="C139" s="277" t="s">
        <v>186</v>
      </c>
      <c r="D139" s="316">
        <v>371.85</v>
      </c>
      <c r="E139" s="316">
        <v>368.7</v>
      </c>
      <c r="F139" s="317">
        <v>360.29999999999995</v>
      </c>
      <c r="G139" s="317">
        <v>348.74999999999994</v>
      </c>
      <c r="H139" s="317">
        <v>340.34999999999991</v>
      </c>
      <c r="I139" s="317">
        <v>380.25</v>
      </c>
      <c r="J139" s="317">
        <v>388.65</v>
      </c>
      <c r="K139" s="317">
        <v>400.20000000000005</v>
      </c>
      <c r="L139" s="304">
        <v>377.1</v>
      </c>
      <c r="M139" s="304">
        <v>357.15</v>
      </c>
      <c r="N139" s="319">
        <v>17360400</v>
      </c>
      <c r="O139" s="320">
        <v>-2.0619545410952334E-2</v>
      </c>
    </row>
    <row r="140" spans="1:15" ht="15">
      <c r="A140" s="277">
        <v>130</v>
      </c>
      <c r="B140" s="391" t="s">
        <v>107</v>
      </c>
      <c r="C140" s="277" t="s">
        <v>187</v>
      </c>
      <c r="D140" s="316">
        <v>2281.0500000000002</v>
      </c>
      <c r="E140" s="316">
        <v>2291.7666666666669</v>
      </c>
      <c r="F140" s="317">
        <v>2241.5833333333339</v>
      </c>
      <c r="G140" s="317">
        <v>2202.1166666666672</v>
      </c>
      <c r="H140" s="317">
        <v>2151.9333333333343</v>
      </c>
      <c r="I140" s="317">
        <v>2331.2333333333336</v>
      </c>
      <c r="J140" s="317">
        <v>2381.416666666667</v>
      </c>
      <c r="K140" s="317">
        <v>2420.8833333333332</v>
      </c>
      <c r="L140" s="304">
        <v>2341.9499999999998</v>
      </c>
      <c r="M140" s="304">
        <v>2252.3000000000002</v>
      </c>
      <c r="N140" s="319">
        <v>10192200</v>
      </c>
      <c r="O140" s="320">
        <v>-2.4884475187279355E-2</v>
      </c>
    </row>
    <row r="141" spans="1:15" ht="15">
      <c r="A141" s="277">
        <v>131</v>
      </c>
      <c r="B141" s="391" t="s">
        <v>107</v>
      </c>
      <c r="C141" s="277" t="s">
        <v>188</v>
      </c>
      <c r="D141" s="316">
        <v>678.75</v>
      </c>
      <c r="E141" s="316">
        <v>681.9</v>
      </c>
      <c r="F141" s="317">
        <v>669.34999999999991</v>
      </c>
      <c r="G141" s="317">
        <v>659.94999999999993</v>
      </c>
      <c r="H141" s="317">
        <v>647.39999999999986</v>
      </c>
      <c r="I141" s="317">
        <v>691.3</v>
      </c>
      <c r="J141" s="317">
        <v>703.84999999999991</v>
      </c>
      <c r="K141" s="317">
        <v>713.25</v>
      </c>
      <c r="L141" s="304">
        <v>694.45</v>
      </c>
      <c r="M141" s="304">
        <v>672.5</v>
      </c>
      <c r="N141" s="319">
        <v>13149600</v>
      </c>
      <c r="O141" s="320">
        <v>-8.1013082858101312E-2</v>
      </c>
    </row>
    <row r="142" spans="1:15" ht="15">
      <c r="A142" s="277">
        <v>132</v>
      </c>
      <c r="B142" s="391" t="s">
        <v>50</v>
      </c>
      <c r="C142" s="277" t="s">
        <v>189</v>
      </c>
      <c r="D142" s="316">
        <v>1043.8499999999999</v>
      </c>
      <c r="E142" s="316">
        <v>1050.0666666666666</v>
      </c>
      <c r="F142" s="317">
        <v>1033.3333333333333</v>
      </c>
      <c r="G142" s="317">
        <v>1022.8166666666666</v>
      </c>
      <c r="H142" s="317">
        <v>1006.0833333333333</v>
      </c>
      <c r="I142" s="317">
        <v>1060.5833333333333</v>
      </c>
      <c r="J142" s="317">
        <v>1077.3166666666668</v>
      </c>
      <c r="K142" s="317">
        <v>1087.8333333333333</v>
      </c>
      <c r="L142" s="304">
        <v>1066.8</v>
      </c>
      <c r="M142" s="304">
        <v>1039.55</v>
      </c>
      <c r="N142" s="319">
        <v>6951750</v>
      </c>
      <c r="O142" s="320">
        <v>-3.5283097418817654E-2</v>
      </c>
    </row>
    <row r="143" spans="1:15" ht="15">
      <c r="A143" s="277">
        <v>133</v>
      </c>
      <c r="B143" s="391" t="s">
        <v>52</v>
      </c>
      <c r="C143" s="277" t="s">
        <v>190</v>
      </c>
      <c r="D143" s="316">
        <v>2386</v>
      </c>
      <c r="E143" s="316">
        <v>2360.9666666666667</v>
      </c>
      <c r="F143" s="317">
        <v>2320.1333333333332</v>
      </c>
      <c r="G143" s="317">
        <v>2254.2666666666664</v>
      </c>
      <c r="H143" s="317">
        <v>2213.4333333333329</v>
      </c>
      <c r="I143" s="317">
        <v>2426.8333333333335</v>
      </c>
      <c r="J143" s="317">
        <v>2467.6666666666665</v>
      </c>
      <c r="K143" s="317">
        <v>2533.5333333333338</v>
      </c>
      <c r="L143" s="304">
        <v>2401.8000000000002</v>
      </c>
      <c r="M143" s="304">
        <v>2295.1</v>
      </c>
      <c r="N143" s="319">
        <v>1813500</v>
      </c>
      <c r="O143" s="320">
        <v>-4.3512658227848104E-2</v>
      </c>
    </row>
    <row r="144" spans="1:15" ht="15">
      <c r="A144" s="277">
        <v>134</v>
      </c>
      <c r="B144" s="391" t="s">
        <v>42</v>
      </c>
      <c r="C144" s="277" t="s">
        <v>191</v>
      </c>
      <c r="D144" s="316">
        <v>318.8</v>
      </c>
      <c r="E144" s="316">
        <v>318.88333333333333</v>
      </c>
      <c r="F144" s="317">
        <v>315.26666666666665</v>
      </c>
      <c r="G144" s="317">
        <v>311.73333333333335</v>
      </c>
      <c r="H144" s="317">
        <v>308.11666666666667</v>
      </c>
      <c r="I144" s="317">
        <v>322.41666666666663</v>
      </c>
      <c r="J144" s="317">
        <v>326.0333333333333</v>
      </c>
      <c r="K144" s="317">
        <v>329.56666666666661</v>
      </c>
      <c r="L144" s="304">
        <v>322.5</v>
      </c>
      <c r="M144" s="304">
        <v>315.35000000000002</v>
      </c>
      <c r="N144" s="319">
        <v>1794000</v>
      </c>
      <c r="O144" s="320">
        <v>-3.2362459546925564E-2</v>
      </c>
    </row>
    <row r="145" spans="1:15" ht="15">
      <c r="A145" s="277">
        <v>135</v>
      </c>
      <c r="B145" s="391" t="s">
        <v>44</v>
      </c>
      <c r="C145" s="277" t="s">
        <v>192</v>
      </c>
      <c r="D145" s="316">
        <v>401.4</v>
      </c>
      <c r="E145" s="316">
        <v>403.45</v>
      </c>
      <c r="F145" s="317">
        <v>393.75</v>
      </c>
      <c r="G145" s="317">
        <v>386.1</v>
      </c>
      <c r="H145" s="317">
        <v>376.40000000000003</v>
      </c>
      <c r="I145" s="317">
        <v>411.09999999999997</v>
      </c>
      <c r="J145" s="317">
        <v>420.7999999999999</v>
      </c>
      <c r="K145" s="317">
        <v>428.44999999999993</v>
      </c>
      <c r="L145" s="304">
        <v>413.15</v>
      </c>
      <c r="M145" s="304">
        <v>395.8</v>
      </c>
      <c r="N145" s="319">
        <v>5640600</v>
      </c>
      <c r="O145" s="320">
        <v>6.746626686656672E-3</v>
      </c>
    </row>
    <row r="146" spans="1:15" ht="15">
      <c r="A146" s="277">
        <v>136</v>
      </c>
      <c r="B146" s="391" t="s">
        <v>50</v>
      </c>
      <c r="C146" s="277" t="s">
        <v>193</v>
      </c>
      <c r="D146" s="316">
        <v>961.05</v>
      </c>
      <c r="E146" s="316">
        <v>957.71666666666658</v>
      </c>
      <c r="F146" s="317">
        <v>945.38333333333321</v>
      </c>
      <c r="G146" s="317">
        <v>929.71666666666658</v>
      </c>
      <c r="H146" s="317">
        <v>917.38333333333321</v>
      </c>
      <c r="I146" s="317">
        <v>973.38333333333321</v>
      </c>
      <c r="J146" s="317">
        <v>985.71666666666647</v>
      </c>
      <c r="K146" s="317">
        <v>1001.3833333333332</v>
      </c>
      <c r="L146" s="304">
        <v>970.05</v>
      </c>
      <c r="M146" s="304">
        <v>942.05</v>
      </c>
      <c r="N146" s="319">
        <v>1304100</v>
      </c>
      <c r="O146" s="320">
        <v>9.0111176126389705E-2</v>
      </c>
    </row>
    <row r="147" spans="1:15" ht="15">
      <c r="A147" s="277">
        <v>137</v>
      </c>
      <c r="B147" s="391" t="s">
        <v>57</v>
      </c>
      <c r="C147" s="277" t="s">
        <v>194</v>
      </c>
      <c r="D147" s="316">
        <v>241.4</v>
      </c>
      <c r="E147" s="316">
        <v>240.98333333333335</v>
      </c>
      <c r="F147" s="317">
        <v>235.9666666666667</v>
      </c>
      <c r="G147" s="317">
        <v>230.53333333333336</v>
      </c>
      <c r="H147" s="317">
        <v>225.51666666666671</v>
      </c>
      <c r="I147" s="317">
        <v>246.41666666666669</v>
      </c>
      <c r="J147" s="317">
        <v>251.43333333333334</v>
      </c>
      <c r="K147" s="317">
        <v>256.86666666666667</v>
      </c>
      <c r="L147" s="304">
        <v>246</v>
      </c>
      <c r="M147" s="304">
        <v>235.55</v>
      </c>
      <c r="N147" s="319">
        <v>3271400</v>
      </c>
      <c r="O147" s="320">
        <v>-7.5248756218905477E-2</v>
      </c>
    </row>
    <row r="148" spans="1:15" ht="15">
      <c r="A148" s="277">
        <v>138</v>
      </c>
      <c r="B148" s="391" t="s">
        <v>37</v>
      </c>
      <c r="C148" s="277" t="s">
        <v>195</v>
      </c>
      <c r="D148" s="316">
        <v>4190.5</v>
      </c>
      <c r="E148" s="316">
        <v>4209.6166666666659</v>
      </c>
      <c r="F148" s="317">
        <v>4137.4333333333316</v>
      </c>
      <c r="G148" s="317">
        <v>4084.3666666666659</v>
      </c>
      <c r="H148" s="317">
        <v>4012.1833333333316</v>
      </c>
      <c r="I148" s="317">
        <v>4262.6833333333316</v>
      </c>
      <c r="J148" s="317">
        <v>4334.8666666666659</v>
      </c>
      <c r="K148" s="317">
        <v>4387.9333333333316</v>
      </c>
      <c r="L148" s="304">
        <v>4281.8</v>
      </c>
      <c r="M148" s="304">
        <v>4156.55</v>
      </c>
      <c r="N148" s="319">
        <v>2664000</v>
      </c>
      <c r="O148" s="320">
        <v>-3.0990833697075514E-2</v>
      </c>
    </row>
    <row r="149" spans="1:15" ht="15">
      <c r="A149" s="277">
        <v>139</v>
      </c>
      <c r="B149" s="391" t="s">
        <v>180</v>
      </c>
      <c r="C149" s="277" t="s">
        <v>197</v>
      </c>
      <c r="D149" s="316">
        <v>462.75</v>
      </c>
      <c r="E149" s="316">
        <v>459.34999999999997</v>
      </c>
      <c r="F149" s="317">
        <v>453.79999999999995</v>
      </c>
      <c r="G149" s="317">
        <v>444.84999999999997</v>
      </c>
      <c r="H149" s="317">
        <v>439.29999999999995</v>
      </c>
      <c r="I149" s="317">
        <v>468.29999999999995</v>
      </c>
      <c r="J149" s="317">
        <v>473.85</v>
      </c>
      <c r="K149" s="317">
        <v>482.79999999999995</v>
      </c>
      <c r="L149" s="304">
        <v>464.9</v>
      </c>
      <c r="M149" s="304">
        <v>450.4</v>
      </c>
      <c r="N149" s="319">
        <v>18444400</v>
      </c>
      <c r="O149" s="320">
        <v>3.4655916259990096E-3</v>
      </c>
    </row>
    <row r="150" spans="1:15" ht="15">
      <c r="A150" s="277">
        <v>140</v>
      </c>
      <c r="B150" s="391" t="s">
        <v>113</v>
      </c>
      <c r="C150" s="277" t="s">
        <v>198</v>
      </c>
      <c r="D150" s="316">
        <v>110</v>
      </c>
      <c r="E150" s="316">
        <v>110.95</v>
      </c>
      <c r="F150" s="317">
        <v>108.4</v>
      </c>
      <c r="G150" s="317">
        <v>106.8</v>
      </c>
      <c r="H150" s="317">
        <v>104.25</v>
      </c>
      <c r="I150" s="317">
        <v>112.55000000000001</v>
      </c>
      <c r="J150" s="317">
        <v>115.1</v>
      </c>
      <c r="K150" s="317">
        <v>116.70000000000002</v>
      </c>
      <c r="L150" s="304">
        <v>113.5</v>
      </c>
      <c r="M150" s="304">
        <v>109.35</v>
      </c>
      <c r="N150" s="319">
        <v>108264400</v>
      </c>
      <c r="O150" s="320">
        <v>-4.2968321823961417E-2</v>
      </c>
    </row>
    <row r="151" spans="1:15" ht="15">
      <c r="A151" s="277">
        <v>141</v>
      </c>
      <c r="B151" s="391" t="s">
        <v>64</v>
      </c>
      <c r="C151" s="277" t="s">
        <v>199</v>
      </c>
      <c r="D151" s="316">
        <v>590.85</v>
      </c>
      <c r="E151" s="316">
        <v>591.6</v>
      </c>
      <c r="F151" s="317">
        <v>583.45000000000005</v>
      </c>
      <c r="G151" s="317">
        <v>576.05000000000007</v>
      </c>
      <c r="H151" s="317">
        <v>567.90000000000009</v>
      </c>
      <c r="I151" s="317">
        <v>599</v>
      </c>
      <c r="J151" s="317">
        <v>607.14999999999986</v>
      </c>
      <c r="K151" s="317">
        <v>614.54999999999995</v>
      </c>
      <c r="L151" s="304">
        <v>599.75</v>
      </c>
      <c r="M151" s="304">
        <v>584.20000000000005</v>
      </c>
      <c r="N151" s="319">
        <v>3084000</v>
      </c>
      <c r="O151" s="320">
        <v>-2.2194039315155359E-2</v>
      </c>
    </row>
    <row r="152" spans="1:15" ht="15">
      <c r="A152" s="277">
        <v>142</v>
      </c>
      <c r="B152" s="391" t="s">
        <v>107</v>
      </c>
      <c r="C152" s="277" t="s">
        <v>200</v>
      </c>
      <c r="D152" s="316">
        <v>276.95</v>
      </c>
      <c r="E152" s="316">
        <v>276.25</v>
      </c>
      <c r="F152" s="317">
        <v>274.3</v>
      </c>
      <c r="G152" s="317">
        <v>271.65000000000003</v>
      </c>
      <c r="H152" s="317">
        <v>269.70000000000005</v>
      </c>
      <c r="I152" s="317">
        <v>278.89999999999998</v>
      </c>
      <c r="J152" s="317">
        <v>280.85000000000002</v>
      </c>
      <c r="K152" s="317">
        <v>283.49999999999994</v>
      </c>
      <c r="L152" s="304">
        <v>278.2</v>
      </c>
      <c r="M152" s="304">
        <v>273.60000000000002</v>
      </c>
      <c r="N152" s="319">
        <v>25433600</v>
      </c>
      <c r="O152" s="320">
        <v>-9.9172617023688084E-2</v>
      </c>
    </row>
    <row r="153" spans="1:15" ht="15">
      <c r="A153" s="277">
        <v>143</v>
      </c>
      <c r="B153" s="391" t="s">
        <v>89</v>
      </c>
      <c r="C153" s="277" t="s">
        <v>202</v>
      </c>
      <c r="D153" s="316">
        <v>143</v>
      </c>
      <c r="E153" s="316">
        <v>144.26666666666665</v>
      </c>
      <c r="F153" s="317">
        <v>140.8833333333333</v>
      </c>
      <c r="G153" s="317">
        <v>138.76666666666665</v>
      </c>
      <c r="H153" s="317">
        <v>135.3833333333333</v>
      </c>
      <c r="I153" s="317">
        <v>146.3833333333333</v>
      </c>
      <c r="J153" s="317">
        <v>149.76666666666662</v>
      </c>
      <c r="K153" s="317">
        <v>151.8833333333333</v>
      </c>
      <c r="L153" s="304">
        <v>147.65</v>
      </c>
      <c r="M153" s="304">
        <v>142.15</v>
      </c>
      <c r="N153" s="319">
        <v>34626000</v>
      </c>
      <c r="O153" s="320">
        <v>-3.0232357260084651E-3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44042</v>
      </c>
    </row>
    <row r="7" spans="1:15">
      <c r="A7"/>
    </row>
    <row r="8" spans="1:15" ht="28.5" customHeight="1">
      <c r="A8" s="589" t="s">
        <v>16</v>
      </c>
      <c r="B8" s="590" t="s">
        <v>18</v>
      </c>
      <c r="C8" s="588" t="s">
        <v>19</v>
      </c>
      <c r="D8" s="588" t="s">
        <v>20</v>
      </c>
      <c r="E8" s="588" t="s">
        <v>21</v>
      </c>
      <c r="F8" s="588"/>
      <c r="G8" s="588"/>
      <c r="H8" s="588" t="s">
        <v>22</v>
      </c>
      <c r="I8" s="588"/>
      <c r="J8" s="588"/>
      <c r="K8" s="274"/>
      <c r="L8" s="282"/>
      <c r="M8" s="282"/>
    </row>
    <row r="9" spans="1:15" ht="36" customHeight="1">
      <c r="A9" s="584"/>
      <c r="B9" s="586"/>
      <c r="C9" s="591" t="s">
        <v>23</v>
      </c>
      <c r="D9" s="59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11202.85</v>
      </c>
      <c r="D10" s="303">
        <v>11231.333333333334</v>
      </c>
      <c r="E10" s="303">
        <v>11121.266666666668</v>
      </c>
      <c r="F10" s="303">
        <v>11039.683333333334</v>
      </c>
      <c r="G10" s="303">
        <v>10929.616666666669</v>
      </c>
      <c r="H10" s="303">
        <v>11312.916666666668</v>
      </c>
      <c r="I10" s="303">
        <v>11422.983333333334</v>
      </c>
      <c r="J10" s="303">
        <v>11504.566666666668</v>
      </c>
      <c r="K10" s="302">
        <v>11341.4</v>
      </c>
      <c r="L10" s="302">
        <v>11149.75</v>
      </c>
      <c r="M10" s="307"/>
    </row>
    <row r="11" spans="1:15">
      <c r="A11" s="301">
        <v>2</v>
      </c>
      <c r="B11" s="277" t="s">
        <v>220</v>
      </c>
      <c r="C11" s="304">
        <v>22076.6</v>
      </c>
      <c r="D11" s="279">
        <v>22109.783333333336</v>
      </c>
      <c r="E11" s="279">
        <v>21873.166666666672</v>
      </c>
      <c r="F11" s="279">
        <v>21669.733333333334</v>
      </c>
      <c r="G11" s="279">
        <v>21433.116666666669</v>
      </c>
      <c r="H11" s="279">
        <v>22313.216666666674</v>
      </c>
      <c r="I11" s="279">
        <v>22549.833333333336</v>
      </c>
      <c r="J11" s="279">
        <v>22753.266666666677</v>
      </c>
      <c r="K11" s="304">
        <v>22346.400000000001</v>
      </c>
      <c r="L11" s="304">
        <v>21906.35</v>
      </c>
      <c r="M11" s="307"/>
    </row>
    <row r="12" spans="1:15">
      <c r="A12" s="301">
        <v>3</v>
      </c>
      <c r="B12" s="285" t="s">
        <v>221</v>
      </c>
      <c r="C12" s="304">
        <v>1438.85</v>
      </c>
      <c r="D12" s="279">
        <v>1440.6333333333332</v>
      </c>
      <c r="E12" s="279">
        <v>1430.1166666666663</v>
      </c>
      <c r="F12" s="279">
        <v>1421.3833333333332</v>
      </c>
      <c r="G12" s="279">
        <v>1410.8666666666663</v>
      </c>
      <c r="H12" s="279">
        <v>1449.3666666666663</v>
      </c>
      <c r="I12" s="279">
        <v>1459.8833333333332</v>
      </c>
      <c r="J12" s="279">
        <v>1468.6166666666663</v>
      </c>
      <c r="K12" s="304">
        <v>1451.15</v>
      </c>
      <c r="L12" s="304">
        <v>1431.9</v>
      </c>
      <c r="M12" s="307"/>
    </row>
    <row r="13" spans="1:15">
      <c r="A13" s="301">
        <v>4</v>
      </c>
      <c r="B13" s="277" t="s">
        <v>222</v>
      </c>
      <c r="C13" s="304">
        <v>3200.25</v>
      </c>
      <c r="D13" s="279">
        <v>3208.0833333333335</v>
      </c>
      <c r="E13" s="279">
        <v>3175.3666666666668</v>
      </c>
      <c r="F13" s="279">
        <v>3150.4833333333331</v>
      </c>
      <c r="G13" s="279">
        <v>3117.7666666666664</v>
      </c>
      <c r="H13" s="279">
        <v>3232.9666666666672</v>
      </c>
      <c r="I13" s="279">
        <v>3265.6833333333334</v>
      </c>
      <c r="J13" s="279">
        <v>3290.5666666666675</v>
      </c>
      <c r="K13" s="304">
        <v>3240.8</v>
      </c>
      <c r="L13" s="304">
        <v>3183.2</v>
      </c>
      <c r="M13" s="307"/>
    </row>
    <row r="14" spans="1:15">
      <c r="A14" s="301">
        <v>5</v>
      </c>
      <c r="B14" s="277" t="s">
        <v>223</v>
      </c>
      <c r="C14" s="304">
        <v>17880.5</v>
      </c>
      <c r="D14" s="279">
        <v>17924.166666666668</v>
      </c>
      <c r="E14" s="279">
        <v>17739.633333333335</v>
      </c>
      <c r="F14" s="279">
        <v>17598.766666666666</v>
      </c>
      <c r="G14" s="279">
        <v>17414.233333333334</v>
      </c>
      <c r="H14" s="279">
        <v>18065.033333333336</v>
      </c>
      <c r="I14" s="279">
        <v>18249.566666666669</v>
      </c>
      <c r="J14" s="279">
        <v>18390.433333333338</v>
      </c>
      <c r="K14" s="304">
        <v>18108.7</v>
      </c>
      <c r="L14" s="304">
        <v>17783.3</v>
      </c>
      <c r="M14" s="307"/>
    </row>
    <row r="15" spans="1:15">
      <c r="A15" s="301">
        <v>6</v>
      </c>
      <c r="B15" s="277" t="s">
        <v>224</v>
      </c>
      <c r="C15" s="304">
        <v>2563.4</v>
      </c>
      <c r="D15" s="279">
        <v>2568.6666666666665</v>
      </c>
      <c r="E15" s="279">
        <v>2547.4833333333331</v>
      </c>
      <c r="F15" s="279">
        <v>2531.5666666666666</v>
      </c>
      <c r="G15" s="279">
        <v>2510.3833333333332</v>
      </c>
      <c r="H15" s="279">
        <v>2584.583333333333</v>
      </c>
      <c r="I15" s="279">
        <v>2605.7666666666664</v>
      </c>
      <c r="J15" s="279">
        <v>2621.6833333333329</v>
      </c>
      <c r="K15" s="304">
        <v>2589.85</v>
      </c>
      <c r="L15" s="304">
        <v>2552.75</v>
      </c>
      <c r="M15" s="307"/>
    </row>
    <row r="16" spans="1:15">
      <c r="A16" s="301">
        <v>7</v>
      </c>
      <c r="B16" s="277" t="s">
        <v>225</v>
      </c>
      <c r="C16" s="304">
        <v>4305.8500000000004</v>
      </c>
      <c r="D16" s="279">
        <v>4311.05</v>
      </c>
      <c r="E16" s="279">
        <v>4275.4000000000005</v>
      </c>
      <c r="F16" s="279">
        <v>4244.9500000000007</v>
      </c>
      <c r="G16" s="279">
        <v>4209.3000000000011</v>
      </c>
      <c r="H16" s="279">
        <v>4341.5</v>
      </c>
      <c r="I16" s="279">
        <v>4377.1499999999996</v>
      </c>
      <c r="J16" s="279">
        <v>4407.5999999999995</v>
      </c>
      <c r="K16" s="304">
        <v>4346.7</v>
      </c>
      <c r="L16" s="304">
        <v>4280.6000000000004</v>
      </c>
      <c r="M16" s="307"/>
    </row>
    <row r="17" spans="1:13">
      <c r="A17" s="301">
        <v>8</v>
      </c>
      <c r="B17" s="277" t="s">
        <v>38</v>
      </c>
      <c r="C17" s="277">
        <v>1410.95</v>
      </c>
      <c r="D17" s="279">
        <v>1410.2166666666665</v>
      </c>
      <c r="E17" s="279">
        <v>1392.7333333333329</v>
      </c>
      <c r="F17" s="279">
        <v>1374.5166666666664</v>
      </c>
      <c r="G17" s="279">
        <v>1357.0333333333328</v>
      </c>
      <c r="H17" s="279">
        <v>1428.4333333333329</v>
      </c>
      <c r="I17" s="279">
        <v>1445.9166666666665</v>
      </c>
      <c r="J17" s="279">
        <v>1464.133333333333</v>
      </c>
      <c r="K17" s="277">
        <v>1427.7</v>
      </c>
      <c r="L17" s="277">
        <v>1392</v>
      </c>
      <c r="M17" s="277">
        <v>16.343</v>
      </c>
    </row>
    <row r="18" spans="1:13">
      <c r="A18" s="301">
        <v>9</v>
      </c>
      <c r="B18" s="277" t="s">
        <v>226</v>
      </c>
      <c r="C18" s="277">
        <v>746.4</v>
      </c>
      <c r="D18" s="279">
        <v>762.6</v>
      </c>
      <c r="E18" s="279">
        <v>730.2</v>
      </c>
      <c r="F18" s="279">
        <v>714</v>
      </c>
      <c r="G18" s="279">
        <v>681.6</v>
      </c>
      <c r="H18" s="279">
        <v>778.80000000000007</v>
      </c>
      <c r="I18" s="279">
        <v>811.19999999999993</v>
      </c>
      <c r="J18" s="279">
        <v>827.40000000000009</v>
      </c>
      <c r="K18" s="277">
        <v>795</v>
      </c>
      <c r="L18" s="277">
        <v>746.4</v>
      </c>
      <c r="M18" s="277">
        <v>5.5678799999999997</v>
      </c>
    </row>
    <row r="19" spans="1:13">
      <c r="A19" s="301">
        <v>10</v>
      </c>
      <c r="B19" s="277" t="s">
        <v>41</v>
      </c>
      <c r="C19" s="277">
        <v>315.14999999999998</v>
      </c>
      <c r="D19" s="279">
        <v>316.73333333333335</v>
      </c>
      <c r="E19" s="279">
        <v>310.4666666666667</v>
      </c>
      <c r="F19" s="279">
        <v>305.78333333333336</v>
      </c>
      <c r="G19" s="279">
        <v>299.51666666666671</v>
      </c>
      <c r="H19" s="279">
        <v>321.41666666666669</v>
      </c>
      <c r="I19" s="279">
        <v>327.68333333333334</v>
      </c>
      <c r="J19" s="279">
        <v>332.36666666666667</v>
      </c>
      <c r="K19" s="277">
        <v>323</v>
      </c>
      <c r="L19" s="277">
        <v>312.05</v>
      </c>
      <c r="M19" s="277">
        <v>40.000410000000002</v>
      </c>
    </row>
    <row r="20" spans="1:13">
      <c r="A20" s="301">
        <v>11</v>
      </c>
      <c r="B20" s="277" t="s">
        <v>43</v>
      </c>
      <c r="C20" s="277">
        <v>35.65</v>
      </c>
      <c r="D20" s="279">
        <v>35.833333333333336</v>
      </c>
      <c r="E20" s="279">
        <v>35.216666666666669</v>
      </c>
      <c r="F20" s="279">
        <v>34.783333333333331</v>
      </c>
      <c r="G20" s="279">
        <v>34.166666666666664</v>
      </c>
      <c r="H20" s="279">
        <v>36.266666666666673</v>
      </c>
      <c r="I20" s="279">
        <v>36.883333333333333</v>
      </c>
      <c r="J20" s="279">
        <v>37.316666666666677</v>
      </c>
      <c r="K20" s="277">
        <v>36.450000000000003</v>
      </c>
      <c r="L20" s="277">
        <v>35.4</v>
      </c>
      <c r="M20" s="277">
        <v>42.059849999999997</v>
      </c>
    </row>
    <row r="21" spans="1:13">
      <c r="A21" s="301">
        <v>12</v>
      </c>
      <c r="B21" s="277" t="s">
        <v>227</v>
      </c>
      <c r="C21" s="277">
        <v>56.7</v>
      </c>
      <c r="D21" s="279">
        <v>56.966666666666669</v>
      </c>
      <c r="E21" s="279">
        <v>56.183333333333337</v>
      </c>
      <c r="F21" s="279">
        <v>55.666666666666671</v>
      </c>
      <c r="G21" s="279">
        <v>54.88333333333334</v>
      </c>
      <c r="H21" s="279">
        <v>57.483333333333334</v>
      </c>
      <c r="I21" s="279">
        <v>58.266666666666666</v>
      </c>
      <c r="J21" s="279">
        <v>58.783333333333331</v>
      </c>
      <c r="K21" s="277">
        <v>57.75</v>
      </c>
      <c r="L21" s="277">
        <v>56.45</v>
      </c>
      <c r="M21" s="277">
        <v>20.9983</v>
      </c>
    </row>
    <row r="22" spans="1:13">
      <c r="A22" s="301">
        <v>13</v>
      </c>
      <c r="B22" s="277" t="s">
        <v>228</v>
      </c>
      <c r="C22" s="277">
        <v>125.35</v>
      </c>
      <c r="D22" s="279">
        <v>125.11666666666667</v>
      </c>
      <c r="E22" s="279">
        <v>122.53333333333335</v>
      </c>
      <c r="F22" s="279">
        <v>119.71666666666667</v>
      </c>
      <c r="G22" s="279">
        <v>117.13333333333334</v>
      </c>
      <c r="H22" s="279">
        <v>127.93333333333335</v>
      </c>
      <c r="I22" s="279">
        <v>130.51666666666665</v>
      </c>
      <c r="J22" s="279">
        <v>133.33333333333337</v>
      </c>
      <c r="K22" s="277">
        <v>127.7</v>
      </c>
      <c r="L22" s="277">
        <v>122.3</v>
      </c>
      <c r="M22" s="277">
        <v>13.61408</v>
      </c>
    </row>
    <row r="23" spans="1:13">
      <c r="A23" s="301">
        <v>14</v>
      </c>
      <c r="B23" s="277" t="s">
        <v>229</v>
      </c>
      <c r="C23" s="277">
        <v>1489.3</v>
      </c>
      <c r="D23" s="279">
        <v>1481.4333333333332</v>
      </c>
      <c r="E23" s="279">
        <v>1452.9666666666662</v>
      </c>
      <c r="F23" s="279">
        <v>1416.633333333333</v>
      </c>
      <c r="G23" s="279">
        <v>1388.1666666666661</v>
      </c>
      <c r="H23" s="279">
        <v>1517.7666666666664</v>
      </c>
      <c r="I23" s="279">
        <v>1546.2333333333331</v>
      </c>
      <c r="J23" s="279">
        <v>1582.5666666666666</v>
      </c>
      <c r="K23" s="277">
        <v>1509.9</v>
      </c>
      <c r="L23" s="277">
        <v>1445.1</v>
      </c>
      <c r="M23" s="277">
        <v>1.3244800000000001</v>
      </c>
    </row>
    <row r="24" spans="1:13">
      <c r="A24" s="301">
        <v>15</v>
      </c>
      <c r="B24" s="277" t="s">
        <v>230</v>
      </c>
      <c r="C24" s="277">
        <v>2539.1999999999998</v>
      </c>
      <c r="D24" s="279">
        <v>2509.2833333333333</v>
      </c>
      <c r="E24" s="279">
        <v>2460.5666666666666</v>
      </c>
      <c r="F24" s="279">
        <v>2381.9333333333334</v>
      </c>
      <c r="G24" s="279">
        <v>2333.2166666666667</v>
      </c>
      <c r="H24" s="279">
        <v>2587.9166666666665</v>
      </c>
      <c r="I24" s="279">
        <v>2636.6333333333328</v>
      </c>
      <c r="J24" s="279">
        <v>2715.2666666666664</v>
      </c>
      <c r="K24" s="277">
        <v>2558</v>
      </c>
      <c r="L24" s="277">
        <v>2430.65</v>
      </c>
      <c r="M24" s="277">
        <v>1.05572</v>
      </c>
    </row>
    <row r="25" spans="1:13">
      <c r="A25" s="301">
        <v>16</v>
      </c>
      <c r="B25" s="277" t="s">
        <v>45</v>
      </c>
      <c r="C25" s="277">
        <v>678.5</v>
      </c>
      <c r="D25" s="279">
        <v>685.16666666666663</v>
      </c>
      <c r="E25" s="279">
        <v>668.43333333333328</v>
      </c>
      <c r="F25" s="279">
        <v>658.36666666666667</v>
      </c>
      <c r="G25" s="279">
        <v>641.63333333333333</v>
      </c>
      <c r="H25" s="279">
        <v>695.23333333333323</v>
      </c>
      <c r="I25" s="279">
        <v>711.96666666666658</v>
      </c>
      <c r="J25" s="279">
        <v>722.03333333333319</v>
      </c>
      <c r="K25" s="277">
        <v>701.9</v>
      </c>
      <c r="L25" s="277">
        <v>675.1</v>
      </c>
      <c r="M25" s="277">
        <v>8.7171099999999999</v>
      </c>
    </row>
    <row r="26" spans="1:13">
      <c r="A26" s="301">
        <v>17</v>
      </c>
      <c r="B26" s="277" t="s">
        <v>46</v>
      </c>
      <c r="C26" s="277">
        <v>215.6</v>
      </c>
      <c r="D26" s="279">
        <v>216.31666666666669</v>
      </c>
      <c r="E26" s="279">
        <v>213.03333333333339</v>
      </c>
      <c r="F26" s="279">
        <v>210.4666666666667</v>
      </c>
      <c r="G26" s="279">
        <v>207.18333333333339</v>
      </c>
      <c r="H26" s="279">
        <v>218.88333333333338</v>
      </c>
      <c r="I26" s="279">
        <v>222.16666666666669</v>
      </c>
      <c r="J26" s="279">
        <v>224.73333333333338</v>
      </c>
      <c r="K26" s="277">
        <v>219.6</v>
      </c>
      <c r="L26" s="277">
        <v>213.75</v>
      </c>
      <c r="M26" s="277">
        <v>56.780859999999997</v>
      </c>
    </row>
    <row r="27" spans="1:13">
      <c r="A27" s="301">
        <v>18</v>
      </c>
      <c r="B27" s="277" t="s">
        <v>47</v>
      </c>
      <c r="C27" s="277">
        <v>1641.3</v>
      </c>
      <c r="D27" s="279">
        <v>1623.8999999999999</v>
      </c>
      <c r="E27" s="279">
        <v>1598.3999999999996</v>
      </c>
      <c r="F27" s="279">
        <v>1555.4999999999998</v>
      </c>
      <c r="G27" s="279">
        <v>1529.9999999999995</v>
      </c>
      <c r="H27" s="279">
        <v>1666.7999999999997</v>
      </c>
      <c r="I27" s="279">
        <v>1692.3000000000002</v>
      </c>
      <c r="J27" s="279">
        <v>1735.1999999999998</v>
      </c>
      <c r="K27" s="277">
        <v>1649.4</v>
      </c>
      <c r="L27" s="277">
        <v>1581</v>
      </c>
      <c r="M27" s="277">
        <v>15.22678</v>
      </c>
    </row>
    <row r="28" spans="1:13">
      <c r="A28" s="301">
        <v>19</v>
      </c>
      <c r="B28" s="277" t="s">
        <v>48</v>
      </c>
      <c r="C28" s="277">
        <v>110.35</v>
      </c>
      <c r="D28" s="279">
        <v>110.55</v>
      </c>
      <c r="E28" s="279">
        <v>109.1</v>
      </c>
      <c r="F28" s="279">
        <v>107.85</v>
      </c>
      <c r="G28" s="279">
        <v>106.39999999999999</v>
      </c>
      <c r="H28" s="279">
        <v>111.8</v>
      </c>
      <c r="I28" s="279">
        <v>113.25000000000001</v>
      </c>
      <c r="J28" s="279">
        <v>114.5</v>
      </c>
      <c r="K28" s="277">
        <v>112</v>
      </c>
      <c r="L28" s="277">
        <v>109.3</v>
      </c>
      <c r="M28" s="277">
        <v>61.056930000000001</v>
      </c>
    </row>
    <row r="29" spans="1:13">
      <c r="A29" s="301">
        <v>20</v>
      </c>
      <c r="B29" s="277" t="s">
        <v>49</v>
      </c>
      <c r="C29" s="277">
        <v>51.2</v>
      </c>
      <c r="D29" s="279">
        <v>51.283333333333331</v>
      </c>
      <c r="E29" s="279">
        <v>50.566666666666663</v>
      </c>
      <c r="F29" s="279">
        <v>49.93333333333333</v>
      </c>
      <c r="G29" s="279">
        <v>49.216666666666661</v>
      </c>
      <c r="H29" s="279">
        <v>51.916666666666664</v>
      </c>
      <c r="I29" s="279">
        <v>52.633333333333333</v>
      </c>
      <c r="J29" s="279">
        <v>53.266666666666666</v>
      </c>
      <c r="K29" s="277">
        <v>52</v>
      </c>
      <c r="L29" s="277">
        <v>50.65</v>
      </c>
      <c r="M29" s="277">
        <v>268.71077000000002</v>
      </c>
    </row>
    <row r="30" spans="1:13">
      <c r="A30" s="301">
        <v>21</v>
      </c>
      <c r="B30" s="277" t="s">
        <v>51</v>
      </c>
      <c r="C30" s="277">
        <v>1740.15</v>
      </c>
      <c r="D30" s="279">
        <v>1750.0166666666667</v>
      </c>
      <c r="E30" s="279">
        <v>1720.1333333333332</v>
      </c>
      <c r="F30" s="279">
        <v>1700.1166666666666</v>
      </c>
      <c r="G30" s="279">
        <v>1670.2333333333331</v>
      </c>
      <c r="H30" s="279">
        <v>1770.0333333333333</v>
      </c>
      <c r="I30" s="279">
        <v>1799.916666666667</v>
      </c>
      <c r="J30" s="279">
        <v>1819.9333333333334</v>
      </c>
      <c r="K30" s="277">
        <v>1779.9</v>
      </c>
      <c r="L30" s="277">
        <v>1730</v>
      </c>
      <c r="M30" s="277">
        <v>15.310309999999999</v>
      </c>
    </row>
    <row r="31" spans="1:13">
      <c r="A31" s="301">
        <v>22</v>
      </c>
      <c r="B31" s="277" t="s">
        <v>53</v>
      </c>
      <c r="C31" s="277">
        <v>811.95</v>
      </c>
      <c r="D31" s="279">
        <v>806.78333333333342</v>
      </c>
      <c r="E31" s="279">
        <v>796.36666666666679</v>
      </c>
      <c r="F31" s="279">
        <v>780.78333333333342</v>
      </c>
      <c r="G31" s="279">
        <v>770.36666666666679</v>
      </c>
      <c r="H31" s="279">
        <v>822.36666666666679</v>
      </c>
      <c r="I31" s="279">
        <v>832.78333333333353</v>
      </c>
      <c r="J31" s="279">
        <v>848.36666666666679</v>
      </c>
      <c r="K31" s="277">
        <v>817.2</v>
      </c>
      <c r="L31" s="277">
        <v>791.2</v>
      </c>
      <c r="M31" s="277">
        <v>38.951120000000003</v>
      </c>
    </row>
    <row r="32" spans="1:13">
      <c r="A32" s="301">
        <v>23</v>
      </c>
      <c r="B32" s="277" t="s">
        <v>231</v>
      </c>
      <c r="C32" s="277">
        <v>2049.6999999999998</v>
      </c>
      <c r="D32" s="279">
        <v>2055.2666666666664</v>
      </c>
      <c r="E32" s="279">
        <v>2035.5333333333328</v>
      </c>
      <c r="F32" s="279">
        <v>2021.3666666666663</v>
      </c>
      <c r="G32" s="279">
        <v>2001.6333333333328</v>
      </c>
      <c r="H32" s="279">
        <v>2069.4333333333329</v>
      </c>
      <c r="I32" s="279">
        <v>2089.1666666666665</v>
      </c>
      <c r="J32" s="279">
        <v>2103.333333333333</v>
      </c>
      <c r="K32" s="277">
        <v>2075</v>
      </c>
      <c r="L32" s="277">
        <v>2041.1</v>
      </c>
      <c r="M32" s="277">
        <v>3.5180199999999999</v>
      </c>
    </row>
    <row r="33" spans="1:13">
      <c r="A33" s="301">
        <v>24</v>
      </c>
      <c r="B33" s="277" t="s">
        <v>55</v>
      </c>
      <c r="C33" s="277">
        <v>440.9</v>
      </c>
      <c r="D33" s="279">
        <v>440.73333333333335</v>
      </c>
      <c r="E33" s="279">
        <v>434.4666666666667</v>
      </c>
      <c r="F33" s="279">
        <v>428.03333333333336</v>
      </c>
      <c r="G33" s="279">
        <v>421.76666666666671</v>
      </c>
      <c r="H33" s="279">
        <v>447.16666666666669</v>
      </c>
      <c r="I33" s="279">
        <v>453.43333333333334</v>
      </c>
      <c r="J33" s="279">
        <v>459.86666666666667</v>
      </c>
      <c r="K33" s="277">
        <v>447</v>
      </c>
      <c r="L33" s="277">
        <v>434.3</v>
      </c>
      <c r="M33" s="277">
        <v>244.04909000000001</v>
      </c>
    </row>
    <row r="34" spans="1:13">
      <c r="A34" s="301">
        <v>25</v>
      </c>
      <c r="B34" s="277" t="s">
        <v>56</v>
      </c>
      <c r="C34" s="277">
        <v>3099.3</v>
      </c>
      <c r="D34" s="279">
        <v>3109.7166666666667</v>
      </c>
      <c r="E34" s="279">
        <v>3070.4333333333334</v>
      </c>
      <c r="F34" s="279">
        <v>3041.5666666666666</v>
      </c>
      <c r="G34" s="279">
        <v>3002.2833333333333</v>
      </c>
      <c r="H34" s="279">
        <v>3138.5833333333335</v>
      </c>
      <c r="I34" s="279">
        <v>3177.8666666666672</v>
      </c>
      <c r="J34" s="279">
        <v>3206.7333333333336</v>
      </c>
      <c r="K34" s="277">
        <v>3149</v>
      </c>
      <c r="L34" s="277">
        <v>3080.85</v>
      </c>
      <c r="M34" s="277">
        <v>5.8291000000000004</v>
      </c>
    </row>
    <row r="35" spans="1:13">
      <c r="A35" s="301">
        <v>26</v>
      </c>
      <c r="B35" s="277" t="s">
        <v>59</v>
      </c>
      <c r="C35" s="277">
        <v>3284.25</v>
      </c>
      <c r="D35" s="279">
        <v>3284.2833333333333</v>
      </c>
      <c r="E35" s="279">
        <v>3239.5666666666666</v>
      </c>
      <c r="F35" s="279">
        <v>3194.8833333333332</v>
      </c>
      <c r="G35" s="279">
        <v>3150.1666666666665</v>
      </c>
      <c r="H35" s="279">
        <v>3328.9666666666667</v>
      </c>
      <c r="I35" s="279">
        <v>3373.6833333333329</v>
      </c>
      <c r="J35" s="279">
        <v>3418.3666666666668</v>
      </c>
      <c r="K35" s="277">
        <v>3329</v>
      </c>
      <c r="L35" s="277">
        <v>3239.6</v>
      </c>
      <c r="M35" s="277">
        <v>80.702839999999995</v>
      </c>
    </row>
    <row r="36" spans="1:13">
      <c r="A36" s="301">
        <v>27</v>
      </c>
      <c r="B36" s="277" t="s">
        <v>58</v>
      </c>
      <c r="C36" s="277">
        <v>6328.6</v>
      </c>
      <c r="D36" s="279">
        <v>6348.7166666666672</v>
      </c>
      <c r="E36" s="279">
        <v>6272.4333333333343</v>
      </c>
      <c r="F36" s="279">
        <v>6216.2666666666673</v>
      </c>
      <c r="G36" s="279">
        <v>6139.9833333333345</v>
      </c>
      <c r="H36" s="279">
        <v>6404.8833333333341</v>
      </c>
      <c r="I36" s="279">
        <v>6481.166666666667</v>
      </c>
      <c r="J36" s="279">
        <v>6537.3333333333339</v>
      </c>
      <c r="K36" s="277">
        <v>6425</v>
      </c>
      <c r="L36" s="277">
        <v>6292.55</v>
      </c>
      <c r="M36" s="277">
        <v>7.64541</v>
      </c>
    </row>
    <row r="37" spans="1:13">
      <c r="A37" s="301">
        <v>28</v>
      </c>
      <c r="B37" s="277" t="s">
        <v>232</v>
      </c>
      <c r="C37" s="277">
        <v>2697.85</v>
      </c>
      <c r="D37" s="279">
        <v>2704.6</v>
      </c>
      <c r="E37" s="279">
        <v>2659.2</v>
      </c>
      <c r="F37" s="279">
        <v>2620.5499999999997</v>
      </c>
      <c r="G37" s="279">
        <v>2575.1499999999996</v>
      </c>
      <c r="H37" s="279">
        <v>2743.25</v>
      </c>
      <c r="I37" s="279">
        <v>2788.6500000000005</v>
      </c>
      <c r="J37" s="279">
        <v>2827.3</v>
      </c>
      <c r="K37" s="277">
        <v>2750</v>
      </c>
      <c r="L37" s="277">
        <v>2665.95</v>
      </c>
      <c r="M37" s="277">
        <v>1.45879</v>
      </c>
    </row>
    <row r="38" spans="1:13">
      <c r="A38" s="301">
        <v>29</v>
      </c>
      <c r="B38" s="277" t="s">
        <v>60</v>
      </c>
      <c r="C38" s="277">
        <v>1242.5999999999999</v>
      </c>
      <c r="D38" s="279">
        <v>1245.5166666666667</v>
      </c>
      <c r="E38" s="279">
        <v>1227.0833333333333</v>
      </c>
      <c r="F38" s="279">
        <v>1211.5666666666666</v>
      </c>
      <c r="G38" s="279">
        <v>1193.1333333333332</v>
      </c>
      <c r="H38" s="279">
        <v>1261.0333333333333</v>
      </c>
      <c r="I38" s="279">
        <v>1279.4666666666667</v>
      </c>
      <c r="J38" s="279">
        <v>1294.9833333333333</v>
      </c>
      <c r="K38" s="277">
        <v>1263.95</v>
      </c>
      <c r="L38" s="277">
        <v>1230</v>
      </c>
      <c r="M38" s="277">
        <v>12.365640000000001</v>
      </c>
    </row>
    <row r="39" spans="1:13">
      <c r="A39" s="301">
        <v>30</v>
      </c>
      <c r="B39" s="277" t="s">
        <v>233</v>
      </c>
      <c r="C39" s="277">
        <v>336.35</v>
      </c>
      <c r="D39" s="279">
        <v>340.0333333333333</v>
      </c>
      <c r="E39" s="279">
        <v>331.36666666666662</v>
      </c>
      <c r="F39" s="279">
        <v>326.38333333333333</v>
      </c>
      <c r="G39" s="279">
        <v>317.71666666666664</v>
      </c>
      <c r="H39" s="279">
        <v>345.01666666666659</v>
      </c>
      <c r="I39" s="279">
        <v>353.68333333333334</v>
      </c>
      <c r="J39" s="279">
        <v>358.66666666666657</v>
      </c>
      <c r="K39" s="277">
        <v>348.7</v>
      </c>
      <c r="L39" s="277">
        <v>335.05</v>
      </c>
      <c r="M39" s="277">
        <v>68.714179999999999</v>
      </c>
    </row>
    <row r="40" spans="1:13">
      <c r="A40" s="301">
        <v>31</v>
      </c>
      <c r="B40" s="277" t="s">
        <v>61</v>
      </c>
      <c r="C40" s="277">
        <v>47.35</v>
      </c>
      <c r="D40" s="279">
        <v>47.616666666666667</v>
      </c>
      <c r="E40" s="279">
        <v>46.583333333333336</v>
      </c>
      <c r="F40" s="279">
        <v>45.81666666666667</v>
      </c>
      <c r="G40" s="279">
        <v>44.783333333333339</v>
      </c>
      <c r="H40" s="279">
        <v>48.383333333333333</v>
      </c>
      <c r="I40" s="279">
        <v>49.416666666666664</v>
      </c>
      <c r="J40" s="279">
        <v>50.18333333333333</v>
      </c>
      <c r="K40" s="277">
        <v>48.65</v>
      </c>
      <c r="L40" s="277">
        <v>46.85</v>
      </c>
      <c r="M40" s="277">
        <v>326.50844000000001</v>
      </c>
    </row>
    <row r="41" spans="1:13">
      <c r="A41" s="301">
        <v>32</v>
      </c>
      <c r="B41" s="277" t="s">
        <v>62</v>
      </c>
      <c r="C41" s="277">
        <v>46.75</v>
      </c>
      <c r="D41" s="279">
        <v>46.949999999999996</v>
      </c>
      <c r="E41" s="279">
        <v>45.599999999999994</v>
      </c>
      <c r="F41" s="279">
        <v>44.449999999999996</v>
      </c>
      <c r="G41" s="279">
        <v>43.099999999999994</v>
      </c>
      <c r="H41" s="279">
        <v>48.099999999999994</v>
      </c>
      <c r="I41" s="279">
        <v>49.45</v>
      </c>
      <c r="J41" s="279">
        <v>50.599999999999994</v>
      </c>
      <c r="K41" s="277">
        <v>48.3</v>
      </c>
      <c r="L41" s="277">
        <v>45.8</v>
      </c>
      <c r="M41" s="277">
        <v>48.711660000000002</v>
      </c>
    </row>
    <row r="42" spans="1:13">
      <c r="A42" s="301">
        <v>33</v>
      </c>
      <c r="B42" s="277" t="s">
        <v>63</v>
      </c>
      <c r="C42" s="277">
        <v>1263.4000000000001</v>
      </c>
      <c r="D42" s="279">
        <v>1268.4666666666667</v>
      </c>
      <c r="E42" s="279">
        <v>1251.9333333333334</v>
      </c>
      <c r="F42" s="279">
        <v>1240.4666666666667</v>
      </c>
      <c r="G42" s="279">
        <v>1223.9333333333334</v>
      </c>
      <c r="H42" s="279">
        <v>1279.9333333333334</v>
      </c>
      <c r="I42" s="279">
        <v>1296.4666666666667</v>
      </c>
      <c r="J42" s="279">
        <v>1307.9333333333334</v>
      </c>
      <c r="K42" s="277">
        <v>1285</v>
      </c>
      <c r="L42" s="277">
        <v>1257</v>
      </c>
      <c r="M42" s="277">
        <v>12.15314</v>
      </c>
    </row>
    <row r="43" spans="1:13">
      <c r="A43" s="301">
        <v>34</v>
      </c>
      <c r="B43" s="277" t="s">
        <v>66</v>
      </c>
      <c r="C43" s="277">
        <v>522.65</v>
      </c>
      <c r="D43" s="279">
        <v>520.91666666666663</v>
      </c>
      <c r="E43" s="279">
        <v>514.93333333333328</v>
      </c>
      <c r="F43" s="279">
        <v>507.2166666666667</v>
      </c>
      <c r="G43" s="279">
        <v>501.23333333333335</v>
      </c>
      <c r="H43" s="279">
        <v>528.63333333333321</v>
      </c>
      <c r="I43" s="279">
        <v>534.61666666666656</v>
      </c>
      <c r="J43" s="279">
        <v>542.33333333333314</v>
      </c>
      <c r="K43" s="277">
        <v>526.9</v>
      </c>
      <c r="L43" s="277">
        <v>513.20000000000005</v>
      </c>
      <c r="M43" s="277">
        <v>18.513449999999999</v>
      </c>
    </row>
    <row r="44" spans="1:13">
      <c r="A44" s="301">
        <v>35</v>
      </c>
      <c r="B44" s="277" t="s">
        <v>65</v>
      </c>
      <c r="C44" s="277">
        <v>97.3</v>
      </c>
      <c r="D44" s="279">
        <v>98</v>
      </c>
      <c r="E44" s="279">
        <v>95.8</v>
      </c>
      <c r="F44" s="279">
        <v>94.3</v>
      </c>
      <c r="G44" s="279">
        <v>92.1</v>
      </c>
      <c r="H44" s="279">
        <v>99.5</v>
      </c>
      <c r="I44" s="279">
        <v>101.69999999999999</v>
      </c>
      <c r="J44" s="279">
        <v>103.2</v>
      </c>
      <c r="K44" s="277">
        <v>100.2</v>
      </c>
      <c r="L44" s="277">
        <v>96.5</v>
      </c>
      <c r="M44" s="277">
        <v>174.12487999999999</v>
      </c>
    </row>
    <row r="45" spans="1:13">
      <c r="A45" s="301">
        <v>36</v>
      </c>
      <c r="B45" s="277" t="s">
        <v>67</v>
      </c>
      <c r="C45" s="277">
        <v>385.95</v>
      </c>
      <c r="D45" s="279">
        <v>388.91666666666669</v>
      </c>
      <c r="E45" s="279">
        <v>379.83333333333337</v>
      </c>
      <c r="F45" s="279">
        <v>373.7166666666667</v>
      </c>
      <c r="G45" s="279">
        <v>364.63333333333338</v>
      </c>
      <c r="H45" s="279">
        <v>395.03333333333336</v>
      </c>
      <c r="I45" s="279">
        <v>404.11666666666673</v>
      </c>
      <c r="J45" s="279">
        <v>410.23333333333335</v>
      </c>
      <c r="K45" s="277">
        <v>398</v>
      </c>
      <c r="L45" s="277">
        <v>382.8</v>
      </c>
      <c r="M45" s="277">
        <v>19.957080000000001</v>
      </c>
    </row>
    <row r="46" spans="1:13">
      <c r="A46" s="301">
        <v>37</v>
      </c>
      <c r="B46" s="277" t="s">
        <v>70</v>
      </c>
      <c r="C46" s="277">
        <v>38.450000000000003</v>
      </c>
      <c r="D46" s="279">
        <v>38.633333333333333</v>
      </c>
      <c r="E46" s="279">
        <v>37.166666666666664</v>
      </c>
      <c r="F46" s="279">
        <v>35.883333333333333</v>
      </c>
      <c r="G46" s="279">
        <v>34.416666666666664</v>
      </c>
      <c r="H46" s="279">
        <v>39.916666666666664</v>
      </c>
      <c r="I46" s="279">
        <v>41.383333333333333</v>
      </c>
      <c r="J46" s="279">
        <v>42.666666666666664</v>
      </c>
      <c r="K46" s="277">
        <v>40.1</v>
      </c>
      <c r="L46" s="277">
        <v>37.35</v>
      </c>
      <c r="M46" s="277">
        <v>990.07352000000003</v>
      </c>
    </row>
    <row r="47" spans="1:13">
      <c r="A47" s="301">
        <v>38</v>
      </c>
      <c r="B47" s="277" t="s">
        <v>74</v>
      </c>
      <c r="C47" s="277">
        <v>453.8</v>
      </c>
      <c r="D47" s="279">
        <v>456.08333333333331</v>
      </c>
      <c r="E47" s="279">
        <v>444.51666666666665</v>
      </c>
      <c r="F47" s="279">
        <v>435.23333333333335</v>
      </c>
      <c r="G47" s="279">
        <v>423.66666666666669</v>
      </c>
      <c r="H47" s="279">
        <v>465.36666666666662</v>
      </c>
      <c r="I47" s="279">
        <v>476.93333333333334</v>
      </c>
      <c r="J47" s="279">
        <v>486.21666666666658</v>
      </c>
      <c r="K47" s="277">
        <v>467.65</v>
      </c>
      <c r="L47" s="277">
        <v>446.8</v>
      </c>
      <c r="M47" s="277">
        <v>100.40036000000001</v>
      </c>
    </row>
    <row r="48" spans="1:13">
      <c r="A48" s="301">
        <v>39</v>
      </c>
      <c r="B48" s="277" t="s">
        <v>69</v>
      </c>
      <c r="C48" s="277">
        <v>566.20000000000005</v>
      </c>
      <c r="D48" s="279">
        <v>565.19999999999993</v>
      </c>
      <c r="E48" s="279">
        <v>561.24999999999989</v>
      </c>
      <c r="F48" s="279">
        <v>556.29999999999995</v>
      </c>
      <c r="G48" s="279">
        <v>552.34999999999991</v>
      </c>
      <c r="H48" s="279">
        <v>570.14999999999986</v>
      </c>
      <c r="I48" s="279">
        <v>574.09999999999991</v>
      </c>
      <c r="J48" s="279">
        <v>579.04999999999984</v>
      </c>
      <c r="K48" s="277">
        <v>569.15</v>
      </c>
      <c r="L48" s="277">
        <v>560.25</v>
      </c>
      <c r="M48" s="277">
        <v>97.960999999999999</v>
      </c>
    </row>
    <row r="49" spans="1:13">
      <c r="A49" s="301">
        <v>40</v>
      </c>
      <c r="B49" s="277" t="s">
        <v>125</v>
      </c>
      <c r="C49" s="277">
        <v>196.5</v>
      </c>
      <c r="D49" s="279">
        <v>195.18333333333331</v>
      </c>
      <c r="E49" s="279">
        <v>191.11666666666662</v>
      </c>
      <c r="F49" s="279">
        <v>185.73333333333332</v>
      </c>
      <c r="G49" s="279">
        <v>181.66666666666663</v>
      </c>
      <c r="H49" s="279">
        <v>200.56666666666661</v>
      </c>
      <c r="I49" s="279">
        <v>204.63333333333327</v>
      </c>
      <c r="J49" s="279">
        <v>210.01666666666659</v>
      </c>
      <c r="K49" s="277">
        <v>199.25</v>
      </c>
      <c r="L49" s="277">
        <v>189.8</v>
      </c>
      <c r="M49" s="277">
        <v>93.327939999999998</v>
      </c>
    </row>
    <row r="50" spans="1:13">
      <c r="A50" s="301">
        <v>41</v>
      </c>
      <c r="B50" s="277" t="s">
        <v>71</v>
      </c>
      <c r="C50" s="277">
        <v>395.8</v>
      </c>
      <c r="D50" s="279">
        <v>397.41666666666669</v>
      </c>
      <c r="E50" s="279">
        <v>391.38333333333338</v>
      </c>
      <c r="F50" s="279">
        <v>386.9666666666667</v>
      </c>
      <c r="G50" s="279">
        <v>380.93333333333339</v>
      </c>
      <c r="H50" s="279">
        <v>401.83333333333337</v>
      </c>
      <c r="I50" s="279">
        <v>407.86666666666667</v>
      </c>
      <c r="J50" s="279">
        <v>412.28333333333336</v>
      </c>
      <c r="K50" s="277">
        <v>403.45</v>
      </c>
      <c r="L50" s="277">
        <v>393</v>
      </c>
      <c r="M50" s="277">
        <v>47.886040000000001</v>
      </c>
    </row>
    <row r="51" spans="1:13">
      <c r="A51" s="301">
        <v>42</v>
      </c>
      <c r="B51" s="277" t="s">
        <v>234</v>
      </c>
      <c r="C51" s="277">
        <v>1202.6500000000001</v>
      </c>
      <c r="D51" s="279">
        <v>1213.05</v>
      </c>
      <c r="E51" s="279">
        <v>1185.0999999999999</v>
      </c>
      <c r="F51" s="279">
        <v>1167.55</v>
      </c>
      <c r="G51" s="279">
        <v>1139.5999999999999</v>
      </c>
      <c r="H51" s="279">
        <v>1230.5999999999999</v>
      </c>
      <c r="I51" s="279">
        <v>1258.5500000000002</v>
      </c>
      <c r="J51" s="279">
        <v>1276.0999999999999</v>
      </c>
      <c r="K51" s="277">
        <v>1241</v>
      </c>
      <c r="L51" s="277">
        <v>1195.5</v>
      </c>
      <c r="M51" s="277">
        <v>1.0577700000000001</v>
      </c>
    </row>
    <row r="52" spans="1:13">
      <c r="A52" s="301">
        <v>43</v>
      </c>
      <c r="B52" s="277" t="s">
        <v>72</v>
      </c>
      <c r="C52" s="277">
        <v>13173.85</v>
      </c>
      <c r="D52" s="279">
        <v>13207.4</v>
      </c>
      <c r="E52" s="279">
        <v>13064.8</v>
      </c>
      <c r="F52" s="279">
        <v>12955.75</v>
      </c>
      <c r="G52" s="279">
        <v>12813.15</v>
      </c>
      <c r="H52" s="279">
        <v>13316.449999999999</v>
      </c>
      <c r="I52" s="279">
        <v>13459.050000000001</v>
      </c>
      <c r="J52" s="279">
        <v>13568.099999999999</v>
      </c>
      <c r="K52" s="277">
        <v>13350</v>
      </c>
      <c r="L52" s="277">
        <v>13098.35</v>
      </c>
      <c r="M52" s="277">
        <v>0.18307999999999999</v>
      </c>
    </row>
    <row r="53" spans="1:13">
      <c r="A53" s="301">
        <v>44</v>
      </c>
      <c r="B53" s="277" t="s">
        <v>75</v>
      </c>
      <c r="C53" s="277">
        <v>3794.7</v>
      </c>
      <c r="D53" s="279">
        <v>3809.2333333333336</v>
      </c>
      <c r="E53" s="279">
        <v>3765.4666666666672</v>
      </c>
      <c r="F53" s="279">
        <v>3736.2333333333336</v>
      </c>
      <c r="G53" s="279">
        <v>3692.4666666666672</v>
      </c>
      <c r="H53" s="279">
        <v>3838.4666666666672</v>
      </c>
      <c r="I53" s="279">
        <v>3882.2333333333336</v>
      </c>
      <c r="J53" s="279">
        <v>3911.4666666666672</v>
      </c>
      <c r="K53" s="277">
        <v>3853</v>
      </c>
      <c r="L53" s="277">
        <v>3780</v>
      </c>
      <c r="M53" s="277">
        <v>7.8542500000000004</v>
      </c>
    </row>
    <row r="54" spans="1:13">
      <c r="A54" s="301">
        <v>45</v>
      </c>
      <c r="B54" s="277" t="s">
        <v>81</v>
      </c>
      <c r="C54" s="277">
        <v>563.25</v>
      </c>
      <c r="D54" s="279">
        <v>567.7166666666667</v>
      </c>
      <c r="E54" s="279">
        <v>555.53333333333342</v>
      </c>
      <c r="F54" s="279">
        <v>547.81666666666672</v>
      </c>
      <c r="G54" s="279">
        <v>535.63333333333344</v>
      </c>
      <c r="H54" s="279">
        <v>575.43333333333339</v>
      </c>
      <c r="I54" s="279">
        <v>587.61666666666679</v>
      </c>
      <c r="J54" s="279">
        <v>595.33333333333337</v>
      </c>
      <c r="K54" s="277">
        <v>579.9</v>
      </c>
      <c r="L54" s="277">
        <v>560</v>
      </c>
      <c r="M54" s="277">
        <v>3.5088599999999999</v>
      </c>
    </row>
    <row r="55" spans="1:13">
      <c r="A55" s="301">
        <v>46</v>
      </c>
      <c r="B55" s="277" t="s">
        <v>76</v>
      </c>
      <c r="C55" s="277">
        <v>360.75</v>
      </c>
      <c r="D55" s="279">
        <v>359.7166666666667</v>
      </c>
      <c r="E55" s="279">
        <v>357.03333333333342</v>
      </c>
      <c r="F55" s="279">
        <v>353.31666666666672</v>
      </c>
      <c r="G55" s="279">
        <v>350.63333333333344</v>
      </c>
      <c r="H55" s="279">
        <v>363.43333333333339</v>
      </c>
      <c r="I55" s="279">
        <v>366.11666666666667</v>
      </c>
      <c r="J55" s="279">
        <v>369.83333333333337</v>
      </c>
      <c r="K55" s="277">
        <v>362.4</v>
      </c>
      <c r="L55" s="277">
        <v>356</v>
      </c>
      <c r="M55" s="277">
        <v>18.639610000000001</v>
      </c>
    </row>
    <row r="56" spans="1:13">
      <c r="A56" s="301">
        <v>47</v>
      </c>
      <c r="B56" s="277" t="s">
        <v>77</v>
      </c>
      <c r="C56" s="277">
        <v>100.25</v>
      </c>
      <c r="D56" s="279">
        <v>100.93333333333334</v>
      </c>
      <c r="E56" s="279">
        <v>99.216666666666669</v>
      </c>
      <c r="F56" s="279">
        <v>98.183333333333337</v>
      </c>
      <c r="G56" s="279">
        <v>96.466666666666669</v>
      </c>
      <c r="H56" s="279">
        <v>101.96666666666667</v>
      </c>
      <c r="I56" s="279">
        <v>103.68333333333334</v>
      </c>
      <c r="J56" s="279">
        <v>104.71666666666667</v>
      </c>
      <c r="K56" s="277">
        <v>102.65</v>
      </c>
      <c r="L56" s="277">
        <v>99.9</v>
      </c>
      <c r="M56" s="277">
        <v>76.884309999999999</v>
      </c>
    </row>
    <row r="57" spans="1:13">
      <c r="A57" s="301">
        <v>48</v>
      </c>
      <c r="B57" s="277" t="s">
        <v>78</v>
      </c>
      <c r="C57" s="277">
        <v>115.95</v>
      </c>
      <c r="D57" s="279">
        <v>116.45</v>
      </c>
      <c r="E57" s="279">
        <v>114</v>
      </c>
      <c r="F57" s="279">
        <v>112.05</v>
      </c>
      <c r="G57" s="279">
        <v>109.6</v>
      </c>
      <c r="H57" s="279">
        <v>118.4</v>
      </c>
      <c r="I57" s="279">
        <v>120.85000000000002</v>
      </c>
      <c r="J57" s="279">
        <v>122.80000000000001</v>
      </c>
      <c r="K57" s="277">
        <v>118.9</v>
      </c>
      <c r="L57" s="277">
        <v>114.5</v>
      </c>
      <c r="M57" s="277">
        <v>26.444050000000001</v>
      </c>
    </row>
    <row r="58" spans="1:13">
      <c r="A58" s="301">
        <v>49</v>
      </c>
      <c r="B58" s="277" t="s">
        <v>82</v>
      </c>
      <c r="C58" s="277">
        <v>221.4</v>
      </c>
      <c r="D58" s="279">
        <v>219.45000000000002</v>
      </c>
      <c r="E58" s="279">
        <v>215.55000000000004</v>
      </c>
      <c r="F58" s="279">
        <v>209.70000000000002</v>
      </c>
      <c r="G58" s="279">
        <v>205.80000000000004</v>
      </c>
      <c r="H58" s="279">
        <v>225.30000000000004</v>
      </c>
      <c r="I58" s="279">
        <v>229.20000000000002</v>
      </c>
      <c r="J58" s="279">
        <v>235.05000000000004</v>
      </c>
      <c r="K58" s="277">
        <v>223.35</v>
      </c>
      <c r="L58" s="277">
        <v>213.6</v>
      </c>
      <c r="M58" s="277">
        <v>82.708979999999997</v>
      </c>
    </row>
    <row r="59" spans="1:13">
      <c r="A59" s="301">
        <v>50</v>
      </c>
      <c r="B59" s="277" t="s">
        <v>83</v>
      </c>
      <c r="C59" s="277">
        <v>681.25</v>
      </c>
      <c r="D59" s="279">
        <v>676.4666666666667</v>
      </c>
      <c r="E59" s="279">
        <v>667.38333333333344</v>
      </c>
      <c r="F59" s="279">
        <v>653.51666666666677</v>
      </c>
      <c r="G59" s="279">
        <v>644.43333333333351</v>
      </c>
      <c r="H59" s="279">
        <v>690.33333333333337</v>
      </c>
      <c r="I59" s="279">
        <v>699.41666666666663</v>
      </c>
      <c r="J59" s="279">
        <v>713.2833333333333</v>
      </c>
      <c r="K59" s="277">
        <v>685.55</v>
      </c>
      <c r="L59" s="277">
        <v>662.6</v>
      </c>
      <c r="M59" s="277">
        <v>72.888409999999993</v>
      </c>
    </row>
    <row r="60" spans="1:13">
      <c r="A60" s="301">
        <v>51</v>
      </c>
      <c r="B60" s="277" t="s">
        <v>235</v>
      </c>
      <c r="C60" s="277">
        <v>121.5</v>
      </c>
      <c r="D60" s="279">
        <v>121.96666666666665</v>
      </c>
      <c r="E60" s="279">
        <v>120.5333333333333</v>
      </c>
      <c r="F60" s="279">
        <v>119.56666666666665</v>
      </c>
      <c r="G60" s="279">
        <v>118.1333333333333</v>
      </c>
      <c r="H60" s="279">
        <v>122.93333333333331</v>
      </c>
      <c r="I60" s="279">
        <v>124.36666666666667</v>
      </c>
      <c r="J60" s="279">
        <v>125.33333333333331</v>
      </c>
      <c r="K60" s="277">
        <v>123.4</v>
      </c>
      <c r="L60" s="277">
        <v>121</v>
      </c>
      <c r="M60" s="277">
        <v>25.696449999999999</v>
      </c>
    </row>
    <row r="61" spans="1:13">
      <c r="A61" s="301">
        <v>52</v>
      </c>
      <c r="B61" s="277" t="s">
        <v>84</v>
      </c>
      <c r="C61" s="277">
        <v>131.19999999999999</v>
      </c>
      <c r="D61" s="279">
        <v>131.13333333333333</v>
      </c>
      <c r="E61" s="279">
        <v>129.76666666666665</v>
      </c>
      <c r="F61" s="279">
        <v>128.33333333333331</v>
      </c>
      <c r="G61" s="279">
        <v>126.96666666666664</v>
      </c>
      <c r="H61" s="279">
        <v>132.56666666666666</v>
      </c>
      <c r="I61" s="279">
        <v>133.93333333333334</v>
      </c>
      <c r="J61" s="279">
        <v>135.36666666666667</v>
      </c>
      <c r="K61" s="277">
        <v>132.5</v>
      </c>
      <c r="L61" s="277">
        <v>129.69999999999999</v>
      </c>
      <c r="M61" s="277">
        <v>57.302729999999997</v>
      </c>
    </row>
    <row r="62" spans="1:13">
      <c r="A62" s="301">
        <v>53</v>
      </c>
      <c r="B62" s="277" t="s">
        <v>85</v>
      </c>
      <c r="C62" s="277">
        <v>1447.75</v>
      </c>
      <c r="D62" s="279">
        <v>1429.3333333333333</v>
      </c>
      <c r="E62" s="279">
        <v>1404.2666666666664</v>
      </c>
      <c r="F62" s="279">
        <v>1360.7833333333331</v>
      </c>
      <c r="G62" s="279">
        <v>1335.7166666666662</v>
      </c>
      <c r="H62" s="279">
        <v>1472.8166666666666</v>
      </c>
      <c r="I62" s="279">
        <v>1497.8833333333337</v>
      </c>
      <c r="J62" s="279">
        <v>1541.3666666666668</v>
      </c>
      <c r="K62" s="277">
        <v>1454.4</v>
      </c>
      <c r="L62" s="277">
        <v>1385.85</v>
      </c>
      <c r="M62" s="277">
        <v>34.82423</v>
      </c>
    </row>
    <row r="63" spans="1:13">
      <c r="A63" s="301">
        <v>54</v>
      </c>
      <c r="B63" s="277" t="s">
        <v>86</v>
      </c>
      <c r="C63" s="277">
        <v>450.9</v>
      </c>
      <c r="D63" s="279">
        <v>454.05</v>
      </c>
      <c r="E63" s="279">
        <v>443.6</v>
      </c>
      <c r="F63" s="279">
        <v>436.3</v>
      </c>
      <c r="G63" s="279">
        <v>425.85</v>
      </c>
      <c r="H63" s="279">
        <v>461.35</v>
      </c>
      <c r="I63" s="279">
        <v>471.79999999999995</v>
      </c>
      <c r="J63" s="279">
        <v>479.1</v>
      </c>
      <c r="K63" s="277">
        <v>464.5</v>
      </c>
      <c r="L63" s="277">
        <v>446.75</v>
      </c>
      <c r="M63" s="277">
        <v>15.78809</v>
      </c>
    </row>
    <row r="64" spans="1:13">
      <c r="A64" s="301">
        <v>55</v>
      </c>
      <c r="B64" s="277" t="s">
        <v>236</v>
      </c>
      <c r="C64" s="277">
        <v>780.35</v>
      </c>
      <c r="D64" s="279">
        <v>781.1</v>
      </c>
      <c r="E64" s="279">
        <v>774.25</v>
      </c>
      <c r="F64" s="279">
        <v>768.15</v>
      </c>
      <c r="G64" s="279">
        <v>761.3</v>
      </c>
      <c r="H64" s="279">
        <v>787.2</v>
      </c>
      <c r="I64" s="279">
        <v>794.05000000000018</v>
      </c>
      <c r="J64" s="279">
        <v>800.15000000000009</v>
      </c>
      <c r="K64" s="277">
        <v>787.95</v>
      </c>
      <c r="L64" s="277">
        <v>775</v>
      </c>
      <c r="M64" s="277">
        <v>4.3696900000000003</v>
      </c>
    </row>
    <row r="65" spans="1:13">
      <c r="A65" s="301">
        <v>56</v>
      </c>
      <c r="B65" s="277" t="s">
        <v>237</v>
      </c>
      <c r="C65" s="277">
        <v>249.05</v>
      </c>
      <c r="D65" s="279">
        <v>249.20000000000002</v>
      </c>
      <c r="E65" s="279">
        <v>244.95000000000005</v>
      </c>
      <c r="F65" s="279">
        <v>240.85000000000002</v>
      </c>
      <c r="G65" s="279">
        <v>236.60000000000005</v>
      </c>
      <c r="H65" s="279">
        <v>253.30000000000004</v>
      </c>
      <c r="I65" s="279">
        <v>257.54999999999995</v>
      </c>
      <c r="J65" s="279">
        <v>261.65000000000003</v>
      </c>
      <c r="K65" s="277">
        <v>253.45</v>
      </c>
      <c r="L65" s="277">
        <v>245.1</v>
      </c>
      <c r="M65" s="277">
        <v>12.436669999999999</v>
      </c>
    </row>
    <row r="66" spans="1:13">
      <c r="A66" s="301">
        <v>57</v>
      </c>
      <c r="B66" s="277" t="s">
        <v>87</v>
      </c>
      <c r="C66" s="277">
        <v>400.65</v>
      </c>
      <c r="D66" s="279">
        <v>400.33333333333331</v>
      </c>
      <c r="E66" s="279">
        <v>395.86666666666662</v>
      </c>
      <c r="F66" s="279">
        <v>391.08333333333331</v>
      </c>
      <c r="G66" s="279">
        <v>386.61666666666662</v>
      </c>
      <c r="H66" s="279">
        <v>405.11666666666662</v>
      </c>
      <c r="I66" s="279">
        <v>409.58333333333331</v>
      </c>
      <c r="J66" s="279">
        <v>414.36666666666662</v>
      </c>
      <c r="K66" s="277">
        <v>404.8</v>
      </c>
      <c r="L66" s="277">
        <v>395.55</v>
      </c>
      <c r="M66" s="277">
        <v>11.52042</v>
      </c>
    </row>
    <row r="67" spans="1:13">
      <c r="A67" s="301">
        <v>58</v>
      </c>
      <c r="B67" s="277" t="s">
        <v>93</v>
      </c>
      <c r="C67" s="277">
        <v>139.85</v>
      </c>
      <c r="D67" s="279">
        <v>140.35</v>
      </c>
      <c r="E67" s="279">
        <v>137.79999999999998</v>
      </c>
      <c r="F67" s="279">
        <v>135.75</v>
      </c>
      <c r="G67" s="279">
        <v>133.19999999999999</v>
      </c>
      <c r="H67" s="279">
        <v>142.39999999999998</v>
      </c>
      <c r="I67" s="279">
        <v>144.94999999999999</v>
      </c>
      <c r="J67" s="279">
        <v>146.99999999999997</v>
      </c>
      <c r="K67" s="277">
        <v>142.9</v>
      </c>
      <c r="L67" s="277">
        <v>138.30000000000001</v>
      </c>
      <c r="M67" s="277">
        <v>76.143550000000005</v>
      </c>
    </row>
    <row r="68" spans="1:13">
      <c r="A68" s="301">
        <v>59</v>
      </c>
      <c r="B68" s="277" t="s">
        <v>88</v>
      </c>
      <c r="C68" s="277">
        <v>489.6</v>
      </c>
      <c r="D68" s="279">
        <v>485.93333333333334</v>
      </c>
      <c r="E68" s="279">
        <v>480.2166666666667</v>
      </c>
      <c r="F68" s="279">
        <v>470.83333333333337</v>
      </c>
      <c r="G68" s="279">
        <v>465.11666666666673</v>
      </c>
      <c r="H68" s="279">
        <v>495.31666666666666</v>
      </c>
      <c r="I68" s="279">
        <v>501.03333333333325</v>
      </c>
      <c r="J68" s="279">
        <v>510.41666666666663</v>
      </c>
      <c r="K68" s="277">
        <v>491.65</v>
      </c>
      <c r="L68" s="277">
        <v>476.55</v>
      </c>
      <c r="M68" s="277">
        <v>65.544139999999999</v>
      </c>
    </row>
    <row r="69" spans="1:13">
      <c r="A69" s="301">
        <v>60</v>
      </c>
      <c r="B69" s="277" t="s">
        <v>238</v>
      </c>
      <c r="C69" s="277">
        <v>718.75</v>
      </c>
      <c r="D69" s="279">
        <v>726.2833333333333</v>
      </c>
      <c r="E69" s="279">
        <v>708.61666666666656</v>
      </c>
      <c r="F69" s="279">
        <v>698.48333333333323</v>
      </c>
      <c r="G69" s="279">
        <v>680.81666666666649</v>
      </c>
      <c r="H69" s="279">
        <v>736.41666666666663</v>
      </c>
      <c r="I69" s="279">
        <v>754.08333333333337</v>
      </c>
      <c r="J69" s="279">
        <v>764.2166666666667</v>
      </c>
      <c r="K69" s="277">
        <v>743.95</v>
      </c>
      <c r="L69" s="277">
        <v>716.15</v>
      </c>
      <c r="M69" s="277">
        <v>0.46729999999999999</v>
      </c>
    </row>
    <row r="70" spans="1:13">
      <c r="A70" s="301">
        <v>61</v>
      </c>
      <c r="B70" s="277" t="s">
        <v>91</v>
      </c>
      <c r="C70" s="277">
        <v>2423.65</v>
      </c>
      <c r="D70" s="279">
        <v>2400.3166666666666</v>
      </c>
      <c r="E70" s="279">
        <v>2365.6333333333332</v>
      </c>
      <c r="F70" s="279">
        <v>2307.6166666666668</v>
      </c>
      <c r="G70" s="279">
        <v>2272.9333333333334</v>
      </c>
      <c r="H70" s="279">
        <v>2458.333333333333</v>
      </c>
      <c r="I70" s="279">
        <v>2493.0166666666664</v>
      </c>
      <c r="J70" s="279">
        <v>2551.0333333333328</v>
      </c>
      <c r="K70" s="277">
        <v>2435</v>
      </c>
      <c r="L70" s="277">
        <v>2342.3000000000002</v>
      </c>
      <c r="M70" s="277">
        <v>9.3779599999999999</v>
      </c>
    </row>
    <row r="71" spans="1:13">
      <c r="A71" s="301">
        <v>62</v>
      </c>
      <c r="B71" s="277" t="s">
        <v>94</v>
      </c>
      <c r="C71" s="277">
        <v>4302.2</v>
      </c>
      <c r="D71" s="279">
        <v>4237.8666666666668</v>
      </c>
      <c r="E71" s="279">
        <v>4139.7333333333336</v>
      </c>
      <c r="F71" s="279">
        <v>3977.2666666666669</v>
      </c>
      <c r="G71" s="279">
        <v>3879.1333333333337</v>
      </c>
      <c r="H71" s="279">
        <v>4400.3333333333339</v>
      </c>
      <c r="I71" s="279">
        <v>4498.4666666666672</v>
      </c>
      <c r="J71" s="279">
        <v>4660.9333333333334</v>
      </c>
      <c r="K71" s="277">
        <v>4336</v>
      </c>
      <c r="L71" s="277">
        <v>4075.4</v>
      </c>
      <c r="M71" s="277">
        <v>49.534939999999999</v>
      </c>
    </row>
    <row r="72" spans="1:13">
      <c r="A72" s="301">
        <v>63</v>
      </c>
      <c r="B72" s="277" t="s">
        <v>239</v>
      </c>
      <c r="C72" s="277">
        <v>77.8</v>
      </c>
      <c r="D72" s="279">
        <v>77.183333333333337</v>
      </c>
      <c r="E72" s="279">
        <v>76.566666666666677</v>
      </c>
      <c r="F72" s="279">
        <v>75.333333333333343</v>
      </c>
      <c r="G72" s="279">
        <v>74.716666666666683</v>
      </c>
      <c r="H72" s="279">
        <v>78.416666666666671</v>
      </c>
      <c r="I72" s="279">
        <v>79.033333333333346</v>
      </c>
      <c r="J72" s="279">
        <v>80.266666666666666</v>
      </c>
      <c r="K72" s="277">
        <v>77.8</v>
      </c>
      <c r="L72" s="277">
        <v>75.95</v>
      </c>
      <c r="M72" s="277">
        <v>37.499009999999998</v>
      </c>
    </row>
    <row r="73" spans="1:13">
      <c r="A73" s="301">
        <v>64</v>
      </c>
      <c r="B73" s="277" t="s">
        <v>95</v>
      </c>
      <c r="C73" s="277">
        <v>21400.95</v>
      </c>
      <c r="D73" s="279">
        <v>21283.733333333334</v>
      </c>
      <c r="E73" s="279">
        <v>21017.466666666667</v>
      </c>
      <c r="F73" s="279">
        <v>20633.983333333334</v>
      </c>
      <c r="G73" s="279">
        <v>20367.716666666667</v>
      </c>
      <c r="H73" s="279">
        <v>21667.216666666667</v>
      </c>
      <c r="I73" s="279">
        <v>21933.483333333337</v>
      </c>
      <c r="J73" s="279">
        <v>22316.966666666667</v>
      </c>
      <c r="K73" s="277">
        <v>21550</v>
      </c>
      <c r="L73" s="277">
        <v>20900.25</v>
      </c>
      <c r="M73" s="277">
        <v>2.2648199999999998</v>
      </c>
    </row>
    <row r="74" spans="1:13">
      <c r="A74" s="301">
        <v>65</v>
      </c>
      <c r="B74" s="277" t="s">
        <v>240</v>
      </c>
      <c r="C74" s="277">
        <v>240.6</v>
      </c>
      <c r="D74" s="279">
        <v>241.65</v>
      </c>
      <c r="E74" s="279">
        <v>236.9</v>
      </c>
      <c r="F74" s="279">
        <v>233.2</v>
      </c>
      <c r="G74" s="279">
        <v>228.45</v>
      </c>
      <c r="H74" s="279">
        <v>245.35000000000002</v>
      </c>
      <c r="I74" s="279">
        <v>250.10000000000002</v>
      </c>
      <c r="J74" s="279">
        <v>253.80000000000004</v>
      </c>
      <c r="K74" s="277">
        <v>246.4</v>
      </c>
      <c r="L74" s="277">
        <v>237.95</v>
      </c>
      <c r="M74" s="277">
        <v>2.3153899999999998</v>
      </c>
    </row>
    <row r="75" spans="1:13">
      <c r="A75" s="301">
        <v>66</v>
      </c>
      <c r="B75" s="277" t="s">
        <v>241</v>
      </c>
      <c r="C75" s="277">
        <v>931.5</v>
      </c>
      <c r="D75" s="279">
        <v>923.83333333333337</v>
      </c>
      <c r="E75" s="279">
        <v>897.66666666666674</v>
      </c>
      <c r="F75" s="279">
        <v>863.83333333333337</v>
      </c>
      <c r="G75" s="279">
        <v>837.66666666666674</v>
      </c>
      <c r="H75" s="279">
        <v>957.66666666666674</v>
      </c>
      <c r="I75" s="279">
        <v>983.83333333333348</v>
      </c>
      <c r="J75" s="279">
        <v>1017.6666666666667</v>
      </c>
      <c r="K75" s="277">
        <v>950</v>
      </c>
      <c r="L75" s="277">
        <v>890</v>
      </c>
      <c r="M75" s="277">
        <v>0.81042999999999998</v>
      </c>
    </row>
    <row r="76" spans="1:13">
      <c r="A76" s="301">
        <v>67</v>
      </c>
      <c r="B76" s="277" t="s">
        <v>242</v>
      </c>
      <c r="C76" s="277">
        <v>65.95</v>
      </c>
      <c r="D76" s="279">
        <v>66.183333333333337</v>
      </c>
      <c r="E76" s="279">
        <v>65.51666666666668</v>
      </c>
      <c r="F76" s="279">
        <v>65.083333333333343</v>
      </c>
      <c r="G76" s="279">
        <v>64.416666666666686</v>
      </c>
      <c r="H76" s="279">
        <v>66.616666666666674</v>
      </c>
      <c r="I76" s="279">
        <v>67.283333333333331</v>
      </c>
      <c r="J76" s="279">
        <v>67.716666666666669</v>
      </c>
      <c r="K76" s="277">
        <v>66.849999999999994</v>
      </c>
      <c r="L76" s="277">
        <v>65.75</v>
      </c>
      <c r="M76" s="277">
        <v>27.393799999999999</v>
      </c>
    </row>
    <row r="77" spans="1:13">
      <c r="A77" s="301">
        <v>68</v>
      </c>
      <c r="B77" s="277" t="s">
        <v>97</v>
      </c>
      <c r="C77" s="277">
        <v>1140.8</v>
      </c>
      <c r="D77" s="279">
        <v>1152.2</v>
      </c>
      <c r="E77" s="279">
        <v>1120.4000000000001</v>
      </c>
      <c r="F77" s="279">
        <v>1100</v>
      </c>
      <c r="G77" s="279">
        <v>1068.2</v>
      </c>
      <c r="H77" s="279">
        <v>1172.6000000000001</v>
      </c>
      <c r="I77" s="279">
        <v>1204.3999999999999</v>
      </c>
      <c r="J77" s="279">
        <v>1224.8000000000002</v>
      </c>
      <c r="K77" s="277">
        <v>1184</v>
      </c>
      <c r="L77" s="277">
        <v>1131.8</v>
      </c>
      <c r="M77" s="277">
        <v>23.050149999999999</v>
      </c>
    </row>
    <row r="78" spans="1:13">
      <c r="A78" s="301">
        <v>69</v>
      </c>
      <c r="B78" s="277" t="s">
        <v>98</v>
      </c>
      <c r="C78" s="277">
        <v>153.80000000000001</v>
      </c>
      <c r="D78" s="279">
        <v>154.26666666666668</v>
      </c>
      <c r="E78" s="279">
        <v>152.53333333333336</v>
      </c>
      <c r="F78" s="279">
        <v>151.26666666666668</v>
      </c>
      <c r="G78" s="279">
        <v>149.53333333333336</v>
      </c>
      <c r="H78" s="279">
        <v>155.53333333333336</v>
      </c>
      <c r="I78" s="279">
        <v>157.26666666666665</v>
      </c>
      <c r="J78" s="279">
        <v>158.53333333333336</v>
      </c>
      <c r="K78" s="277">
        <v>156</v>
      </c>
      <c r="L78" s="277">
        <v>153</v>
      </c>
      <c r="M78" s="277">
        <v>24.96414</v>
      </c>
    </row>
    <row r="79" spans="1:13">
      <c r="A79" s="301">
        <v>70</v>
      </c>
      <c r="B79" s="277" t="s">
        <v>99</v>
      </c>
      <c r="C79" s="277">
        <v>55.8</v>
      </c>
      <c r="D79" s="279">
        <v>55.966666666666661</v>
      </c>
      <c r="E79" s="279">
        <v>55.033333333333324</v>
      </c>
      <c r="F79" s="279">
        <v>54.266666666666666</v>
      </c>
      <c r="G79" s="279">
        <v>53.333333333333329</v>
      </c>
      <c r="H79" s="279">
        <v>56.73333333333332</v>
      </c>
      <c r="I79" s="279">
        <v>57.666666666666657</v>
      </c>
      <c r="J79" s="279">
        <v>58.433333333333316</v>
      </c>
      <c r="K79" s="277">
        <v>56.9</v>
      </c>
      <c r="L79" s="277">
        <v>55.2</v>
      </c>
      <c r="M79" s="277">
        <v>252.80006</v>
      </c>
    </row>
    <row r="80" spans="1:13">
      <c r="A80" s="301">
        <v>71</v>
      </c>
      <c r="B80" s="277" t="s">
        <v>370</v>
      </c>
      <c r="C80" s="277">
        <v>136.19999999999999</v>
      </c>
      <c r="D80" s="279">
        <v>136.13333333333333</v>
      </c>
      <c r="E80" s="279">
        <v>134.56666666666666</v>
      </c>
      <c r="F80" s="279">
        <v>132.93333333333334</v>
      </c>
      <c r="G80" s="279">
        <v>131.36666666666667</v>
      </c>
      <c r="H80" s="279">
        <v>137.76666666666665</v>
      </c>
      <c r="I80" s="279">
        <v>139.33333333333331</v>
      </c>
      <c r="J80" s="279">
        <v>140.96666666666664</v>
      </c>
      <c r="K80" s="277">
        <v>137.69999999999999</v>
      </c>
      <c r="L80" s="277">
        <v>134.5</v>
      </c>
      <c r="M80" s="277">
        <v>7.3492199999999999</v>
      </c>
    </row>
    <row r="81" spans="1:13">
      <c r="A81" s="301">
        <v>72</v>
      </c>
      <c r="B81" s="277" t="s">
        <v>243</v>
      </c>
      <c r="C81" s="277">
        <v>10.199999999999999</v>
      </c>
      <c r="D81" s="279">
        <v>10.083333333333334</v>
      </c>
      <c r="E81" s="279">
        <v>9.9666666666666686</v>
      </c>
      <c r="F81" s="279">
        <v>9.7333333333333343</v>
      </c>
      <c r="G81" s="279">
        <v>9.6166666666666689</v>
      </c>
      <c r="H81" s="279">
        <v>10.316666666666668</v>
      </c>
      <c r="I81" s="279">
        <v>10.433333333333332</v>
      </c>
      <c r="J81" s="279">
        <v>10.666666666666668</v>
      </c>
      <c r="K81" s="277">
        <v>10.199999999999999</v>
      </c>
      <c r="L81" s="277">
        <v>9.85</v>
      </c>
      <c r="M81" s="277">
        <v>261.6619</v>
      </c>
    </row>
    <row r="82" spans="1:13">
      <c r="A82" s="301">
        <v>73</v>
      </c>
      <c r="B82" s="277" t="s">
        <v>244</v>
      </c>
      <c r="C82" s="277">
        <v>110.45</v>
      </c>
      <c r="D82" s="279">
        <v>110.45</v>
      </c>
      <c r="E82" s="279">
        <v>110.45</v>
      </c>
      <c r="F82" s="279">
        <v>110.45</v>
      </c>
      <c r="G82" s="279">
        <v>110.45</v>
      </c>
      <c r="H82" s="279">
        <v>110.45</v>
      </c>
      <c r="I82" s="279">
        <v>110.45</v>
      </c>
      <c r="J82" s="279">
        <v>110.45</v>
      </c>
      <c r="K82" s="277">
        <v>110.45</v>
      </c>
      <c r="L82" s="277">
        <v>110.45</v>
      </c>
      <c r="M82" s="277">
        <v>9.4460599999999992</v>
      </c>
    </row>
    <row r="83" spans="1:13">
      <c r="A83" s="301">
        <v>74</v>
      </c>
      <c r="B83" s="277" t="s">
        <v>100</v>
      </c>
      <c r="C83" s="277">
        <v>98.8</v>
      </c>
      <c r="D83" s="279">
        <v>98.633333333333326</v>
      </c>
      <c r="E83" s="279">
        <v>97.316666666666649</v>
      </c>
      <c r="F83" s="279">
        <v>95.833333333333329</v>
      </c>
      <c r="G83" s="279">
        <v>94.516666666666652</v>
      </c>
      <c r="H83" s="279">
        <v>100.11666666666665</v>
      </c>
      <c r="I83" s="279">
        <v>101.43333333333331</v>
      </c>
      <c r="J83" s="279">
        <v>102.91666666666664</v>
      </c>
      <c r="K83" s="277">
        <v>99.95</v>
      </c>
      <c r="L83" s="277">
        <v>97.15</v>
      </c>
      <c r="M83" s="277">
        <v>106.69269</v>
      </c>
    </row>
    <row r="84" spans="1:13">
      <c r="A84" s="301">
        <v>75</v>
      </c>
      <c r="B84" s="277" t="s">
        <v>103</v>
      </c>
      <c r="C84" s="277">
        <v>22.5</v>
      </c>
      <c r="D84" s="279">
        <v>22.933333333333334</v>
      </c>
      <c r="E84" s="279">
        <v>21.816666666666666</v>
      </c>
      <c r="F84" s="279">
        <v>21.133333333333333</v>
      </c>
      <c r="G84" s="279">
        <v>20.016666666666666</v>
      </c>
      <c r="H84" s="279">
        <v>23.616666666666667</v>
      </c>
      <c r="I84" s="279">
        <v>24.733333333333334</v>
      </c>
      <c r="J84" s="279">
        <v>25.416666666666668</v>
      </c>
      <c r="K84" s="277">
        <v>24.05</v>
      </c>
      <c r="L84" s="277">
        <v>22.25</v>
      </c>
      <c r="M84" s="277">
        <v>282.00547999999998</v>
      </c>
    </row>
    <row r="85" spans="1:13">
      <c r="A85" s="301">
        <v>76</v>
      </c>
      <c r="B85" s="277" t="s">
        <v>245</v>
      </c>
      <c r="C85" s="277">
        <v>147.25</v>
      </c>
      <c r="D85" s="279">
        <v>147.68333333333334</v>
      </c>
      <c r="E85" s="279">
        <v>146.36666666666667</v>
      </c>
      <c r="F85" s="279">
        <v>145.48333333333335</v>
      </c>
      <c r="G85" s="279">
        <v>144.16666666666669</v>
      </c>
      <c r="H85" s="279">
        <v>148.56666666666666</v>
      </c>
      <c r="I85" s="279">
        <v>149.88333333333333</v>
      </c>
      <c r="J85" s="279">
        <v>150.76666666666665</v>
      </c>
      <c r="K85" s="277">
        <v>149</v>
      </c>
      <c r="L85" s="277">
        <v>146.80000000000001</v>
      </c>
      <c r="M85" s="277">
        <v>2.2810100000000002</v>
      </c>
    </row>
    <row r="86" spans="1:13">
      <c r="A86" s="301">
        <v>77</v>
      </c>
      <c r="B86" s="277" t="s">
        <v>101</v>
      </c>
      <c r="C86" s="277">
        <v>424.2</v>
      </c>
      <c r="D86" s="279">
        <v>424.43333333333339</v>
      </c>
      <c r="E86" s="279">
        <v>420.86666666666679</v>
      </c>
      <c r="F86" s="279">
        <v>417.53333333333342</v>
      </c>
      <c r="G86" s="279">
        <v>413.96666666666681</v>
      </c>
      <c r="H86" s="279">
        <v>427.76666666666677</v>
      </c>
      <c r="I86" s="279">
        <v>431.33333333333337</v>
      </c>
      <c r="J86" s="279">
        <v>434.66666666666674</v>
      </c>
      <c r="K86" s="277">
        <v>428</v>
      </c>
      <c r="L86" s="277">
        <v>421.1</v>
      </c>
      <c r="M86" s="277">
        <v>21.611039999999999</v>
      </c>
    </row>
    <row r="87" spans="1:13">
      <c r="A87" s="301">
        <v>78</v>
      </c>
      <c r="B87" s="277" t="s">
        <v>246</v>
      </c>
      <c r="C87" s="277">
        <v>460.35</v>
      </c>
      <c r="D87" s="279">
        <v>461.45</v>
      </c>
      <c r="E87" s="279">
        <v>455.9</v>
      </c>
      <c r="F87" s="279">
        <v>451.45</v>
      </c>
      <c r="G87" s="279">
        <v>445.9</v>
      </c>
      <c r="H87" s="279">
        <v>465.9</v>
      </c>
      <c r="I87" s="279">
        <v>471.45000000000005</v>
      </c>
      <c r="J87" s="279">
        <v>475.9</v>
      </c>
      <c r="K87" s="277">
        <v>467</v>
      </c>
      <c r="L87" s="277">
        <v>457</v>
      </c>
      <c r="M87" s="277">
        <v>1.4084399999999999</v>
      </c>
    </row>
    <row r="88" spans="1:13">
      <c r="A88" s="301">
        <v>79</v>
      </c>
      <c r="B88" s="277" t="s">
        <v>104</v>
      </c>
      <c r="C88" s="277">
        <v>680.15</v>
      </c>
      <c r="D88" s="279">
        <v>677.30000000000007</v>
      </c>
      <c r="E88" s="279">
        <v>669.85000000000014</v>
      </c>
      <c r="F88" s="279">
        <v>659.55000000000007</v>
      </c>
      <c r="G88" s="279">
        <v>652.10000000000014</v>
      </c>
      <c r="H88" s="279">
        <v>687.60000000000014</v>
      </c>
      <c r="I88" s="279">
        <v>695.05000000000018</v>
      </c>
      <c r="J88" s="279">
        <v>705.35000000000014</v>
      </c>
      <c r="K88" s="277">
        <v>684.75</v>
      </c>
      <c r="L88" s="277">
        <v>667</v>
      </c>
      <c r="M88" s="277">
        <v>9.7166399999999999</v>
      </c>
    </row>
    <row r="89" spans="1:13">
      <c r="A89" s="301">
        <v>80</v>
      </c>
      <c r="B89" s="277" t="s">
        <v>247</v>
      </c>
      <c r="C89" s="277">
        <v>357.3</v>
      </c>
      <c r="D89" s="279">
        <v>358.59999999999997</v>
      </c>
      <c r="E89" s="279">
        <v>354.24999999999994</v>
      </c>
      <c r="F89" s="279">
        <v>351.2</v>
      </c>
      <c r="G89" s="279">
        <v>346.84999999999997</v>
      </c>
      <c r="H89" s="279">
        <v>361.64999999999992</v>
      </c>
      <c r="I89" s="279">
        <v>365.99999999999994</v>
      </c>
      <c r="J89" s="279">
        <v>369.0499999999999</v>
      </c>
      <c r="K89" s="277">
        <v>362.95</v>
      </c>
      <c r="L89" s="277">
        <v>355.55</v>
      </c>
      <c r="M89" s="277">
        <v>0.68584000000000001</v>
      </c>
    </row>
    <row r="90" spans="1:13">
      <c r="A90" s="301">
        <v>81</v>
      </c>
      <c r="B90" s="277" t="s">
        <v>248</v>
      </c>
      <c r="C90" s="277">
        <v>883.15</v>
      </c>
      <c r="D90" s="279">
        <v>886.06666666666661</v>
      </c>
      <c r="E90" s="279">
        <v>873.13333333333321</v>
      </c>
      <c r="F90" s="279">
        <v>863.11666666666656</v>
      </c>
      <c r="G90" s="279">
        <v>850.18333333333317</v>
      </c>
      <c r="H90" s="279">
        <v>896.08333333333326</v>
      </c>
      <c r="I90" s="279">
        <v>909.01666666666665</v>
      </c>
      <c r="J90" s="279">
        <v>919.0333333333333</v>
      </c>
      <c r="K90" s="277">
        <v>899</v>
      </c>
      <c r="L90" s="277">
        <v>876.05</v>
      </c>
      <c r="M90" s="277">
        <v>1.71879</v>
      </c>
    </row>
    <row r="91" spans="1:13">
      <c r="A91" s="301">
        <v>82</v>
      </c>
      <c r="B91" s="277" t="s">
        <v>249</v>
      </c>
      <c r="C91" s="277">
        <v>169.7</v>
      </c>
      <c r="D91" s="279">
        <v>170.01666666666668</v>
      </c>
      <c r="E91" s="279">
        <v>168.48333333333335</v>
      </c>
      <c r="F91" s="279">
        <v>167.26666666666668</v>
      </c>
      <c r="G91" s="279">
        <v>165.73333333333335</v>
      </c>
      <c r="H91" s="279">
        <v>171.23333333333335</v>
      </c>
      <c r="I91" s="279">
        <v>172.76666666666671</v>
      </c>
      <c r="J91" s="279">
        <v>173.98333333333335</v>
      </c>
      <c r="K91" s="277">
        <v>171.55</v>
      </c>
      <c r="L91" s="277">
        <v>168.8</v>
      </c>
      <c r="M91" s="277">
        <v>2.5054500000000002</v>
      </c>
    </row>
    <row r="92" spans="1:13">
      <c r="A92" s="301">
        <v>83</v>
      </c>
      <c r="B92" s="277" t="s">
        <v>105</v>
      </c>
      <c r="C92" s="277">
        <v>616.29999999999995</v>
      </c>
      <c r="D92" s="279">
        <v>612.5</v>
      </c>
      <c r="E92" s="279">
        <v>603.15</v>
      </c>
      <c r="F92" s="279">
        <v>590</v>
      </c>
      <c r="G92" s="279">
        <v>580.65</v>
      </c>
      <c r="H92" s="279">
        <v>625.65</v>
      </c>
      <c r="I92" s="279">
        <v>634.99999999999989</v>
      </c>
      <c r="J92" s="279">
        <v>648.15</v>
      </c>
      <c r="K92" s="277">
        <v>621.85</v>
      </c>
      <c r="L92" s="277">
        <v>599.35</v>
      </c>
      <c r="M92" s="277">
        <v>60.861609999999999</v>
      </c>
    </row>
    <row r="93" spans="1:13">
      <c r="A93" s="301">
        <v>84</v>
      </c>
      <c r="B93" s="277" t="s">
        <v>250</v>
      </c>
      <c r="C93" s="277">
        <v>203.25</v>
      </c>
      <c r="D93" s="279">
        <v>205.28333333333333</v>
      </c>
      <c r="E93" s="279">
        <v>198.06666666666666</v>
      </c>
      <c r="F93" s="279">
        <v>192.88333333333333</v>
      </c>
      <c r="G93" s="279">
        <v>185.66666666666666</v>
      </c>
      <c r="H93" s="279">
        <v>210.46666666666667</v>
      </c>
      <c r="I93" s="279">
        <v>217.68333333333331</v>
      </c>
      <c r="J93" s="279">
        <v>222.86666666666667</v>
      </c>
      <c r="K93" s="277">
        <v>212.5</v>
      </c>
      <c r="L93" s="277">
        <v>200.1</v>
      </c>
      <c r="M93" s="277">
        <v>12.02291</v>
      </c>
    </row>
    <row r="94" spans="1:13">
      <c r="A94" s="301">
        <v>85</v>
      </c>
      <c r="B94" s="277" t="s">
        <v>251</v>
      </c>
      <c r="C94" s="277">
        <v>770.5</v>
      </c>
      <c r="D94" s="279">
        <v>776.03333333333342</v>
      </c>
      <c r="E94" s="279">
        <v>759.66666666666686</v>
      </c>
      <c r="F94" s="279">
        <v>748.83333333333348</v>
      </c>
      <c r="G94" s="279">
        <v>732.46666666666692</v>
      </c>
      <c r="H94" s="279">
        <v>786.86666666666679</v>
      </c>
      <c r="I94" s="279">
        <v>803.23333333333335</v>
      </c>
      <c r="J94" s="279">
        <v>814.06666666666672</v>
      </c>
      <c r="K94" s="277">
        <v>792.4</v>
      </c>
      <c r="L94" s="277">
        <v>765.2</v>
      </c>
      <c r="M94" s="277">
        <v>2.5621900000000002</v>
      </c>
    </row>
    <row r="95" spans="1:13">
      <c r="A95" s="301">
        <v>86</v>
      </c>
      <c r="B95" s="277" t="s">
        <v>108</v>
      </c>
      <c r="C95" s="277">
        <v>694.4</v>
      </c>
      <c r="D95" s="279">
        <v>699.2166666666667</v>
      </c>
      <c r="E95" s="279">
        <v>687.68333333333339</v>
      </c>
      <c r="F95" s="279">
        <v>680.9666666666667</v>
      </c>
      <c r="G95" s="279">
        <v>669.43333333333339</v>
      </c>
      <c r="H95" s="279">
        <v>705.93333333333339</v>
      </c>
      <c r="I95" s="279">
        <v>717.4666666666667</v>
      </c>
      <c r="J95" s="279">
        <v>724.18333333333339</v>
      </c>
      <c r="K95" s="277">
        <v>710.75</v>
      </c>
      <c r="L95" s="277">
        <v>692.5</v>
      </c>
      <c r="M95" s="277">
        <v>71.426879999999997</v>
      </c>
    </row>
    <row r="96" spans="1:13">
      <c r="A96" s="301">
        <v>87</v>
      </c>
      <c r="B96" s="277" t="s">
        <v>252</v>
      </c>
      <c r="C96" s="277">
        <v>2385.75</v>
      </c>
      <c r="D96" s="279">
        <v>2396.5833333333335</v>
      </c>
      <c r="E96" s="279">
        <v>2369.166666666667</v>
      </c>
      <c r="F96" s="279">
        <v>2352.5833333333335</v>
      </c>
      <c r="G96" s="279">
        <v>2325.166666666667</v>
      </c>
      <c r="H96" s="279">
        <v>2413.166666666667</v>
      </c>
      <c r="I96" s="279">
        <v>2440.5833333333339</v>
      </c>
      <c r="J96" s="279">
        <v>2457.166666666667</v>
      </c>
      <c r="K96" s="277">
        <v>2424</v>
      </c>
      <c r="L96" s="277">
        <v>2380</v>
      </c>
      <c r="M96" s="277">
        <v>6.83413</v>
      </c>
    </row>
    <row r="97" spans="1:13">
      <c r="A97" s="301">
        <v>88</v>
      </c>
      <c r="B97" s="277" t="s">
        <v>110</v>
      </c>
      <c r="C97" s="277">
        <v>1064.5999999999999</v>
      </c>
      <c r="D97" s="279">
        <v>1069.55</v>
      </c>
      <c r="E97" s="279">
        <v>1050.5999999999999</v>
      </c>
      <c r="F97" s="279">
        <v>1036.5999999999999</v>
      </c>
      <c r="G97" s="279">
        <v>1017.6499999999999</v>
      </c>
      <c r="H97" s="279">
        <v>1083.55</v>
      </c>
      <c r="I97" s="279">
        <v>1102.5000000000002</v>
      </c>
      <c r="J97" s="279">
        <v>1116.5</v>
      </c>
      <c r="K97" s="277">
        <v>1088.5</v>
      </c>
      <c r="L97" s="277">
        <v>1055.55</v>
      </c>
      <c r="M97" s="277">
        <v>167.96652</v>
      </c>
    </row>
    <row r="98" spans="1:13">
      <c r="A98" s="301">
        <v>89</v>
      </c>
      <c r="B98" s="277" t="s">
        <v>253</v>
      </c>
      <c r="C98" s="277">
        <v>637.75</v>
      </c>
      <c r="D98" s="279">
        <v>636.48333333333335</v>
      </c>
      <c r="E98" s="279">
        <v>630.26666666666665</v>
      </c>
      <c r="F98" s="279">
        <v>622.7833333333333</v>
      </c>
      <c r="G98" s="279">
        <v>616.56666666666661</v>
      </c>
      <c r="H98" s="279">
        <v>643.9666666666667</v>
      </c>
      <c r="I98" s="279">
        <v>650.18333333333339</v>
      </c>
      <c r="J98" s="279">
        <v>657.66666666666674</v>
      </c>
      <c r="K98" s="277">
        <v>642.70000000000005</v>
      </c>
      <c r="L98" s="277">
        <v>629</v>
      </c>
      <c r="M98" s="277">
        <v>24.58653</v>
      </c>
    </row>
    <row r="99" spans="1:13">
      <c r="A99" s="301">
        <v>90</v>
      </c>
      <c r="B99" s="277" t="s">
        <v>106</v>
      </c>
      <c r="C99" s="277">
        <v>570.45000000000005</v>
      </c>
      <c r="D99" s="279">
        <v>575.11666666666667</v>
      </c>
      <c r="E99" s="279">
        <v>563.73333333333335</v>
      </c>
      <c r="F99" s="279">
        <v>557.01666666666665</v>
      </c>
      <c r="G99" s="279">
        <v>545.63333333333333</v>
      </c>
      <c r="H99" s="279">
        <v>581.83333333333337</v>
      </c>
      <c r="I99" s="279">
        <v>593.21666666666681</v>
      </c>
      <c r="J99" s="279">
        <v>599.93333333333339</v>
      </c>
      <c r="K99" s="277">
        <v>586.5</v>
      </c>
      <c r="L99" s="277">
        <v>568.4</v>
      </c>
      <c r="M99" s="277">
        <v>39.66863</v>
      </c>
    </row>
    <row r="100" spans="1:13">
      <c r="A100" s="301">
        <v>91</v>
      </c>
      <c r="B100" s="277" t="s">
        <v>111</v>
      </c>
      <c r="C100" s="277">
        <v>2780</v>
      </c>
      <c r="D100" s="279">
        <v>2809.6166666666668</v>
      </c>
      <c r="E100" s="279">
        <v>2738.7833333333338</v>
      </c>
      <c r="F100" s="279">
        <v>2697.5666666666671</v>
      </c>
      <c r="G100" s="279">
        <v>2626.733333333334</v>
      </c>
      <c r="H100" s="279">
        <v>2850.8333333333335</v>
      </c>
      <c r="I100" s="279">
        <v>2921.6666666666665</v>
      </c>
      <c r="J100" s="279">
        <v>2962.8833333333332</v>
      </c>
      <c r="K100" s="277">
        <v>2880.45</v>
      </c>
      <c r="L100" s="277">
        <v>2768.4</v>
      </c>
      <c r="M100" s="277">
        <v>10.92469</v>
      </c>
    </row>
    <row r="101" spans="1:13">
      <c r="A101" s="301">
        <v>92</v>
      </c>
      <c r="B101" s="277" t="s">
        <v>112</v>
      </c>
      <c r="C101" s="277">
        <v>371.65</v>
      </c>
      <c r="D101" s="279">
        <v>375.56666666666666</v>
      </c>
      <c r="E101" s="279">
        <v>366.13333333333333</v>
      </c>
      <c r="F101" s="279">
        <v>360.61666666666667</v>
      </c>
      <c r="G101" s="279">
        <v>351.18333333333334</v>
      </c>
      <c r="H101" s="279">
        <v>381.08333333333331</v>
      </c>
      <c r="I101" s="279">
        <v>390.51666666666659</v>
      </c>
      <c r="J101" s="279">
        <v>396.0333333333333</v>
      </c>
      <c r="K101" s="277">
        <v>385</v>
      </c>
      <c r="L101" s="277">
        <v>370.05</v>
      </c>
      <c r="M101" s="277">
        <v>22.986879999999999</v>
      </c>
    </row>
    <row r="102" spans="1:13">
      <c r="A102" s="301">
        <v>93</v>
      </c>
      <c r="B102" s="277" t="s">
        <v>114</v>
      </c>
      <c r="C102" s="277">
        <v>164.05</v>
      </c>
      <c r="D102" s="279">
        <v>165.28333333333333</v>
      </c>
      <c r="E102" s="279">
        <v>162.06666666666666</v>
      </c>
      <c r="F102" s="279">
        <v>160.08333333333334</v>
      </c>
      <c r="G102" s="279">
        <v>156.86666666666667</v>
      </c>
      <c r="H102" s="279">
        <v>167.26666666666665</v>
      </c>
      <c r="I102" s="279">
        <v>170.48333333333329</v>
      </c>
      <c r="J102" s="279">
        <v>172.46666666666664</v>
      </c>
      <c r="K102" s="277">
        <v>168.5</v>
      </c>
      <c r="L102" s="277">
        <v>163.30000000000001</v>
      </c>
      <c r="M102" s="277">
        <v>158.46639999999999</v>
      </c>
    </row>
    <row r="103" spans="1:13">
      <c r="A103" s="301">
        <v>94</v>
      </c>
      <c r="B103" s="277" t="s">
        <v>115</v>
      </c>
      <c r="C103" s="277">
        <v>228.35</v>
      </c>
      <c r="D103" s="279">
        <v>230.19999999999996</v>
      </c>
      <c r="E103" s="279">
        <v>225.19999999999993</v>
      </c>
      <c r="F103" s="279">
        <v>222.04999999999998</v>
      </c>
      <c r="G103" s="279">
        <v>217.04999999999995</v>
      </c>
      <c r="H103" s="279">
        <v>233.34999999999991</v>
      </c>
      <c r="I103" s="279">
        <v>238.34999999999997</v>
      </c>
      <c r="J103" s="279">
        <v>241.49999999999989</v>
      </c>
      <c r="K103" s="277">
        <v>235.2</v>
      </c>
      <c r="L103" s="277">
        <v>227.05</v>
      </c>
      <c r="M103" s="277">
        <v>46.972720000000002</v>
      </c>
    </row>
    <row r="104" spans="1:13">
      <c r="A104" s="301">
        <v>95</v>
      </c>
      <c r="B104" s="277" t="s">
        <v>116</v>
      </c>
      <c r="C104" s="277">
        <v>2231.3000000000002</v>
      </c>
      <c r="D104" s="279">
        <v>2236.1666666666665</v>
      </c>
      <c r="E104" s="279">
        <v>2210.1333333333332</v>
      </c>
      <c r="F104" s="279">
        <v>2188.9666666666667</v>
      </c>
      <c r="G104" s="279">
        <v>2162.9333333333334</v>
      </c>
      <c r="H104" s="279">
        <v>2257.333333333333</v>
      </c>
      <c r="I104" s="279">
        <v>2283.3666666666668</v>
      </c>
      <c r="J104" s="279">
        <v>2304.5333333333328</v>
      </c>
      <c r="K104" s="277">
        <v>2262.1999999999998</v>
      </c>
      <c r="L104" s="277">
        <v>2215</v>
      </c>
      <c r="M104" s="277">
        <v>24.049890000000001</v>
      </c>
    </row>
    <row r="105" spans="1:13">
      <c r="A105" s="301">
        <v>96</v>
      </c>
      <c r="B105" s="277" t="s">
        <v>254</v>
      </c>
      <c r="C105" s="277">
        <v>208.35</v>
      </c>
      <c r="D105" s="279">
        <v>208.76666666666665</v>
      </c>
      <c r="E105" s="279">
        <v>204.58333333333331</v>
      </c>
      <c r="F105" s="279">
        <v>200.81666666666666</v>
      </c>
      <c r="G105" s="279">
        <v>196.63333333333333</v>
      </c>
      <c r="H105" s="279">
        <v>212.5333333333333</v>
      </c>
      <c r="I105" s="279">
        <v>216.71666666666664</v>
      </c>
      <c r="J105" s="279">
        <v>220.48333333333329</v>
      </c>
      <c r="K105" s="277">
        <v>212.95</v>
      </c>
      <c r="L105" s="277">
        <v>205</v>
      </c>
      <c r="M105" s="277">
        <v>13.64626</v>
      </c>
    </row>
    <row r="106" spans="1:13">
      <c r="A106" s="301">
        <v>97</v>
      </c>
      <c r="B106" s="277" t="s">
        <v>255</v>
      </c>
      <c r="C106" s="277">
        <v>34.5</v>
      </c>
      <c r="D106" s="279">
        <v>34.68333333333333</v>
      </c>
      <c r="E106" s="279">
        <v>34.016666666666659</v>
      </c>
      <c r="F106" s="279">
        <v>33.533333333333331</v>
      </c>
      <c r="G106" s="279">
        <v>32.86666666666666</v>
      </c>
      <c r="H106" s="279">
        <v>35.166666666666657</v>
      </c>
      <c r="I106" s="279">
        <v>35.833333333333329</v>
      </c>
      <c r="J106" s="279">
        <v>36.316666666666656</v>
      </c>
      <c r="K106" s="277">
        <v>35.35</v>
      </c>
      <c r="L106" s="277">
        <v>34.200000000000003</v>
      </c>
      <c r="M106" s="277">
        <v>18.001439999999999</v>
      </c>
    </row>
    <row r="107" spans="1:13">
      <c r="A107" s="301">
        <v>98</v>
      </c>
      <c r="B107" s="277" t="s">
        <v>109</v>
      </c>
      <c r="C107" s="277">
        <v>1877.3</v>
      </c>
      <c r="D107" s="279">
        <v>1887.6666666666667</v>
      </c>
      <c r="E107" s="279">
        <v>1856.8333333333335</v>
      </c>
      <c r="F107" s="279">
        <v>1836.3666666666668</v>
      </c>
      <c r="G107" s="279">
        <v>1805.5333333333335</v>
      </c>
      <c r="H107" s="279">
        <v>1908.1333333333334</v>
      </c>
      <c r="I107" s="279">
        <v>1938.9666666666669</v>
      </c>
      <c r="J107" s="279">
        <v>1959.4333333333334</v>
      </c>
      <c r="K107" s="277">
        <v>1918.5</v>
      </c>
      <c r="L107" s="277">
        <v>1867.2</v>
      </c>
      <c r="M107" s="277">
        <v>74.138279999999995</v>
      </c>
    </row>
    <row r="108" spans="1:13">
      <c r="A108" s="301">
        <v>99</v>
      </c>
      <c r="B108" s="277" t="s">
        <v>118</v>
      </c>
      <c r="C108" s="277">
        <v>351.05</v>
      </c>
      <c r="D108" s="279">
        <v>352.3</v>
      </c>
      <c r="E108" s="279">
        <v>346.95000000000005</v>
      </c>
      <c r="F108" s="279">
        <v>342.85</v>
      </c>
      <c r="G108" s="279">
        <v>337.50000000000006</v>
      </c>
      <c r="H108" s="279">
        <v>356.40000000000003</v>
      </c>
      <c r="I108" s="279">
        <v>361.75000000000006</v>
      </c>
      <c r="J108" s="279">
        <v>365.85</v>
      </c>
      <c r="K108" s="277">
        <v>357.65</v>
      </c>
      <c r="L108" s="277">
        <v>348.2</v>
      </c>
      <c r="M108" s="277">
        <v>501.96627000000001</v>
      </c>
    </row>
    <row r="109" spans="1:13">
      <c r="A109" s="301">
        <v>100</v>
      </c>
      <c r="B109" s="277" t="s">
        <v>256</v>
      </c>
      <c r="C109" s="277">
        <v>1301.9000000000001</v>
      </c>
      <c r="D109" s="279">
        <v>1310.6833333333334</v>
      </c>
      <c r="E109" s="279">
        <v>1283.3666666666668</v>
      </c>
      <c r="F109" s="279">
        <v>1264.8333333333335</v>
      </c>
      <c r="G109" s="279">
        <v>1237.5166666666669</v>
      </c>
      <c r="H109" s="279">
        <v>1329.2166666666667</v>
      </c>
      <c r="I109" s="279">
        <v>1356.5333333333333</v>
      </c>
      <c r="J109" s="279">
        <v>1375.0666666666666</v>
      </c>
      <c r="K109" s="277">
        <v>1338</v>
      </c>
      <c r="L109" s="277">
        <v>1292.1500000000001</v>
      </c>
      <c r="M109" s="277">
        <v>4.2524699999999998</v>
      </c>
    </row>
    <row r="110" spans="1:13">
      <c r="A110" s="301">
        <v>101</v>
      </c>
      <c r="B110" s="277" t="s">
        <v>119</v>
      </c>
      <c r="C110" s="277">
        <v>449.25</v>
      </c>
      <c r="D110" s="279">
        <v>449.23333333333335</v>
      </c>
      <c r="E110" s="279">
        <v>445.01666666666671</v>
      </c>
      <c r="F110" s="279">
        <v>440.78333333333336</v>
      </c>
      <c r="G110" s="279">
        <v>436.56666666666672</v>
      </c>
      <c r="H110" s="279">
        <v>453.4666666666667</v>
      </c>
      <c r="I110" s="279">
        <v>457.68333333333339</v>
      </c>
      <c r="J110" s="279">
        <v>461.91666666666669</v>
      </c>
      <c r="K110" s="277">
        <v>453.45</v>
      </c>
      <c r="L110" s="277">
        <v>445</v>
      </c>
      <c r="M110" s="277">
        <v>17.558769999999999</v>
      </c>
    </row>
    <row r="111" spans="1:13">
      <c r="A111" s="301">
        <v>102</v>
      </c>
      <c r="B111" s="277" t="s">
        <v>257</v>
      </c>
      <c r="C111" s="277">
        <v>40</v>
      </c>
      <c r="D111" s="279">
        <v>39.733333333333334</v>
      </c>
      <c r="E111" s="279">
        <v>39.466666666666669</v>
      </c>
      <c r="F111" s="279">
        <v>38.933333333333337</v>
      </c>
      <c r="G111" s="279">
        <v>38.666666666666671</v>
      </c>
      <c r="H111" s="279">
        <v>40.266666666666666</v>
      </c>
      <c r="I111" s="279">
        <v>40.533333333333331</v>
      </c>
      <c r="J111" s="279">
        <v>41.066666666666663</v>
      </c>
      <c r="K111" s="277">
        <v>40</v>
      </c>
      <c r="L111" s="277">
        <v>39.200000000000003</v>
      </c>
      <c r="M111" s="277">
        <v>44.266730000000003</v>
      </c>
    </row>
    <row r="112" spans="1:13">
      <c r="A112" s="301">
        <v>103</v>
      </c>
      <c r="B112" s="277" t="s">
        <v>121</v>
      </c>
      <c r="C112" s="277">
        <v>28.2</v>
      </c>
      <c r="D112" s="279">
        <v>28.400000000000002</v>
      </c>
      <c r="E112" s="279">
        <v>27.600000000000005</v>
      </c>
      <c r="F112" s="279">
        <v>27.000000000000004</v>
      </c>
      <c r="G112" s="279">
        <v>26.200000000000006</v>
      </c>
      <c r="H112" s="279">
        <v>29.000000000000004</v>
      </c>
      <c r="I112" s="279">
        <v>29.8</v>
      </c>
      <c r="J112" s="279">
        <v>30.400000000000002</v>
      </c>
      <c r="K112" s="277">
        <v>29.2</v>
      </c>
      <c r="L112" s="277">
        <v>27.8</v>
      </c>
      <c r="M112" s="277">
        <v>636.82515999999998</v>
      </c>
    </row>
    <row r="113" spans="1:13">
      <c r="A113" s="301">
        <v>104</v>
      </c>
      <c r="B113" s="277" t="s">
        <v>128</v>
      </c>
      <c r="C113" s="277">
        <v>196.7</v>
      </c>
      <c r="D113" s="279">
        <v>196.1</v>
      </c>
      <c r="E113" s="279">
        <v>194</v>
      </c>
      <c r="F113" s="279">
        <v>191.3</v>
      </c>
      <c r="G113" s="279">
        <v>189.20000000000002</v>
      </c>
      <c r="H113" s="279">
        <v>198.79999999999998</v>
      </c>
      <c r="I113" s="279">
        <v>200.89999999999995</v>
      </c>
      <c r="J113" s="279">
        <v>203.59999999999997</v>
      </c>
      <c r="K113" s="277">
        <v>198.2</v>
      </c>
      <c r="L113" s="277">
        <v>193.4</v>
      </c>
      <c r="M113" s="277">
        <v>148.31635</v>
      </c>
    </row>
    <row r="114" spans="1:13">
      <c r="A114" s="301">
        <v>105</v>
      </c>
      <c r="B114" s="277" t="s">
        <v>117</v>
      </c>
      <c r="C114" s="277">
        <v>213.9</v>
      </c>
      <c r="D114" s="279">
        <v>215.10000000000002</v>
      </c>
      <c r="E114" s="279">
        <v>211.40000000000003</v>
      </c>
      <c r="F114" s="279">
        <v>208.9</v>
      </c>
      <c r="G114" s="279">
        <v>205.20000000000002</v>
      </c>
      <c r="H114" s="279">
        <v>217.60000000000005</v>
      </c>
      <c r="I114" s="279">
        <v>221.30000000000004</v>
      </c>
      <c r="J114" s="279">
        <v>223.80000000000007</v>
      </c>
      <c r="K114" s="277">
        <v>218.8</v>
      </c>
      <c r="L114" s="277">
        <v>212.6</v>
      </c>
      <c r="M114" s="277">
        <v>80.251019999999997</v>
      </c>
    </row>
    <row r="115" spans="1:13">
      <c r="A115" s="301">
        <v>106</v>
      </c>
      <c r="B115" s="277" t="s">
        <v>258</v>
      </c>
      <c r="C115" s="277">
        <v>114.95</v>
      </c>
      <c r="D115" s="279">
        <v>113.71666666666665</v>
      </c>
      <c r="E115" s="279">
        <v>111.93333333333331</v>
      </c>
      <c r="F115" s="279">
        <v>108.91666666666666</v>
      </c>
      <c r="G115" s="279">
        <v>107.13333333333331</v>
      </c>
      <c r="H115" s="279">
        <v>116.73333333333331</v>
      </c>
      <c r="I115" s="279">
        <v>118.51666666666664</v>
      </c>
      <c r="J115" s="279">
        <v>121.5333333333333</v>
      </c>
      <c r="K115" s="277">
        <v>115.5</v>
      </c>
      <c r="L115" s="277">
        <v>110.7</v>
      </c>
      <c r="M115" s="277">
        <v>8.7096300000000006</v>
      </c>
    </row>
    <row r="116" spans="1:13">
      <c r="A116" s="301">
        <v>107</v>
      </c>
      <c r="B116" s="277" t="s">
        <v>259</v>
      </c>
      <c r="C116" s="277">
        <v>59.35</v>
      </c>
      <c r="D116" s="279">
        <v>59.416666666666664</v>
      </c>
      <c r="E116" s="279">
        <v>57.983333333333327</v>
      </c>
      <c r="F116" s="279">
        <v>56.61666666666666</v>
      </c>
      <c r="G116" s="279">
        <v>55.183333333333323</v>
      </c>
      <c r="H116" s="279">
        <v>60.783333333333331</v>
      </c>
      <c r="I116" s="279">
        <v>62.216666666666669</v>
      </c>
      <c r="J116" s="279">
        <v>63.583333333333336</v>
      </c>
      <c r="K116" s="277">
        <v>60.85</v>
      </c>
      <c r="L116" s="277">
        <v>58.05</v>
      </c>
      <c r="M116" s="277">
        <v>21.81598</v>
      </c>
    </row>
    <row r="117" spans="1:13">
      <c r="A117" s="301">
        <v>108</v>
      </c>
      <c r="B117" s="277" t="s">
        <v>260</v>
      </c>
      <c r="C117" s="277">
        <v>79.150000000000006</v>
      </c>
      <c r="D117" s="279">
        <v>79.583333333333329</v>
      </c>
      <c r="E117" s="279">
        <v>78.36666666666666</v>
      </c>
      <c r="F117" s="279">
        <v>77.583333333333329</v>
      </c>
      <c r="G117" s="279">
        <v>76.36666666666666</v>
      </c>
      <c r="H117" s="279">
        <v>80.36666666666666</v>
      </c>
      <c r="I117" s="279">
        <v>81.583333333333329</v>
      </c>
      <c r="J117" s="279">
        <v>82.36666666666666</v>
      </c>
      <c r="K117" s="277">
        <v>80.8</v>
      </c>
      <c r="L117" s="277">
        <v>78.8</v>
      </c>
      <c r="M117" s="277">
        <v>16.90831</v>
      </c>
    </row>
    <row r="118" spans="1:13">
      <c r="A118" s="301">
        <v>109</v>
      </c>
      <c r="B118" s="277" t="s">
        <v>127</v>
      </c>
      <c r="C118" s="277">
        <v>92.6</v>
      </c>
      <c r="D118" s="279">
        <v>92.783333333333346</v>
      </c>
      <c r="E118" s="279">
        <v>91.866666666666688</v>
      </c>
      <c r="F118" s="279">
        <v>91.13333333333334</v>
      </c>
      <c r="G118" s="279">
        <v>90.216666666666683</v>
      </c>
      <c r="H118" s="279">
        <v>93.516666666666694</v>
      </c>
      <c r="I118" s="279">
        <v>94.433333333333351</v>
      </c>
      <c r="J118" s="279">
        <v>95.1666666666667</v>
      </c>
      <c r="K118" s="277">
        <v>93.7</v>
      </c>
      <c r="L118" s="277">
        <v>92.05</v>
      </c>
      <c r="M118" s="277">
        <v>148.83655999999999</v>
      </c>
    </row>
    <row r="119" spans="1:13">
      <c r="A119" s="301">
        <v>110</v>
      </c>
      <c r="B119" s="277" t="s">
        <v>122</v>
      </c>
      <c r="C119" s="277">
        <v>401.75</v>
      </c>
      <c r="D119" s="279">
        <v>403.58333333333331</v>
      </c>
      <c r="E119" s="279">
        <v>399.36666666666662</v>
      </c>
      <c r="F119" s="279">
        <v>396.98333333333329</v>
      </c>
      <c r="G119" s="279">
        <v>392.76666666666659</v>
      </c>
      <c r="H119" s="279">
        <v>405.96666666666664</v>
      </c>
      <c r="I119" s="279">
        <v>410.18333333333334</v>
      </c>
      <c r="J119" s="279">
        <v>412.56666666666666</v>
      </c>
      <c r="K119" s="277">
        <v>407.8</v>
      </c>
      <c r="L119" s="277">
        <v>401.2</v>
      </c>
      <c r="M119" s="277">
        <v>19.491340000000001</v>
      </c>
    </row>
    <row r="120" spans="1:13">
      <c r="A120" s="301">
        <v>111</v>
      </c>
      <c r="B120" s="277" t="s">
        <v>124</v>
      </c>
      <c r="C120" s="277">
        <v>550.5</v>
      </c>
      <c r="D120" s="279">
        <v>549.16666666666663</v>
      </c>
      <c r="E120" s="279">
        <v>533.58333333333326</v>
      </c>
      <c r="F120" s="279">
        <v>516.66666666666663</v>
      </c>
      <c r="G120" s="279">
        <v>501.08333333333326</v>
      </c>
      <c r="H120" s="279">
        <v>566.08333333333326</v>
      </c>
      <c r="I120" s="279">
        <v>581.66666666666652</v>
      </c>
      <c r="J120" s="279">
        <v>598.58333333333326</v>
      </c>
      <c r="K120" s="277">
        <v>564.75</v>
      </c>
      <c r="L120" s="277">
        <v>532.25</v>
      </c>
      <c r="M120" s="277">
        <v>370.44657999999998</v>
      </c>
    </row>
    <row r="121" spans="1:13">
      <c r="A121" s="301">
        <v>112</v>
      </c>
      <c r="B121" s="277" t="s">
        <v>261</v>
      </c>
      <c r="C121" s="277">
        <v>3140.2</v>
      </c>
      <c r="D121" s="279">
        <v>3140.0666666666671</v>
      </c>
      <c r="E121" s="279">
        <v>3110.1333333333341</v>
      </c>
      <c r="F121" s="279">
        <v>3080.0666666666671</v>
      </c>
      <c r="G121" s="279">
        <v>3050.1333333333341</v>
      </c>
      <c r="H121" s="279">
        <v>3170.1333333333341</v>
      </c>
      <c r="I121" s="279">
        <v>3200.0666666666675</v>
      </c>
      <c r="J121" s="279">
        <v>3230.1333333333341</v>
      </c>
      <c r="K121" s="277">
        <v>3170</v>
      </c>
      <c r="L121" s="277">
        <v>3110</v>
      </c>
      <c r="M121" s="277">
        <v>1.7181299999999999</v>
      </c>
    </row>
    <row r="122" spans="1:13">
      <c r="A122" s="301">
        <v>113</v>
      </c>
      <c r="B122" s="277" t="s">
        <v>126</v>
      </c>
      <c r="C122" s="277">
        <v>954.15</v>
      </c>
      <c r="D122" s="279">
        <v>952.58333333333337</v>
      </c>
      <c r="E122" s="279">
        <v>945.16666666666674</v>
      </c>
      <c r="F122" s="279">
        <v>936.18333333333339</v>
      </c>
      <c r="G122" s="279">
        <v>928.76666666666677</v>
      </c>
      <c r="H122" s="279">
        <v>961.56666666666672</v>
      </c>
      <c r="I122" s="279">
        <v>968.98333333333346</v>
      </c>
      <c r="J122" s="279">
        <v>977.9666666666667</v>
      </c>
      <c r="K122" s="277">
        <v>960</v>
      </c>
      <c r="L122" s="277">
        <v>943.6</v>
      </c>
      <c r="M122" s="277">
        <v>111.5271</v>
      </c>
    </row>
    <row r="123" spans="1:13">
      <c r="A123" s="301">
        <v>114</v>
      </c>
      <c r="B123" s="277" t="s">
        <v>123</v>
      </c>
      <c r="C123" s="277">
        <v>909.75</v>
      </c>
      <c r="D123" s="279">
        <v>907.81666666666661</v>
      </c>
      <c r="E123" s="279">
        <v>891.93333333333317</v>
      </c>
      <c r="F123" s="279">
        <v>874.11666666666656</v>
      </c>
      <c r="G123" s="279">
        <v>858.23333333333312</v>
      </c>
      <c r="H123" s="279">
        <v>925.63333333333321</v>
      </c>
      <c r="I123" s="279">
        <v>941.51666666666665</v>
      </c>
      <c r="J123" s="279">
        <v>959.33333333333326</v>
      </c>
      <c r="K123" s="277">
        <v>923.7</v>
      </c>
      <c r="L123" s="277">
        <v>890</v>
      </c>
      <c r="M123" s="277">
        <v>24.65221</v>
      </c>
    </row>
    <row r="124" spans="1:13">
      <c r="A124" s="301">
        <v>115</v>
      </c>
      <c r="B124" s="277" t="s">
        <v>262</v>
      </c>
      <c r="C124" s="277">
        <v>1776.4</v>
      </c>
      <c r="D124" s="279">
        <v>1761.5333333333335</v>
      </c>
      <c r="E124" s="279">
        <v>1737.0166666666671</v>
      </c>
      <c r="F124" s="279">
        <v>1697.6333333333337</v>
      </c>
      <c r="G124" s="279">
        <v>1673.1166666666672</v>
      </c>
      <c r="H124" s="279">
        <v>1800.916666666667</v>
      </c>
      <c r="I124" s="279">
        <v>1825.4333333333334</v>
      </c>
      <c r="J124" s="279">
        <v>1864.8166666666668</v>
      </c>
      <c r="K124" s="277">
        <v>1786.05</v>
      </c>
      <c r="L124" s="277">
        <v>1722.15</v>
      </c>
      <c r="M124" s="277">
        <v>3.0586899999999999</v>
      </c>
    </row>
    <row r="125" spans="1:13">
      <c r="A125" s="301">
        <v>116</v>
      </c>
      <c r="B125" s="277" t="s">
        <v>263</v>
      </c>
      <c r="C125" s="277">
        <v>46.95</v>
      </c>
      <c r="D125" s="279">
        <v>46.449999999999996</v>
      </c>
      <c r="E125" s="279">
        <v>45.499999999999993</v>
      </c>
      <c r="F125" s="279">
        <v>44.05</v>
      </c>
      <c r="G125" s="279">
        <v>43.099999999999994</v>
      </c>
      <c r="H125" s="279">
        <v>47.899999999999991</v>
      </c>
      <c r="I125" s="279">
        <v>48.849999999999994</v>
      </c>
      <c r="J125" s="279">
        <v>50.29999999999999</v>
      </c>
      <c r="K125" s="277">
        <v>47.4</v>
      </c>
      <c r="L125" s="277">
        <v>45</v>
      </c>
      <c r="M125" s="277">
        <v>8.5588099999999994</v>
      </c>
    </row>
    <row r="126" spans="1:13">
      <c r="A126" s="301">
        <v>117</v>
      </c>
      <c r="B126" s="277" t="s">
        <v>130</v>
      </c>
      <c r="C126" s="277">
        <v>217.55</v>
      </c>
      <c r="D126" s="279">
        <v>217.45000000000002</v>
      </c>
      <c r="E126" s="279">
        <v>213.95000000000005</v>
      </c>
      <c r="F126" s="279">
        <v>210.35000000000002</v>
      </c>
      <c r="G126" s="279">
        <v>206.85000000000005</v>
      </c>
      <c r="H126" s="279">
        <v>221.05000000000004</v>
      </c>
      <c r="I126" s="279">
        <v>224.54999999999998</v>
      </c>
      <c r="J126" s="279">
        <v>228.15000000000003</v>
      </c>
      <c r="K126" s="277">
        <v>220.95</v>
      </c>
      <c r="L126" s="277">
        <v>213.85</v>
      </c>
      <c r="M126" s="277">
        <v>112.76308</v>
      </c>
    </row>
    <row r="127" spans="1:13">
      <c r="A127" s="301">
        <v>118</v>
      </c>
      <c r="B127" s="277" t="s">
        <v>129</v>
      </c>
      <c r="C127" s="277">
        <v>184.25</v>
      </c>
      <c r="D127" s="279">
        <v>183.56666666666669</v>
      </c>
      <c r="E127" s="279">
        <v>181.18333333333339</v>
      </c>
      <c r="F127" s="279">
        <v>178.1166666666667</v>
      </c>
      <c r="G127" s="279">
        <v>175.73333333333341</v>
      </c>
      <c r="H127" s="279">
        <v>186.63333333333338</v>
      </c>
      <c r="I127" s="279">
        <v>189.01666666666665</v>
      </c>
      <c r="J127" s="279">
        <v>192.08333333333337</v>
      </c>
      <c r="K127" s="277">
        <v>185.95</v>
      </c>
      <c r="L127" s="277">
        <v>180.5</v>
      </c>
      <c r="M127" s="277">
        <v>136.92591999999999</v>
      </c>
    </row>
    <row r="128" spans="1:13">
      <c r="A128" s="301">
        <v>119</v>
      </c>
      <c r="B128" s="277" t="s">
        <v>131</v>
      </c>
      <c r="C128" s="277">
        <v>1683.7</v>
      </c>
      <c r="D128" s="279">
        <v>1691.6000000000001</v>
      </c>
      <c r="E128" s="279">
        <v>1667.1000000000004</v>
      </c>
      <c r="F128" s="279">
        <v>1650.5000000000002</v>
      </c>
      <c r="G128" s="279">
        <v>1626.0000000000005</v>
      </c>
      <c r="H128" s="279">
        <v>1708.2000000000003</v>
      </c>
      <c r="I128" s="279">
        <v>1732.6999999999998</v>
      </c>
      <c r="J128" s="279">
        <v>1749.3000000000002</v>
      </c>
      <c r="K128" s="277">
        <v>1716.1</v>
      </c>
      <c r="L128" s="277">
        <v>1675</v>
      </c>
      <c r="M128" s="277">
        <v>5.50746</v>
      </c>
    </row>
    <row r="129" spans="1:13">
      <c r="A129" s="301">
        <v>120</v>
      </c>
      <c r="B129" s="277" t="s">
        <v>264</v>
      </c>
      <c r="C129" s="277">
        <v>771.4</v>
      </c>
      <c r="D129" s="279">
        <v>761.6</v>
      </c>
      <c r="E129" s="279">
        <v>739.35</v>
      </c>
      <c r="F129" s="279">
        <v>707.3</v>
      </c>
      <c r="G129" s="279">
        <v>685.05</v>
      </c>
      <c r="H129" s="279">
        <v>793.65000000000009</v>
      </c>
      <c r="I129" s="279">
        <v>815.90000000000009</v>
      </c>
      <c r="J129" s="279">
        <v>847.95000000000016</v>
      </c>
      <c r="K129" s="277">
        <v>783.85</v>
      </c>
      <c r="L129" s="277">
        <v>729.55</v>
      </c>
      <c r="M129" s="277">
        <v>14.72105</v>
      </c>
    </row>
    <row r="130" spans="1:13">
      <c r="A130" s="301">
        <v>121</v>
      </c>
      <c r="B130" s="277" t="s">
        <v>133</v>
      </c>
      <c r="C130" s="277">
        <v>1389.45</v>
      </c>
      <c r="D130" s="279">
        <v>1377.7666666666667</v>
      </c>
      <c r="E130" s="279">
        <v>1357.5833333333333</v>
      </c>
      <c r="F130" s="279">
        <v>1325.7166666666667</v>
      </c>
      <c r="G130" s="279">
        <v>1305.5333333333333</v>
      </c>
      <c r="H130" s="279">
        <v>1409.6333333333332</v>
      </c>
      <c r="I130" s="279">
        <v>1429.8166666666666</v>
      </c>
      <c r="J130" s="279">
        <v>1461.6833333333332</v>
      </c>
      <c r="K130" s="277">
        <v>1397.95</v>
      </c>
      <c r="L130" s="277">
        <v>1345.9</v>
      </c>
      <c r="M130" s="277">
        <v>40.678060000000002</v>
      </c>
    </row>
    <row r="131" spans="1:13">
      <c r="A131" s="301">
        <v>122</v>
      </c>
      <c r="B131" s="277" t="s">
        <v>134</v>
      </c>
      <c r="C131" s="277">
        <v>62.25</v>
      </c>
      <c r="D131" s="279">
        <v>62.116666666666667</v>
      </c>
      <c r="E131" s="279">
        <v>60.533333333333331</v>
      </c>
      <c r="F131" s="279">
        <v>58.816666666666663</v>
      </c>
      <c r="G131" s="279">
        <v>57.233333333333327</v>
      </c>
      <c r="H131" s="279">
        <v>63.833333333333336</v>
      </c>
      <c r="I131" s="279">
        <v>65.416666666666657</v>
      </c>
      <c r="J131" s="279">
        <v>67.13333333333334</v>
      </c>
      <c r="K131" s="277">
        <v>63.7</v>
      </c>
      <c r="L131" s="277">
        <v>60.4</v>
      </c>
      <c r="M131" s="277">
        <v>171.25312</v>
      </c>
    </row>
    <row r="132" spans="1:13">
      <c r="A132" s="301">
        <v>123</v>
      </c>
      <c r="B132" s="277" t="s">
        <v>265</v>
      </c>
      <c r="C132" s="277">
        <v>1493.65</v>
      </c>
      <c r="D132" s="279">
        <v>1487.2166666666665</v>
      </c>
      <c r="E132" s="279">
        <v>1451.4333333333329</v>
      </c>
      <c r="F132" s="279">
        <v>1409.2166666666665</v>
      </c>
      <c r="G132" s="279">
        <v>1373.4333333333329</v>
      </c>
      <c r="H132" s="279">
        <v>1529.4333333333329</v>
      </c>
      <c r="I132" s="279">
        <v>1565.2166666666662</v>
      </c>
      <c r="J132" s="279">
        <v>1607.4333333333329</v>
      </c>
      <c r="K132" s="277">
        <v>1523</v>
      </c>
      <c r="L132" s="277">
        <v>1445</v>
      </c>
      <c r="M132" s="277">
        <v>3.1985100000000002</v>
      </c>
    </row>
    <row r="133" spans="1:13">
      <c r="A133" s="301">
        <v>124</v>
      </c>
      <c r="B133" s="277" t="s">
        <v>135</v>
      </c>
      <c r="C133" s="277">
        <v>273.45</v>
      </c>
      <c r="D133" s="279">
        <v>273.15000000000003</v>
      </c>
      <c r="E133" s="279">
        <v>267.85000000000008</v>
      </c>
      <c r="F133" s="279">
        <v>262.25000000000006</v>
      </c>
      <c r="G133" s="279">
        <v>256.9500000000001</v>
      </c>
      <c r="H133" s="279">
        <v>278.75000000000006</v>
      </c>
      <c r="I133" s="279">
        <v>284.05</v>
      </c>
      <c r="J133" s="279">
        <v>289.65000000000003</v>
      </c>
      <c r="K133" s="277">
        <v>278.45</v>
      </c>
      <c r="L133" s="277">
        <v>267.55</v>
      </c>
      <c r="M133" s="277">
        <v>42.466450000000002</v>
      </c>
    </row>
    <row r="134" spans="1:13">
      <c r="A134" s="301">
        <v>125</v>
      </c>
      <c r="B134" s="277" t="s">
        <v>266</v>
      </c>
      <c r="C134" s="277">
        <v>2400.4499999999998</v>
      </c>
      <c r="D134" s="279">
        <v>2428.35</v>
      </c>
      <c r="E134" s="279">
        <v>2368.1</v>
      </c>
      <c r="F134" s="279">
        <v>2335.75</v>
      </c>
      <c r="G134" s="279">
        <v>2275.5</v>
      </c>
      <c r="H134" s="279">
        <v>2460.6999999999998</v>
      </c>
      <c r="I134" s="279">
        <v>2520.9499999999998</v>
      </c>
      <c r="J134" s="279">
        <v>2553.2999999999997</v>
      </c>
      <c r="K134" s="277">
        <v>2488.6</v>
      </c>
      <c r="L134" s="277">
        <v>2396</v>
      </c>
      <c r="M134" s="277">
        <v>2.7233700000000001</v>
      </c>
    </row>
    <row r="135" spans="1:13">
      <c r="A135" s="301">
        <v>126</v>
      </c>
      <c r="B135" s="277" t="s">
        <v>136</v>
      </c>
      <c r="C135" s="277">
        <v>921.95</v>
      </c>
      <c r="D135" s="279">
        <v>926.68333333333339</v>
      </c>
      <c r="E135" s="279">
        <v>912.51666666666677</v>
      </c>
      <c r="F135" s="279">
        <v>903.08333333333337</v>
      </c>
      <c r="G135" s="279">
        <v>888.91666666666674</v>
      </c>
      <c r="H135" s="279">
        <v>936.11666666666679</v>
      </c>
      <c r="I135" s="279">
        <v>950.2833333333333</v>
      </c>
      <c r="J135" s="279">
        <v>959.71666666666681</v>
      </c>
      <c r="K135" s="277">
        <v>940.85</v>
      </c>
      <c r="L135" s="277">
        <v>917.25</v>
      </c>
      <c r="M135" s="277">
        <v>72.452929999999995</v>
      </c>
    </row>
    <row r="136" spans="1:13">
      <c r="A136" s="301">
        <v>127</v>
      </c>
      <c r="B136" s="277" t="s">
        <v>137</v>
      </c>
      <c r="C136" s="277">
        <v>859.3</v>
      </c>
      <c r="D136" s="279">
        <v>855.06666666666661</v>
      </c>
      <c r="E136" s="279">
        <v>847.38333333333321</v>
      </c>
      <c r="F136" s="279">
        <v>835.46666666666658</v>
      </c>
      <c r="G136" s="279">
        <v>827.78333333333319</v>
      </c>
      <c r="H136" s="279">
        <v>866.98333333333323</v>
      </c>
      <c r="I136" s="279">
        <v>874.66666666666663</v>
      </c>
      <c r="J136" s="279">
        <v>886.58333333333326</v>
      </c>
      <c r="K136" s="277">
        <v>862.75</v>
      </c>
      <c r="L136" s="277">
        <v>843.15</v>
      </c>
      <c r="M136" s="277">
        <v>20.376899999999999</v>
      </c>
    </row>
    <row r="137" spans="1:13">
      <c r="A137" s="301">
        <v>128</v>
      </c>
      <c r="B137" s="277" t="s">
        <v>148</v>
      </c>
      <c r="C137" s="277">
        <v>61815.1</v>
      </c>
      <c r="D137" s="279">
        <v>62055.033333333333</v>
      </c>
      <c r="E137" s="279">
        <v>61310.066666666666</v>
      </c>
      <c r="F137" s="279">
        <v>60805.033333333333</v>
      </c>
      <c r="G137" s="279">
        <v>60060.066666666666</v>
      </c>
      <c r="H137" s="279">
        <v>62560.066666666666</v>
      </c>
      <c r="I137" s="279">
        <v>63305.033333333326</v>
      </c>
      <c r="J137" s="279">
        <v>63810.066666666666</v>
      </c>
      <c r="K137" s="277">
        <v>62800</v>
      </c>
      <c r="L137" s="277">
        <v>61550</v>
      </c>
      <c r="M137" s="277">
        <v>9.7900000000000001E-2</v>
      </c>
    </row>
    <row r="138" spans="1:13">
      <c r="A138" s="301">
        <v>129</v>
      </c>
      <c r="B138" s="277" t="s">
        <v>145</v>
      </c>
      <c r="C138" s="277">
        <v>1005.85</v>
      </c>
      <c r="D138" s="279">
        <v>1005.6999999999999</v>
      </c>
      <c r="E138" s="279">
        <v>995.49999999999989</v>
      </c>
      <c r="F138" s="279">
        <v>985.15</v>
      </c>
      <c r="G138" s="279">
        <v>974.94999999999993</v>
      </c>
      <c r="H138" s="279">
        <v>1016.0499999999998</v>
      </c>
      <c r="I138" s="279">
        <v>1026.25</v>
      </c>
      <c r="J138" s="279">
        <v>1036.5999999999999</v>
      </c>
      <c r="K138" s="277">
        <v>1015.9</v>
      </c>
      <c r="L138" s="277">
        <v>995.35</v>
      </c>
      <c r="M138" s="277">
        <v>7.3128900000000003</v>
      </c>
    </row>
    <row r="139" spans="1:13">
      <c r="A139" s="301">
        <v>130</v>
      </c>
      <c r="B139" s="277" t="s">
        <v>139</v>
      </c>
      <c r="C139" s="277">
        <v>134.19999999999999</v>
      </c>
      <c r="D139" s="279">
        <v>135.1</v>
      </c>
      <c r="E139" s="279">
        <v>131.75</v>
      </c>
      <c r="F139" s="279">
        <v>129.30000000000001</v>
      </c>
      <c r="G139" s="279">
        <v>125.95000000000002</v>
      </c>
      <c r="H139" s="279">
        <v>137.54999999999998</v>
      </c>
      <c r="I139" s="279">
        <v>140.89999999999995</v>
      </c>
      <c r="J139" s="279">
        <v>143.34999999999997</v>
      </c>
      <c r="K139" s="277">
        <v>138.44999999999999</v>
      </c>
      <c r="L139" s="277">
        <v>132.65</v>
      </c>
      <c r="M139" s="277">
        <v>145.86112</v>
      </c>
    </row>
    <row r="140" spans="1:13">
      <c r="A140" s="301">
        <v>131</v>
      </c>
      <c r="B140" s="277" t="s">
        <v>138</v>
      </c>
      <c r="C140" s="277">
        <v>604.85</v>
      </c>
      <c r="D140" s="279">
        <v>610.25</v>
      </c>
      <c r="E140" s="279">
        <v>595.6</v>
      </c>
      <c r="F140" s="279">
        <v>586.35</v>
      </c>
      <c r="G140" s="279">
        <v>571.70000000000005</v>
      </c>
      <c r="H140" s="279">
        <v>619.5</v>
      </c>
      <c r="I140" s="279">
        <v>634.15000000000009</v>
      </c>
      <c r="J140" s="279">
        <v>643.4</v>
      </c>
      <c r="K140" s="277">
        <v>624.9</v>
      </c>
      <c r="L140" s="277">
        <v>601</v>
      </c>
      <c r="M140" s="277">
        <v>51.829549999999998</v>
      </c>
    </row>
    <row r="141" spans="1:13">
      <c r="A141" s="301">
        <v>132</v>
      </c>
      <c r="B141" s="277" t="s">
        <v>140</v>
      </c>
      <c r="C141" s="277">
        <v>181.95</v>
      </c>
      <c r="D141" s="279">
        <v>182.23333333333335</v>
      </c>
      <c r="E141" s="279">
        <v>178.31666666666669</v>
      </c>
      <c r="F141" s="279">
        <v>174.68333333333334</v>
      </c>
      <c r="G141" s="279">
        <v>170.76666666666668</v>
      </c>
      <c r="H141" s="279">
        <v>185.8666666666667</v>
      </c>
      <c r="I141" s="279">
        <v>189.78333333333333</v>
      </c>
      <c r="J141" s="279">
        <v>193.41666666666671</v>
      </c>
      <c r="K141" s="277">
        <v>186.15</v>
      </c>
      <c r="L141" s="277">
        <v>178.6</v>
      </c>
      <c r="M141" s="277">
        <v>135.24110999999999</v>
      </c>
    </row>
    <row r="142" spans="1:13">
      <c r="A142" s="301">
        <v>133</v>
      </c>
      <c r="B142" s="277" t="s">
        <v>267</v>
      </c>
      <c r="C142" s="277">
        <v>38.15</v>
      </c>
      <c r="D142" s="279">
        <v>37.883333333333333</v>
      </c>
      <c r="E142" s="279">
        <v>36.566666666666663</v>
      </c>
      <c r="F142" s="279">
        <v>34.983333333333327</v>
      </c>
      <c r="G142" s="279">
        <v>33.666666666666657</v>
      </c>
      <c r="H142" s="279">
        <v>39.466666666666669</v>
      </c>
      <c r="I142" s="279">
        <v>40.783333333333346</v>
      </c>
      <c r="J142" s="279">
        <v>42.366666666666674</v>
      </c>
      <c r="K142" s="277">
        <v>39.200000000000003</v>
      </c>
      <c r="L142" s="277">
        <v>36.299999999999997</v>
      </c>
      <c r="M142" s="277">
        <v>60.204729999999998</v>
      </c>
    </row>
    <row r="143" spans="1:13">
      <c r="A143" s="301">
        <v>134</v>
      </c>
      <c r="B143" s="277" t="s">
        <v>141</v>
      </c>
      <c r="C143" s="277">
        <v>362.15</v>
      </c>
      <c r="D143" s="279">
        <v>362.58333333333331</v>
      </c>
      <c r="E143" s="279">
        <v>358.71666666666664</v>
      </c>
      <c r="F143" s="279">
        <v>355.2833333333333</v>
      </c>
      <c r="G143" s="279">
        <v>351.41666666666663</v>
      </c>
      <c r="H143" s="279">
        <v>366.01666666666665</v>
      </c>
      <c r="I143" s="279">
        <v>369.88333333333333</v>
      </c>
      <c r="J143" s="279">
        <v>373.31666666666666</v>
      </c>
      <c r="K143" s="277">
        <v>366.45</v>
      </c>
      <c r="L143" s="277">
        <v>359.15</v>
      </c>
      <c r="M143" s="277">
        <v>34.494599999999998</v>
      </c>
    </row>
    <row r="144" spans="1:13">
      <c r="A144" s="301">
        <v>135</v>
      </c>
      <c r="B144" s="277" t="s">
        <v>142</v>
      </c>
      <c r="C144" s="277">
        <v>6185.15</v>
      </c>
      <c r="D144" s="279">
        <v>6199.7</v>
      </c>
      <c r="E144" s="279">
        <v>6104.4</v>
      </c>
      <c r="F144" s="279">
        <v>6023.65</v>
      </c>
      <c r="G144" s="279">
        <v>5928.3499999999995</v>
      </c>
      <c r="H144" s="279">
        <v>6280.45</v>
      </c>
      <c r="I144" s="279">
        <v>6375.7500000000009</v>
      </c>
      <c r="J144" s="279">
        <v>6456.5</v>
      </c>
      <c r="K144" s="277">
        <v>6295</v>
      </c>
      <c r="L144" s="277">
        <v>6118.95</v>
      </c>
      <c r="M144" s="277">
        <v>20.57207</v>
      </c>
    </row>
    <row r="145" spans="1:13">
      <c r="A145" s="301">
        <v>136</v>
      </c>
      <c r="B145" s="277" t="s">
        <v>144</v>
      </c>
      <c r="C145" s="277">
        <v>562.29999999999995</v>
      </c>
      <c r="D145" s="279">
        <v>564.43333333333328</v>
      </c>
      <c r="E145" s="279">
        <v>555.86666666666656</v>
      </c>
      <c r="F145" s="279">
        <v>549.43333333333328</v>
      </c>
      <c r="G145" s="279">
        <v>540.86666666666656</v>
      </c>
      <c r="H145" s="279">
        <v>570.86666666666656</v>
      </c>
      <c r="I145" s="279">
        <v>579.43333333333339</v>
      </c>
      <c r="J145" s="279">
        <v>585.86666666666656</v>
      </c>
      <c r="K145" s="277">
        <v>573</v>
      </c>
      <c r="L145" s="277">
        <v>558</v>
      </c>
      <c r="M145" s="277">
        <v>4.9683599999999997</v>
      </c>
    </row>
    <row r="146" spans="1:13">
      <c r="A146" s="301">
        <v>137</v>
      </c>
      <c r="B146" s="277" t="s">
        <v>146</v>
      </c>
      <c r="C146" s="277">
        <v>1062.75</v>
      </c>
      <c r="D146" s="279">
        <v>1057.9666666666667</v>
      </c>
      <c r="E146" s="279">
        <v>1047.9333333333334</v>
      </c>
      <c r="F146" s="279">
        <v>1033.1166666666668</v>
      </c>
      <c r="G146" s="279">
        <v>1023.0833333333335</v>
      </c>
      <c r="H146" s="279">
        <v>1072.7833333333333</v>
      </c>
      <c r="I146" s="279">
        <v>1082.8166666666666</v>
      </c>
      <c r="J146" s="279">
        <v>1097.6333333333332</v>
      </c>
      <c r="K146" s="277">
        <v>1068</v>
      </c>
      <c r="L146" s="277">
        <v>1043.1500000000001</v>
      </c>
      <c r="M146" s="277">
        <v>10.22113</v>
      </c>
    </row>
    <row r="147" spans="1:13">
      <c r="A147" s="301">
        <v>138</v>
      </c>
      <c r="B147" s="277" t="s">
        <v>147</v>
      </c>
      <c r="C147" s="277">
        <v>92.5</v>
      </c>
      <c r="D147" s="279">
        <v>93.116666666666674</v>
      </c>
      <c r="E147" s="279">
        <v>91.433333333333351</v>
      </c>
      <c r="F147" s="279">
        <v>90.366666666666674</v>
      </c>
      <c r="G147" s="279">
        <v>88.683333333333351</v>
      </c>
      <c r="H147" s="279">
        <v>94.183333333333351</v>
      </c>
      <c r="I147" s="279">
        <v>95.866666666666688</v>
      </c>
      <c r="J147" s="279">
        <v>96.933333333333351</v>
      </c>
      <c r="K147" s="277">
        <v>94.8</v>
      </c>
      <c r="L147" s="277">
        <v>92.05</v>
      </c>
      <c r="M147" s="277">
        <v>84.820130000000006</v>
      </c>
    </row>
    <row r="148" spans="1:13">
      <c r="A148" s="301">
        <v>139</v>
      </c>
      <c r="B148" s="277" t="s">
        <v>268</v>
      </c>
      <c r="C148" s="277">
        <v>1142.05</v>
      </c>
      <c r="D148" s="279">
        <v>1148.0166666666667</v>
      </c>
      <c r="E148" s="279">
        <v>1116.0833333333333</v>
      </c>
      <c r="F148" s="279">
        <v>1090.1166666666666</v>
      </c>
      <c r="G148" s="279">
        <v>1058.1833333333332</v>
      </c>
      <c r="H148" s="279">
        <v>1173.9833333333333</v>
      </c>
      <c r="I148" s="279">
        <v>1205.9166666666667</v>
      </c>
      <c r="J148" s="279">
        <v>1231.8833333333334</v>
      </c>
      <c r="K148" s="277">
        <v>1179.95</v>
      </c>
      <c r="L148" s="277">
        <v>1122.05</v>
      </c>
      <c r="M148" s="277">
        <v>6.8649500000000003</v>
      </c>
    </row>
    <row r="149" spans="1:13">
      <c r="A149" s="301">
        <v>140</v>
      </c>
      <c r="B149" s="277" t="s">
        <v>149</v>
      </c>
      <c r="C149" s="277">
        <v>1348.2</v>
      </c>
      <c r="D149" s="279">
        <v>1341.6000000000001</v>
      </c>
      <c r="E149" s="279">
        <v>1311.6000000000004</v>
      </c>
      <c r="F149" s="279">
        <v>1275.0000000000002</v>
      </c>
      <c r="G149" s="279">
        <v>1245.0000000000005</v>
      </c>
      <c r="H149" s="279">
        <v>1378.2000000000003</v>
      </c>
      <c r="I149" s="279">
        <v>1408.1999999999998</v>
      </c>
      <c r="J149" s="279">
        <v>1444.8000000000002</v>
      </c>
      <c r="K149" s="277">
        <v>1371.6</v>
      </c>
      <c r="L149" s="277">
        <v>1305</v>
      </c>
      <c r="M149" s="277">
        <v>54.051229999999997</v>
      </c>
    </row>
    <row r="150" spans="1:13">
      <c r="A150" s="301">
        <v>141</v>
      </c>
      <c r="B150" s="277" t="s">
        <v>269</v>
      </c>
      <c r="C150" s="277">
        <v>720.85</v>
      </c>
      <c r="D150" s="279">
        <v>724.61666666666667</v>
      </c>
      <c r="E150" s="279">
        <v>707.23333333333335</v>
      </c>
      <c r="F150" s="279">
        <v>693.61666666666667</v>
      </c>
      <c r="G150" s="279">
        <v>676.23333333333335</v>
      </c>
      <c r="H150" s="279">
        <v>738.23333333333335</v>
      </c>
      <c r="I150" s="279">
        <v>755.61666666666679</v>
      </c>
      <c r="J150" s="279">
        <v>769.23333333333335</v>
      </c>
      <c r="K150" s="277">
        <v>742</v>
      </c>
      <c r="L150" s="277">
        <v>711</v>
      </c>
      <c r="M150" s="277">
        <v>4.9705500000000002</v>
      </c>
    </row>
    <row r="151" spans="1:13">
      <c r="A151" s="301">
        <v>142</v>
      </c>
      <c r="B151" s="277" t="s">
        <v>151</v>
      </c>
      <c r="C151" s="277">
        <v>24.05</v>
      </c>
      <c r="D151" s="279">
        <v>24.133333333333336</v>
      </c>
      <c r="E151" s="279">
        <v>23.866666666666674</v>
      </c>
      <c r="F151" s="279">
        <v>23.683333333333337</v>
      </c>
      <c r="G151" s="279">
        <v>23.416666666666675</v>
      </c>
      <c r="H151" s="279">
        <v>24.316666666666674</v>
      </c>
      <c r="I151" s="279">
        <v>24.583333333333332</v>
      </c>
      <c r="J151" s="279">
        <v>24.766666666666673</v>
      </c>
      <c r="K151" s="277">
        <v>24.4</v>
      </c>
      <c r="L151" s="277">
        <v>23.95</v>
      </c>
      <c r="M151" s="277">
        <v>58.24389</v>
      </c>
    </row>
    <row r="152" spans="1:13">
      <c r="A152" s="301">
        <v>143</v>
      </c>
      <c r="B152" s="277" t="s">
        <v>270</v>
      </c>
      <c r="C152" s="277">
        <v>20.399999999999999</v>
      </c>
      <c r="D152" s="279">
        <v>20.366666666666664</v>
      </c>
      <c r="E152" s="279">
        <v>20.233333333333327</v>
      </c>
      <c r="F152" s="279">
        <v>20.066666666666663</v>
      </c>
      <c r="G152" s="279">
        <v>19.933333333333326</v>
      </c>
      <c r="H152" s="279">
        <v>20.533333333333328</v>
      </c>
      <c r="I152" s="279">
        <v>20.666666666666661</v>
      </c>
      <c r="J152" s="279">
        <v>20.833333333333329</v>
      </c>
      <c r="K152" s="277">
        <v>20.5</v>
      </c>
      <c r="L152" s="277">
        <v>20.2</v>
      </c>
      <c r="M152" s="277">
        <v>30.3368</v>
      </c>
    </row>
    <row r="153" spans="1:13">
      <c r="A153" s="301">
        <v>144</v>
      </c>
      <c r="B153" s="277" t="s">
        <v>155</v>
      </c>
      <c r="C153" s="277">
        <v>87.15</v>
      </c>
      <c r="D153" s="279">
        <v>86.733333333333334</v>
      </c>
      <c r="E153" s="279">
        <v>84.966666666666669</v>
      </c>
      <c r="F153" s="279">
        <v>82.783333333333331</v>
      </c>
      <c r="G153" s="279">
        <v>81.016666666666666</v>
      </c>
      <c r="H153" s="279">
        <v>88.916666666666671</v>
      </c>
      <c r="I153" s="279">
        <v>90.683333333333351</v>
      </c>
      <c r="J153" s="279">
        <v>92.866666666666674</v>
      </c>
      <c r="K153" s="277">
        <v>88.5</v>
      </c>
      <c r="L153" s="277">
        <v>84.55</v>
      </c>
      <c r="M153" s="277">
        <v>131.99206000000001</v>
      </c>
    </row>
    <row r="154" spans="1:13">
      <c r="A154" s="301">
        <v>145</v>
      </c>
      <c r="B154" s="277" t="s">
        <v>156</v>
      </c>
      <c r="C154" s="277">
        <v>88.15</v>
      </c>
      <c r="D154" s="279">
        <v>88.566666666666677</v>
      </c>
      <c r="E154" s="279">
        <v>87.483333333333348</v>
      </c>
      <c r="F154" s="279">
        <v>86.816666666666677</v>
      </c>
      <c r="G154" s="279">
        <v>85.733333333333348</v>
      </c>
      <c r="H154" s="279">
        <v>89.233333333333348</v>
      </c>
      <c r="I154" s="279">
        <v>90.316666666666691</v>
      </c>
      <c r="J154" s="279">
        <v>90.983333333333348</v>
      </c>
      <c r="K154" s="277">
        <v>89.65</v>
      </c>
      <c r="L154" s="277">
        <v>87.9</v>
      </c>
      <c r="M154" s="277">
        <v>107.33683000000001</v>
      </c>
    </row>
    <row r="155" spans="1:13">
      <c r="A155" s="301">
        <v>146</v>
      </c>
      <c r="B155" s="277" t="s">
        <v>150</v>
      </c>
      <c r="C155" s="277">
        <v>33.25</v>
      </c>
      <c r="D155" s="279">
        <v>33.483333333333327</v>
      </c>
      <c r="E155" s="279">
        <v>32.866666666666653</v>
      </c>
      <c r="F155" s="279">
        <v>32.483333333333327</v>
      </c>
      <c r="G155" s="279">
        <v>31.866666666666653</v>
      </c>
      <c r="H155" s="279">
        <v>33.866666666666653</v>
      </c>
      <c r="I155" s="279">
        <v>34.483333333333327</v>
      </c>
      <c r="J155" s="279">
        <v>34.866666666666653</v>
      </c>
      <c r="K155" s="277">
        <v>34.1</v>
      </c>
      <c r="L155" s="277">
        <v>33.1</v>
      </c>
      <c r="M155" s="277">
        <v>146.00229999999999</v>
      </c>
    </row>
    <row r="156" spans="1:13">
      <c r="A156" s="301">
        <v>147</v>
      </c>
      <c r="B156" s="277" t="s">
        <v>153</v>
      </c>
      <c r="C156" s="277">
        <v>16597.849999999999</v>
      </c>
      <c r="D156" s="279">
        <v>16769.149999999998</v>
      </c>
      <c r="E156" s="279">
        <v>16339.299999999996</v>
      </c>
      <c r="F156" s="279">
        <v>16080.749999999996</v>
      </c>
      <c r="G156" s="279">
        <v>15650.899999999994</v>
      </c>
      <c r="H156" s="279">
        <v>17027.699999999997</v>
      </c>
      <c r="I156" s="279">
        <v>17457.549999999996</v>
      </c>
      <c r="J156" s="279">
        <v>17716.099999999999</v>
      </c>
      <c r="K156" s="277">
        <v>17199</v>
      </c>
      <c r="L156" s="277">
        <v>16510.599999999999</v>
      </c>
      <c r="M156" s="277">
        <v>4.5050499999999998</v>
      </c>
    </row>
    <row r="157" spans="1:13">
      <c r="A157" s="301">
        <v>148</v>
      </c>
      <c r="B157" s="277" t="s">
        <v>3162</v>
      </c>
      <c r="C157" s="277">
        <v>277.85000000000002</v>
      </c>
      <c r="D157" s="279">
        <v>279.18333333333334</v>
      </c>
      <c r="E157" s="279">
        <v>275.66666666666669</v>
      </c>
      <c r="F157" s="279">
        <v>273.48333333333335</v>
      </c>
      <c r="G157" s="279">
        <v>269.9666666666667</v>
      </c>
      <c r="H157" s="279">
        <v>281.36666666666667</v>
      </c>
      <c r="I157" s="279">
        <v>284.88333333333333</v>
      </c>
      <c r="J157" s="279">
        <v>287.06666666666666</v>
      </c>
      <c r="K157" s="277">
        <v>282.7</v>
      </c>
      <c r="L157" s="277">
        <v>277</v>
      </c>
      <c r="M157" s="277">
        <v>7.7902500000000003</v>
      </c>
    </row>
    <row r="158" spans="1:13">
      <c r="A158" s="301">
        <v>149</v>
      </c>
      <c r="B158" s="277" t="s">
        <v>271</v>
      </c>
      <c r="C158" s="277">
        <v>365.1</v>
      </c>
      <c r="D158" s="279">
        <v>368.0333333333333</v>
      </c>
      <c r="E158" s="279">
        <v>361.16666666666663</v>
      </c>
      <c r="F158" s="279">
        <v>357.23333333333335</v>
      </c>
      <c r="G158" s="279">
        <v>350.36666666666667</v>
      </c>
      <c r="H158" s="279">
        <v>371.96666666666658</v>
      </c>
      <c r="I158" s="279">
        <v>378.83333333333326</v>
      </c>
      <c r="J158" s="279">
        <v>382.76666666666654</v>
      </c>
      <c r="K158" s="277">
        <v>374.9</v>
      </c>
      <c r="L158" s="277">
        <v>364.1</v>
      </c>
      <c r="M158" s="277">
        <v>2.3250099999999998</v>
      </c>
    </row>
    <row r="159" spans="1:13">
      <c r="A159" s="301">
        <v>150</v>
      </c>
      <c r="B159" s="277" t="s">
        <v>158</v>
      </c>
      <c r="C159" s="277">
        <v>79.5</v>
      </c>
      <c r="D159" s="279">
        <v>79.833333333333329</v>
      </c>
      <c r="E159" s="279">
        <v>78.966666666666654</v>
      </c>
      <c r="F159" s="279">
        <v>78.433333333333323</v>
      </c>
      <c r="G159" s="279">
        <v>77.566666666666649</v>
      </c>
      <c r="H159" s="279">
        <v>80.36666666666666</v>
      </c>
      <c r="I159" s="279">
        <v>81.233333333333334</v>
      </c>
      <c r="J159" s="279">
        <v>81.766666666666666</v>
      </c>
      <c r="K159" s="277">
        <v>80.7</v>
      </c>
      <c r="L159" s="277">
        <v>79.3</v>
      </c>
      <c r="M159" s="277">
        <v>99.062139999999999</v>
      </c>
    </row>
    <row r="160" spans="1:13">
      <c r="A160" s="301">
        <v>151</v>
      </c>
      <c r="B160" s="277" t="s">
        <v>157</v>
      </c>
      <c r="C160" s="277">
        <v>97.15</v>
      </c>
      <c r="D160" s="279">
        <v>97.316666666666663</v>
      </c>
      <c r="E160" s="279">
        <v>96.633333333333326</v>
      </c>
      <c r="F160" s="279">
        <v>96.11666666666666</v>
      </c>
      <c r="G160" s="279">
        <v>95.433333333333323</v>
      </c>
      <c r="H160" s="279">
        <v>97.833333333333329</v>
      </c>
      <c r="I160" s="279">
        <v>98.516666666666666</v>
      </c>
      <c r="J160" s="279">
        <v>99.033333333333331</v>
      </c>
      <c r="K160" s="277">
        <v>98</v>
      </c>
      <c r="L160" s="277">
        <v>96.8</v>
      </c>
      <c r="M160" s="277">
        <v>5.1593200000000001</v>
      </c>
    </row>
    <row r="161" spans="1:13">
      <c r="A161" s="301">
        <v>152</v>
      </c>
      <c r="B161" s="277" t="s">
        <v>272</v>
      </c>
      <c r="C161" s="277">
        <v>2987.8</v>
      </c>
      <c r="D161" s="279">
        <v>3002.9</v>
      </c>
      <c r="E161" s="279">
        <v>2959.9</v>
      </c>
      <c r="F161" s="279">
        <v>2932</v>
      </c>
      <c r="G161" s="279">
        <v>2889</v>
      </c>
      <c r="H161" s="279">
        <v>3030.8</v>
      </c>
      <c r="I161" s="279">
        <v>3073.8</v>
      </c>
      <c r="J161" s="279">
        <v>3101.7000000000003</v>
      </c>
      <c r="K161" s="277">
        <v>3045.9</v>
      </c>
      <c r="L161" s="277">
        <v>2975</v>
      </c>
      <c r="M161" s="277">
        <v>0.22878000000000001</v>
      </c>
    </row>
    <row r="162" spans="1:13">
      <c r="A162" s="301">
        <v>153</v>
      </c>
      <c r="B162" s="277" t="s">
        <v>273</v>
      </c>
      <c r="C162" s="277">
        <v>1776.8</v>
      </c>
      <c r="D162" s="279">
        <v>1782.8</v>
      </c>
      <c r="E162" s="279">
        <v>1761.6</v>
      </c>
      <c r="F162" s="279">
        <v>1746.3999999999999</v>
      </c>
      <c r="G162" s="279">
        <v>1725.1999999999998</v>
      </c>
      <c r="H162" s="279">
        <v>1798</v>
      </c>
      <c r="I162" s="279">
        <v>1819.2000000000003</v>
      </c>
      <c r="J162" s="279">
        <v>1834.4</v>
      </c>
      <c r="K162" s="277">
        <v>1804</v>
      </c>
      <c r="L162" s="277">
        <v>1767.6</v>
      </c>
      <c r="M162" s="277">
        <v>1.1036699999999999</v>
      </c>
    </row>
    <row r="163" spans="1:13">
      <c r="A163" s="301">
        <v>154</v>
      </c>
      <c r="B163" s="277" t="s">
        <v>274</v>
      </c>
      <c r="C163" s="277">
        <v>214.8</v>
      </c>
      <c r="D163" s="279">
        <v>215.23333333333335</v>
      </c>
      <c r="E163" s="279">
        <v>210.9666666666667</v>
      </c>
      <c r="F163" s="279">
        <v>207.13333333333335</v>
      </c>
      <c r="G163" s="279">
        <v>202.8666666666667</v>
      </c>
      <c r="H163" s="279">
        <v>219.06666666666669</v>
      </c>
      <c r="I163" s="279">
        <v>223.33333333333334</v>
      </c>
      <c r="J163" s="279">
        <v>227.16666666666669</v>
      </c>
      <c r="K163" s="277">
        <v>219.5</v>
      </c>
      <c r="L163" s="277">
        <v>211.4</v>
      </c>
      <c r="M163" s="277">
        <v>3.9578500000000001</v>
      </c>
    </row>
    <row r="164" spans="1:13">
      <c r="A164" s="301">
        <v>155</v>
      </c>
      <c r="B164" s="277" t="s">
        <v>159</v>
      </c>
      <c r="C164" s="277">
        <v>19129.75</v>
      </c>
      <c r="D164" s="279">
        <v>19199.383333333331</v>
      </c>
      <c r="E164" s="279">
        <v>18956.066666666662</v>
      </c>
      <c r="F164" s="279">
        <v>18782.383333333331</v>
      </c>
      <c r="G164" s="279">
        <v>18539.066666666662</v>
      </c>
      <c r="H164" s="279">
        <v>19373.066666666662</v>
      </c>
      <c r="I164" s="279">
        <v>19616.383333333328</v>
      </c>
      <c r="J164" s="279">
        <v>19790.066666666662</v>
      </c>
      <c r="K164" s="277">
        <v>19442.7</v>
      </c>
      <c r="L164" s="277">
        <v>19025.7</v>
      </c>
      <c r="M164" s="277">
        <v>0.18346999999999999</v>
      </c>
    </row>
    <row r="165" spans="1:13">
      <c r="A165" s="301">
        <v>156</v>
      </c>
      <c r="B165" s="277" t="s">
        <v>161</v>
      </c>
      <c r="C165" s="277">
        <v>243.4</v>
      </c>
      <c r="D165" s="279">
        <v>240</v>
      </c>
      <c r="E165" s="279">
        <v>235.3</v>
      </c>
      <c r="F165" s="279">
        <v>227.20000000000002</v>
      </c>
      <c r="G165" s="279">
        <v>222.50000000000003</v>
      </c>
      <c r="H165" s="279">
        <v>248.1</v>
      </c>
      <c r="I165" s="279">
        <v>252.79999999999998</v>
      </c>
      <c r="J165" s="279">
        <v>260.89999999999998</v>
      </c>
      <c r="K165" s="277">
        <v>244.7</v>
      </c>
      <c r="L165" s="277">
        <v>231.9</v>
      </c>
      <c r="M165" s="277">
        <v>73.855459999999994</v>
      </c>
    </row>
    <row r="166" spans="1:13">
      <c r="A166" s="301">
        <v>157</v>
      </c>
      <c r="B166" s="277" t="s">
        <v>275</v>
      </c>
      <c r="C166" s="277">
        <v>4296.75</v>
      </c>
      <c r="D166" s="279">
        <v>4317.416666666667</v>
      </c>
      <c r="E166" s="279">
        <v>4266.8333333333339</v>
      </c>
      <c r="F166" s="279">
        <v>4236.916666666667</v>
      </c>
      <c r="G166" s="279">
        <v>4186.3333333333339</v>
      </c>
      <c r="H166" s="279">
        <v>4347.3333333333339</v>
      </c>
      <c r="I166" s="279">
        <v>4397.9166666666679</v>
      </c>
      <c r="J166" s="279">
        <v>4427.8333333333339</v>
      </c>
      <c r="K166" s="277">
        <v>4368</v>
      </c>
      <c r="L166" s="277">
        <v>4287.5</v>
      </c>
      <c r="M166" s="277">
        <v>0.45154</v>
      </c>
    </row>
    <row r="167" spans="1:13">
      <c r="A167" s="301">
        <v>158</v>
      </c>
      <c r="B167" s="277" t="s">
        <v>163</v>
      </c>
      <c r="C167" s="277">
        <v>1370.85</v>
      </c>
      <c r="D167" s="279">
        <v>1370.1166666666668</v>
      </c>
      <c r="E167" s="279">
        <v>1356.7333333333336</v>
      </c>
      <c r="F167" s="279">
        <v>1342.6166666666668</v>
      </c>
      <c r="G167" s="279">
        <v>1329.2333333333336</v>
      </c>
      <c r="H167" s="279">
        <v>1384.2333333333336</v>
      </c>
      <c r="I167" s="279">
        <v>1397.6166666666668</v>
      </c>
      <c r="J167" s="279">
        <v>1411.7333333333336</v>
      </c>
      <c r="K167" s="277">
        <v>1383.5</v>
      </c>
      <c r="L167" s="277">
        <v>1356</v>
      </c>
      <c r="M167" s="277">
        <v>8.1994500000000006</v>
      </c>
    </row>
    <row r="168" spans="1:13">
      <c r="A168" s="301">
        <v>159</v>
      </c>
      <c r="B168" s="277" t="s">
        <v>160</v>
      </c>
      <c r="C168" s="277">
        <v>1423.55</v>
      </c>
      <c r="D168" s="279">
        <v>1437.2</v>
      </c>
      <c r="E168" s="279">
        <v>1397.45</v>
      </c>
      <c r="F168" s="279">
        <v>1371.35</v>
      </c>
      <c r="G168" s="279">
        <v>1331.6</v>
      </c>
      <c r="H168" s="279">
        <v>1463.3000000000002</v>
      </c>
      <c r="I168" s="279">
        <v>1503.0500000000002</v>
      </c>
      <c r="J168" s="279">
        <v>1529.1500000000003</v>
      </c>
      <c r="K168" s="277">
        <v>1476.95</v>
      </c>
      <c r="L168" s="277">
        <v>1411.1</v>
      </c>
      <c r="M168" s="277">
        <v>14.96386</v>
      </c>
    </row>
    <row r="169" spans="1:13">
      <c r="A169" s="301">
        <v>160</v>
      </c>
      <c r="B169" s="277" t="s">
        <v>162</v>
      </c>
      <c r="C169" s="277">
        <v>83.7</v>
      </c>
      <c r="D169" s="279">
        <v>83.483333333333334</v>
      </c>
      <c r="E169" s="279">
        <v>80.916666666666671</v>
      </c>
      <c r="F169" s="279">
        <v>78.13333333333334</v>
      </c>
      <c r="G169" s="279">
        <v>75.566666666666677</v>
      </c>
      <c r="H169" s="279">
        <v>86.266666666666666</v>
      </c>
      <c r="I169" s="279">
        <v>88.833333333333329</v>
      </c>
      <c r="J169" s="279">
        <v>91.61666666666666</v>
      </c>
      <c r="K169" s="277">
        <v>86.05</v>
      </c>
      <c r="L169" s="277">
        <v>80.7</v>
      </c>
      <c r="M169" s="277">
        <v>131.97255000000001</v>
      </c>
    </row>
    <row r="170" spans="1:13">
      <c r="A170" s="301">
        <v>161</v>
      </c>
      <c r="B170" s="277" t="s">
        <v>165</v>
      </c>
      <c r="C170" s="277">
        <v>181.75</v>
      </c>
      <c r="D170" s="279">
        <v>182.25</v>
      </c>
      <c r="E170" s="279">
        <v>180</v>
      </c>
      <c r="F170" s="279">
        <v>178.25</v>
      </c>
      <c r="G170" s="279">
        <v>176</v>
      </c>
      <c r="H170" s="279">
        <v>184</v>
      </c>
      <c r="I170" s="279">
        <v>186.25</v>
      </c>
      <c r="J170" s="279">
        <v>188</v>
      </c>
      <c r="K170" s="277">
        <v>184.5</v>
      </c>
      <c r="L170" s="277">
        <v>180.5</v>
      </c>
      <c r="M170" s="277">
        <v>75.014979999999994</v>
      </c>
    </row>
    <row r="171" spans="1:13">
      <c r="A171" s="301">
        <v>162</v>
      </c>
      <c r="B171" s="277" t="s">
        <v>276</v>
      </c>
      <c r="C171" s="277">
        <v>194.9</v>
      </c>
      <c r="D171" s="279">
        <v>196.58333333333334</v>
      </c>
      <c r="E171" s="279">
        <v>190.16666666666669</v>
      </c>
      <c r="F171" s="279">
        <v>185.43333333333334</v>
      </c>
      <c r="G171" s="279">
        <v>179.01666666666668</v>
      </c>
      <c r="H171" s="279">
        <v>201.31666666666669</v>
      </c>
      <c r="I171" s="279">
        <v>207.73333333333338</v>
      </c>
      <c r="J171" s="279">
        <v>212.4666666666667</v>
      </c>
      <c r="K171" s="277">
        <v>203</v>
      </c>
      <c r="L171" s="277">
        <v>191.85</v>
      </c>
      <c r="M171" s="277">
        <v>15.62481</v>
      </c>
    </row>
    <row r="172" spans="1:13">
      <c r="A172" s="301">
        <v>163</v>
      </c>
      <c r="B172" s="277" t="s">
        <v>277</v>
      </c>
      <c r="C172" s="277">
        <v>10329.450000000001</v>
      </c>
      <c r="D172" s="279">
        <v>10378</v>
      </c>
      <c r="E172" s="279">
        <v>10231.5</v>
      </c>
      <c r="F172" s="279">
        <v>10133.549999999999</v>
      </c>
      <c r="G172" s="279">
        <v>9987.0499999999993</v>
      </c>
      <c r="H172" s="279">
        <v>10475.950000000001</v>
      </c>
      <c r="I172" s="279">
        <v>10622.45</v>
      </c>
      <c r="J172" s="279">
        <v>10720.400000000001</v>
      </c>
      <c r="K172" s="277">
        <v>10524.5</v>
      </c>
      <c r="L172" s="277">
        <v>10280.049999999999</v>
      </c>
      <c r="M172" s="277">
        <v>8.3989999999999995E-2</v>
      </c>
    </row>
    <row r="173" spans="1:13">
      <c r="A173" s="301">
        <v>164</v>
      </c>
      <c r="B173" s="277" t="s">
        <v>164</v>
      </c>
      <c r="C173" s="277">
        <v>32.75</v>
      </c>
      <c r="D173" s="279">
        <v>32.800000000000004</v>
      </c>
      <c r="E173" s="279">
        <v>32.050000000000011</v>
      </c>
      <c r="F173" s="279">
        <v>31.350000000000009</v>
      </c>
      <c r="G173" s="279">
        <v>30.600000000000016</v>
      </c>
      <c r="H173" s="279">
        <v>33.500000000000007</v>
      </c>
      <c r="I173" s="279">
        <v>34.249999999999993</v>
      </c>
      <c r="J173" s="279">
        <v>34.950000000000003</v>
      </c>
      <c r="K173" s="277">
        <v>33.549999999999997</v>
      </c>
      <c r="L173" s="277">
        <v>32.1</v>
      </c>
      <c r="M173" s="277">
        <v>280.66086000000001</v>
      </c>
    </row>
    <row r="174" spans="1:13">
      <c r="A174" s="301">
        <v>165</v>
      </c>
      <c r="B174" s="277" t="s">
        <v>278</v>
      </c>
      <c r="C174" s="277">
        <v>344.15</v>
      </c>
      <c r="D174" s="279">
        <v>342.5</v>
      </c>
      <c r="E174" s="279">
        <v>338.35</v>
      </c>
      <c r="F174" s="279">
        <v>332.55</v>
      </c>
      <c r="G174" s="279">
        <v>328.40000000000003</v>
      </c>
      <c r="H174" s="279">
        <v>348.3</v>
      </c>
      <c r="I174" s="279">
        <v>352.45</v>
      </c>
      <c r="J174" s="279">
        <v>358.25</v>
      </c>
      <c r="K174" s="277">
        <v>346.65</v>
      </c>
      <c r="L174" s="277">
        <v>336.7</v>
      </c>
      <c r="M174" s="277">
        <v>1.7924800000000001</v>
      </c>
    </row>
    <row r="175" spans="1:13">
      <c r="A175" s="301">
        <v>166</v>
      </c>
      <c r="B175" s="277" t="s">
        <v>168</v>
      </c>
      <c r="C175" s="277">
        <v>176.65</v>
      </c>
      <c r="D175" s="279">
        <v>180.08333333333334</v>
      </c>
      <c r="E175" s="279">
        <v>170.61666666666667</v>
      </c>
      <c r="F175" s="279">
        <v>164.58333333333334</v>
      </c>
      <c r="G175" s="279">
        <v>155.11666666666667</v>
      </c>
      <c r="H175" s="279">
        <v>186.11666666666667</v>
      </c>
      <c r="I175" s="279">
        <v>195.58333333333331</v>
      </c>
      <c r="J175" s="279">
        <v>201.61666666666667</v>
      </c>
      <c r="K175" s="277">
        <v>189.55</v>
      </c>
      <c r="L175" s="277">
        <v>174.05</v>
      </c>
      <c r="M175" s="277">
        <v>375.28674999999998</v>
      </c>
    </row>
    <row r="176" spans="1:13">
      <c r="A176" s="301">
        <v>167</v>
      </c>
      <c r="B176" s="277" t="s">
        <v>169</v>
      </c>
      <c r="C176" s="277">
        <v>102.55</v>
      </c>
      <c r="D176" s="279">
        <v>102.08333333333333</v>
      </c>
      <c r="E176" s="279">
        <v>98.966666666666654</v>
      </c>
      <c r="F176" s="279">
        <v>95.383333333333326</v>
      </c>
      <c r="G176" s="279">
        <v>92.266666666666652</v>
      </c>
      <c r="H176" s="279">
        <v>105.66666666666666</v>
      </c>
      <c r="I176" s="279">
        <v>108.78333333333333</v>
      </c>
      <c r="J176" s="279">
        <v>112.36666666666666</v>
      </c>
      <c r="K176" s="277">
        <v>105.2</v>
      </c>
      <c r="L176" s="277">
        <v>98.5</v>
      </c>
      <c r="M176" s="277">
        <v>131.71168</v>
      </c>
    </row>
    <row r="177" spans="1:13">
      <c r="A177" s="301">
        <v>168</v>
      </c>
      <c r="B177" s="277" t="s">
        <v>279</v>
      </c>
      <c r="C177" s="277">
        <v>463.1</v>
      </c>
      <c r="D177" s="279">
        <v>464.7</v>
      </c>
      <c r="E177" s="279">
        <v>459.5</v>
      </c>
      <c r="F177" s="279">
        <v>455.90000000000003</v>
      </c>
      <c r="G177" s="279">
        <v>450.70000000000005</v>
      </c>
      <c r="H177" s="279">
        <v>468.29999999999995</v>
      </c>
      <c r="I177" s="279">
        <v>473.49999999999989</v>
      </c>
      <c r="J177" s="279">
        <v>477.09999999999991</v>
      </c>
      <c r="K177" s="277">
        <v>469.9</v>
      </c>
      <c r="L177" s="277">
        <v>461.1</v>
      </c>
      <c r="M177" s="277">
        <v>0.53254000000000001</v>
      </c>
    </row>
    <row r="178" spans="1:13">
      <c r="A178" s="301">
        <v>169</v>
      </c>
      <c r="B178" s="277" t="s">
        <v>170</v>
      </c>
      <c r="C178" s="277">
        <v>2096.65</v>
      </c>
      <c r="D178" s="279">
        <v>2116.6333333333337</v>
      </c>
      <c r="E178" s="279">
        <v>2050.4666666666672</v>
      </c>
      <c r="F178" s="279">
        <v>2004.2833333333333</v>
      </c>
      <c r="G178" s="279">
        <v>1938.1166666666668</v>
      </c>
      <c r="H178" s="279">
        <v>2162.8166666666675</v>
      </c>
      <c r="I178" s="279">
        <v>2228.9833333333345</v>
      </c>
      <c r="J178" s="279">
        <v>2275.1666666666679</v>
      </c>
      <c r="K178" s="277">
        <v>2182.8000000000002</v>
      </c>
      <c r="L178" s="277">
        <v>2070.4499999999998</v>
      </c>
      <c r="M178" s="277">
        <v>335.36360999999999</v>
      </c>
    </row>
    <row r="179" spans="1:13">
      <c r="A179" s="301">
        <v>170</v>
      </c>
      <c r="B179" s="277" t="s">
        <v>280</v>
      </c>
      <c r="C179" s="277">
        <v>881.1</v>
      </c>
      <c r="D179" s="279">
        <v>881.88333333333321</v>
      </c>
      <c r="E179" s="279">
        <v>873.76666666666642</v>
      </c>
      <c r="F179" s="279">
        <v>866.43333333333317</v>
      </c>
      <c r="G179" s="279">
        <v>858.31666666666638</v>
      </c>
      <c r="H179" s="279">
        <v>889.21666666666647</v>
      </c>
      <c r="I179" s="279">
        <v>897.33333333333326</v>
      </c>
      <c r="J179" s="279">
        <v>904.66666666666652</v>
      </c>
      <c r="K179" s="277">
        <v>890</v>
      </c>
      <c r="L179" s="277">
        <v>874.55</v>
      </c>
      <c r="M179" s="277">
        <v>9.3503299999999996</v>
      </c>
    </row>
    <row r="180" spans="1:13">
      <c r="A180" s="301">
        <v>171</v>
      </c>
      <c r="B180" s="277" t="s">
        <v>175</v>
      </c>
      <c r="C180" s="277">
        <v>3934.85</v>
      </c>
      <c r="D180" s="279">
        <v>3885.1</v>
      </c>
      <c r="E180" s="279">
        <v>3821.75</v>
      </c>
      <c r="F180" s="279">
        <v>3708.65</v>
      </c>
      <c r="G180" s="279">
        <v>3645.3</v>
      </c>
      <c r="H180" s="279">
        <v>3998.2</v>
      </c>
      <c r="I180" s="279">
        <v>4061.5499999999993</v>
      </c>
      <c r="J180" s="279">
        <v>4174.6499999999996</v>
      </c>
      <c r="K180" s="277">
        <v>3948.45</v>
      </c>
      <c r="L180" s="277">
        <v>3772</v>
      </c>
      <c r="M180" s="277">
        <v>4.1191899999999997</v>
      </c>
    </row>
    <row r="181" spans="1:13">
      <c r="A181" s="301">
        <v>172</v>
      </c>
      <c r="B181" s="277" t="s">
        <v>173</v>
      </c>
      <c r="C181" s="277">
        <v>21743.65</v>
      </c>
      <c r="D181" s="279">
        <v>21855.883333333331</v>
      </c>
      <c r="E181" s="279">
        <v>21511.766666666663</v>
      </c>
      <c r="F181" s="279">
        <v>21279.883333333331</v>
      </c>
      <c r="G181" s="279">
        <v>20935.766666666663</v>
      </c>
      <c r="H181" s="279">
        <v>22087.766666666663</v>
      </c>
      <c r="I181" s="279">
        <v>22431.883333333331</v>
      </c>
      <c r="J181" s="279">
        <v>22663.766666666663</v>
      </c>
      <c r="K181" s="277">
        <v>22200</v>
      </c>
      <c r="L181" s="277">
        <v>21624</v>
      </c>
      <c r="M181" s="277">
        <v>0.65354999999999996</v>
      </c>
    </row>
    <row r="182" spans="1:13">
      <c r="A182" s="301">
        <v>173</v>
      </c>
      <c r="B182" s="277" t="s">
        <v>176</v>
      </c>
      <c r="C182" s="277">
        <v>724.55</v>
      </c>
      <c r="D182" s="279">
        <v>715.23333333333323</v>
      </c>
      <c r="E182" s="279">
        <v>700.91666666666652</v>
      </c>
      <c r="F182" s="279">
        <v>677.2833333333333</v>
      </c>
      <c r="G182" s="279">
        <v>662.96666666666658</v>
      </c>
      <c r="H182" s="279">
        <v>738.86666666666645</v>
      </c>
      <c r="I182" s="279">
        <v>753.18333333333328</v>
      </c>
      <c r="J182" s="279">
        <v>776.81666666666638</v>
      </c>
      <c r="K182" s="277">
        <v>729.55</v>
      </c>
      <c r="L182" s="277">
        <v>691.6</v>
      </c>
      <c r="M182" s="277">
        <v>56.580939999999998</v>
      </c>
    </row>
    <row r="183" spans="1:13">
      <c r="A183" s="301">
        <v>174</v>
      </c>
      <c r="B183" s="277" t="s">
        <v>174</v>
      </c>
      <c r="C183" s="277">
        <v>1148.8</v>
      </c>
      <c r="D183" s="279">
        <v>1144.1666666666667</v>
      </c>
      <c r="E183" s="279">
        <v>1136.1333333333334</v>
      </c>
      <c r="F183" s="279">
        <v>1123.4666666666667</v>
      </c>
      <c r="G183" s="279">
        <v>1115.4333333333334</v>
      </c>
      <c r="H183" s="279">
        <v>1156.8333333333335</v>
      </c>
      <c r="I183" s="279">
        <v>1164.8666666666668</v>
      </c>
      <c r="J183" s="279">
        <v>1177.5333333333335</v>
      </c>
      <c r="K183" s="277">
        <v>1152.2</v>
      </c>
      <c r="L183" s="277">
        <v>1131.5</v>
      </c>
      <c r="M183" s="277">
        <v>6.5342900000000004</v>
      </c>
    </row>
    <row r="184" spans="1:13">
      <c r="A184" s="301">
        <v>175</v>
      </c>
      <c r="B184" s="277" t="s">
        <v>172</v>
      </c>
      <c r="C184" s="277">
        <v>191.2</v>
      </c>
      <c r="D184" s="279">
        <v>191.15</v>
      </c>
      <c r="E184" s="279">
        <v>187.05</v>
      </c>
      <c r="F184" s="279">
        <v>182.9</v>
      </c>
      <c r="G184" s="279">
        <v>178.8</v>
      </c>
      <c r="H184" s="279">
        <v>195.3</v>
      </c>
      <c r="I184" s="279">
        <v>199.39999999999998</v>
      </c>
      <c r="J184" s="279">
        <v>203.55</v>
      </c>
      <c r="K184" s="277">
        <v>195.25</v>
      </c>
      <c r="L184" s="277">
        <v>187</v>
      </c>
      <c r="M184" s="277">
        <v>737.66850999999997</v>
      </c>
    </row>
    <row r="185" spans="1:13">
      <c r="A185" s="301">
        <v>176</v>
      </c>
      <c r="B185" s="277" t="s">
        <v>171</v>
      </c>
      <c r="C185" s="277">
        <v>35.450000000000003</v>
      </c>
      <c r="D185" s="279">
        <v>35.666666666666664</v>
      </c>
      <c r="E185" s="279">
        <v>34.883333333333326</v>
      </c>
      <c r="F185" s="279">
        <v>34.316666666666663</v>
      </c>
      <c r="G185" s="279">
        <v>33.533333333333324</v>
      </c>
      <c r="H185" s="279">
        <v>36.233333333333327</v>
      </c>
      <c r="I185" s="279">
        <v>37.016666666666673</v>
      </c>
      <c r="J185" s="279">
        <v>37.583333333333329</v>
      </c>
      <c r="K185" s="277">
        <v>36.450000000000003</v>
      </c>
      <c r="L185" s="277">
        <v>35.1</v>
      </c>
      <c r="M185" s="277">
        <v>388.60030999999998</v>
      </c>
    </row>
    <row r="186" spans="1:13">
      <c r="A186" s="301">
        <v>177</v>
      </c>
      <c r="B186" s="277" t="s">
        <v>281</v>
      </c>
      <c r="C186" s="277">
        <v>122.95</v>
      </c>
      <c r="D186" s="279">
        <v>124.85000000000001</v>
      </c>
      <c r="E186" s="279">
        <v>119.55000000000001</v>
      </c>
      <c r="F186" s="279">
        <v>116.15</v>
      </c>
      <c r="G186" s="279">
        <v>110.85000000000001</v>
      </c>
      <c r="H186" s="279">
        <v>128.25</v>
      </c>
      <c r="I186" s="279">
        <v>133.55000000000001</v>
      </c>
      <c r="J186" s="279">
        <v>136.95000000000002</v>
      </c>
      <c r="K186" s="277">
        <v>130.15</v>
      </c>
      <c r="L186" s="277">
        <v>121.45</v>
      </c>
      <c r="M186" s="277">
        <v>28.667120000000001</v>
      </c>
    </row>
    <row r="187" spans="1:13">
      <c r="A187" s="301">
        <v>178</v>
      </c>
      <c r="B187" s="277" t="s">
        <v>178</v>
      </c>
      <c r="C187" s="277">
        <v>493</v>
      </c>
      <c r="D187" s="279">
        <v>491.14999999999992</v>
      </c>
      <c r="E187" s="279">
        <v>485.99999999999983</v>
      </c>
      <c r="F187" s="279">
        <v>478.99999999999989</v>
      </c>
      <c r="G187" s="279">
        <v>473.8499999999998</v>
      </c>
      <c r="H187" s="279">
        <v>498.14999999999986</v>
      </c>
      <c r="I187" s="279">
        <v>503.29999999999995</v>
      </c>
      <c r="J187" s="279">
        <v>510.2999999999999</v>
      </c>
      <c r="K187" s="277">
        <v>496.3</v>
      </c>
      <c r="L187" s="277">
        <v>484.15</v>
      </c>
      <c r="M187" s="277">
        <v>85.319890000000001</v>
      </c>
    </row>
    <row r="188" spans="1:13">
      <c r="A188" s="301">
        <v>179</v>
      </c>
      <c r="B188" s="277" t="s">
        <v>179</v>
      </c>
      <c r="C188" s="277">
        <v>387.15</v>
      </c>
      <c r="D188" s="279">
        <v>387.36666666666662</v>
      </c>
      <c r="E188" s="279">
        <v>381.53333333333325</v>
      </c>
      <c r="F188" s="279">
        <v>375.91666666666663</v>
      </c>
      <c r="G188" s="279">
        <v>370.08333333333326</v>
      </c>
      <c r="H188" s="279">
        <v>392.98333333333323</v>
      </c>
      <c r="I188" s="279">
        <v>398.81666666666661</v>
      </c>
      <c r="J188" s="279">
        <v>404.43333333333322</v>
      </c>
      <c r="K188" s="277">
        <v>393.2</v>
      </c>
      <c r="L188" s="277">
        <v>381.75</v>
      </c>
      <c r="M188" s="277">
        <v>21.18683</v>
      </c>
    </row>
    <row r="189" spans="1:13">
      <c r="A189" s="301">
        <v>180</v>
      </c>
      <c r="B189" s="277" t="s">
        <v>282</v>
      </c>
      <c r="C189" s="277">
        <v>455.8</v>
      </c>
      <c r="D189" s="279">
        <v>462.53333333333336</v>
      </c>
      <c r="E189" s="279">
        <v>447.4666666666667</v>
      </c>
      <c r="F189" s="279">
        <v>439.13333333333333</v>
      </c>
      <c r="G189" s="279">
        <v>424.06666666666666</v>
      </c>
      <c r="H189" s="279">
        <v>470.86666666666673</v>
      </c>
      <c r="I189" s="279">
        <v>485.93333333333345</v>
      </c>
      <c r="J189" s="279">
        <v>494.26666666666677</v>
      </c>
      <c r="K189" s="277">
        <v>477.6</v>
      </c>
      <c r="L189" s="277">
        <v>454.2</v>
      </c>
      <c r="M189" s="277">
        <v>7.4933100000000001</v>
      </c>
    </row>
    <row r="190" spans="1:13">
      <c r="A190" s="301">
        <v>181</v>
      </c>
      <c r="B190" s="277" t="s">
        <v>192</v>
      </c>
      <c r="C190" s="277">
        <v>402.95</v>
      </c>
      <c r="D190" s="279">
        <v>404.9666666666667</v>
      </c>
      <c r="E190" s="279">
        <v>395.43333333333339</v>
      </c>
      <c r="F190" s="279">
        <v>387.91666666666669</v>
      </c>
      <c r="G190" s="279">
        <v>378.38333333333338</v>
      </c>
      <c r="H190" s="279">
        <v>412.48333333333341</v>
      </c>
      <c r="I190" s="279">
        <v>422.01666666666671</v>
      </c>
      <c r="J190" s="279">
        <v>429.53333333333342</v>
      </c>
      <c r="K190" s="277">
        <v>414.5</v>
      </c>
      <c r="L190" s="277">
        <v>397.45</v>
      </c>
      <c r="M190" s="277">
        <v>28.09299</v>
      </c>
    </row>
    <row r="191" spans="1:13">
      <c r="A191" s="301">
        <v>182</v>
      </c>
      <c r="B191" s="277" t="s">
        <v>187</v>
      </c>
      <c r="C191" s="277">
        <v>2276.0500000000002</v>
      </c>
      <c r="D191" s="279">
        <v>2288.0333333333333</v>
      </c>
      <c r="E191" s="279">
        <v>2234.0666666666666</v>
      </c>
      <c r="F191" s="279">
        <v>2192.0833333333335</v>
      </c>
      <c r="G191" s="279">
        <v>2138.1166666666668</v>
      </c>
      <c r="H191" s="279">
        <v>2330.0166666666664</v>
      </c>
      <c r="I191" s="279">
        <v>2383.9833333333327</v>
      </c>
      <c r="J191" s="279">
        <v>2425.9666666666662</v>
      </c>
      <c r="K191" s="277">
        <v>2342</v>
      </c>
      <c r="L191" s="277">
        <v>2246.0500000000002</v>
      </c>
      <c r="M191" s="277">
        <v>60.904400000000003</v>
      </c>
    </row>
    <row r="192" spans="1:13">
      <c r="A192" s="301">
        <v>183</v>
      </c>
      <c r="B192" s="277" t="s">
        <v>3465</v>
      </c>
      <c r="C192" s="277">
        <v>427.7</v>
      </c>
      <c r="D192" s="279">
        <v>424.86666666666662</v>
      </c>
      <c r="E192" s="279">
        <v>419.83333333333326</v>
      </c>
      <c r="F192" s="279">
        <v>411.96666666666664</v>
      </c>
      <c r="G192" s="279">
        <v>406.93333333333328</v>
      </c>
      <c r="H192" s="279">
        <v>432.73333333333323</v>
      </c>
      <c r="I192" s="279">
        <v>437.76666666666665</v>
      </c>
      <c r="J192" s="279">
        <v>445.63333333333321</v>
      </c>
      <c r="K192" s="277">
        <v>429.9</v>
      </c>
      <c r="L192" s="277">
        <v>417</v>
      </c>
      <c r="M192" s="277">
        <v>59.381790000000002</v>
      </c>
    </row>
    <row r="193" spans="1:13">
      <c r="A193" s="301">
        <v>184</v>
      </c>
      <c r="B193" s="277" t="s">
        <v>184</v>
      </c>
      <c r="C193" s="277">
        <v>38.25</v>
      </c>
      <c r="D193" s="279">
        <v>38.666666666666664</v>
      </c>
      <c r="E193" s="279">
        <v>37.583333333333329</v>
      </c>
      <c r="F193" s="279">
        <v>36.916666666666664</v>
      </c>
      <c r="G193" s="279">
        <v>35.833333333333329</v>
      </c>
      <c r="H193" s="279">
        <v>39.333333333333329</v>
      </c>
      <c r="I193" s="279">
        <v>40.416666666666657</v>
      </c>
      <c r="J193" s="279">
        <v>41.083333333333329</v>
      </c>
      <c r="K193" s="277">
        <v>39.75</v>
      </c>
      <c r="L193" s="277">
        <v>38</v>
      </c>
      <c r="M193" s="277">
        <v>43.121760000000002</v>
      </c>
    </row>
    <row r="194" spans="1:13">
      <c r="A194" s="301">
        <v>185</v>
      </c>
      <c r="B194" s="277" t="s">
        <v>183</v>
      </c>
      <c r="C194" s="277">
        <v>105.75</v>
      </c>
      <c r="D194" s="279">
        <v>106.45</v>
      </c>
      <c r="E194" s="279">
        <v>104.15</v>
      </c>
      <c r="F194" s="279">
        <v>102.55</v>
      </c>
      <c r="G194" s="279">
        <v>100.25</v>
      </c>
      <c r="H194" s="279">
        <v>108.05000000000001</v>
      </c>
      <c r="I194" s="279">
        <v>110.35</v>
      </c>
      <c r="J194" s="279">
        <v>111.95000000000002</v>
      </c>
      <c r="K194" s="277">
        <v>108.75</v>
      </c>
      <c r="L194" s="277">
        <v>104.85</v>
      </c>
      <c r="M194" s="277">
        <v>445.61874</v>
      </c>
    </row>
    <row r="195" spans="1:13">
      <c r="A195" s="301">
        <v>186</v>
      </c>
      <c r="B195" s="277" t="s">
        <v>185</v>
      </c>
      <c r="C195" s="277">
        <v>49.75</v>
      </c>
      <c r="D195" s="279">
        <v>49.766666666666673</v>
      </c>
      <c r="E195" s="279">
        <v>49.183333333333344</v>
      </c>
      <c r="F195" s="279">
        <v>48.616666666666674</v>
      </c>
      <c r="G195" s="279">
        <v>48.033333333333346</v>
      </c>
      <c r="H195" s="279">
        <v>50.333333333333343</v>
      </c>
      <c r="I195" s="279">
        <v>50.916666666666671</v>
      </c>
      <c r="J195" s="279">
        <v>51.483333333333341</v>
      </c>
      <c r="K195" s="277">
        <v>50.35</v>
      </c>
      <c r="L195" s="277">
        <v>49.2</v>
      </c>
      <c r="M195" s="277">
        <v>184.49635000000001</v>
      </c>
    </row>
    <row r="196" spans="1:13">
      <c r="A196" s="301">
        <v>187</v>
      </c>
      <c r="B196" s="277" t="s">
        <v>186</v>
      </c>
      <c r="C196" s="277">
        <v>373.75</v>
      </c>
      <c r="D196" s="279">
        <v>369.45</v>
      </c>
      <c r="E196" s="279">
        <v>360.45</v>
      </c>
      <c r="F196" s="279">
        <v>347.15</v>
      </c>
      <c r="G196" s="279">
        <v>338.15</v>
      </c>
      <c r="H196" s="279">
        <v>382.75</v>
      </c>
      <c r="I196" s="279">
        <v>391.75</v>
      </c>
      <c r="J196" s="279">
        <v>405.05</v>
      </c>
      <c r="K196" s="277">
        <v>378.45</v>
      </c>
      <c r="L196" s="277">
        <v>356.15</v>
      </c>
      <c r="M196" s="277">
        <v>301.16131000000001</v>
      </c>
    </row>
    <row r="197" spans="1:13">
      <c r="A197" s="301">
        <v>188</v>
      </c>
      <c r="B197" s="268" t="s">
        <v>188</v>
      </c>
      <c r="C197" s="268">
        <v>676.4</v>
      </c>
      <c r="D197" s="308">
        <v>680.88333333333333</v>
      </c>
      <c r="E197" s="308">
        <v>666.51666666666665</v>
      </c>
      <c r="F197" s="308">
        <v>656.63333333333333</v>
      </c>
      <c r="G197" s="308">
        <v>642.26666666666665</v>
      </c>
      <c r="H197" s="308">
        <v>690.76666666666665</v>
      </c>
      <c r="I197" s="308">
        <v>705.13333333333321</v>
      </c>
      <c r="J197" s="308">
        <v>715.01666666666665</v>
      </c>
      <c r="K197" s="268">
        <v>695.25</v>
      </c>
      <c r="L197" s="268">
        <v>671</v>
      </c>
      <c r="M197" s="268">
        <v>54.36739</v>
      </c>
    </row>
    <row r="198" spans="1:13">
      <c r="A198" s="301">
        <v>189</v>
      </c>
      <c r="B198" s="268" t="s">
        <v>283</v>
      </c>
      <c r="C198" s="268">
        <v>116.3</v>
      </c>
      <c r="D198" s="308">
        <v>116.83333333333333</v>
      </c>
      <c r="E198" s="308">
        <v>115.16666666666666</v>
      </c>
      <c r="F198" s="308">
        <v>114.03333333333333</v>
      </c>
      <c r="G198" s="308">
        <v>112.36666666666666</v>
      </c>
      <c r="H198" s="308">
        <v>117.96666666666665</v>
      </c>
      <c r="I198" s="308">
        <v>119.63333333333331</v>
      </c>
      <c r="J198" s="308">
        <v>120.76666666666665</v>
      </c>
      <c r="K198" s="268">
        <v>118.5</v>
      </c>
      <c r="L198" s="268">
        <v>115.7</v>
      </c>
      <c r="M198" s="268">
        <v>15.03722</v>
      </c>
    </row>
    <row r="199" spans="1:13">
      <c r="A199" s="301">
        <v>190</v>
      </c>
      <c r="B199" s="268" t="s">
        <v>167</v>
      </c>
      <c r="C199" s="268">
        <v>718.05</v>
      </c>
      <c r="D199" s="308">
        <v>718.35</v>
      </c>
      <c r="E199" s="308">
        <v>707.95</v>
      </c>
      <c r="F199" s="308">
        <v>697.85</v>
      </c>
      <c r="G199" s="308">
        <v>687.45</v>
      </c>
      <c r="H199" s="308">
        <v>728.45</v>
      </c>
      <c r="I199" s="308">
        <v>738.84999999999991</v>
      </c>
      <c r="J199" s="308">
        <v>748.95</v>
      </c>
      <c r="K199" s="268">
        <v>728.75</v>
      </c>
      <c r="L199" s="268">
        <v>708.25</v>
      </c>
      <c r="M199" s="268">
        <v>8.6151800000000005</v>
      </c>
    </row>
    <row r="200" spans="1:13">
      <c r="A200" s="301">
        <v>191</v>
      </c>
      <c r="B200" s="268" t="s">
        <v>189</v>
      </c>
      <c r="C200" s="268">
        <v>1040.45</v>
      </c>
      <c r="D200" s="308">
        <v>1047.8</v>
      </c>
      <c r="E200" s="308">
        <v>1028.8499999999999</v>
      </c>
      <c r="F200" s="308">
        <v>1017.25</v>
      </c>
      <c r="G200" s="308">
        <v>998.3</v>
      </c>
      <c r="H200" s="308">
        <v>1059.3999999999999</v>
      </c>
      <c r="I200" s="308">
        <v>1078.3500000000001</v>
      </c>
      <c r="J200" s="308">
        <v>1089.9499999999998</v>
      </c>
      <c r="K200" s="268">
        <v>1066.75</v>
      </c>
      <c r="L200" s="268">
        <v>1036.2</v>
      </c>
      <c r="M200" s="268">
        <v>23.324680000000001</v>
      </c>
    </row>
    <row r="201" spans="1:13">
      <c r="A201" s="301">
        <v>192</v>
      </c>
      <c r="B201" s="268" t="s">
        <v>190</v>
      </c>
      <c r="C201" s="268">
        <v>2383.0500000000002</v>
      </c>
      <c r="D201" s="308">
        <v>2359.15</v>
      </c>
      <c r="E201" s="308">
        <v>2316.1000000000004</v>
      </c>
      <c r="F201" s="308">
        <v>2249.15</v>
      </c>
      <c r="G201" s="308">
        <v>2206.1000000000004</v>
      </c>
      <c r="H201" s="308">
        <v>2426.1000000000004</v>
      </c>
      <c r="I201" s="308">
        <v>2469.1500000000005</v>
      </c>
      <c r="J201" s="308">
        <v>2536.1000000000004</v>
      </c>
      <c r="K201" s="268">
        <v>2402.1999999999998</v>
      </c>
      <c r="L201" s="268">
        <v>2292.1999999999998</v>
      </c>
      <c r="M201" s="268">
        <v>6.6901200000000003</v>
      </c>
    </row>
    <row r="202" spans="1:13">
      <c r="A202" s="301">
        <v>193</v>
      </c>
      <c r="B202" s="268" t="s">
        <v>191</v>
      </c>
      <c r="C202" s="268">
        <v>318.25</v>
      </c>
      <c r="D202" s="308">
        <v>318.65000000000003</v>
      </c>
      <c r="E202" s="308">
        <v>314.65000000000009</v>
      </c>
      <c r="F202" s="308">
        <v>311.05000000000007</v>
      </c>
      <c r="G202" s="308">
        <v>307.05000000000013</v>
      </c>
      <c r="H202" s="308">
        <v>322.25000000000006</v>
      </c>
      <c r="I202" s="308">
        <v>326.24999999999994</v>
      </c>
      <c r="J202" s="308">
        <v>329.85</v>
      </c>
      <c r="K202" s="268">
        <v>322.64999999999998</v>
      </c>
      <c r="L202" s="268">
        <v>315.05</v>
      </c>
      <c r="M202" s="268">
        <v>7.9205500000000004</v>
      </c>
    </row>
    <row r="203" spans="1:13">
      <c r="A203" s="301">
        <v>194</v>
      </c>
      <c r="B203" s="268" t="s">
        <v>197</v>
      </c>
      <c r="C203" s="268">
        <v>461.75</v>
      </c>
      <c r="D203" s="308">
        <v>458.3</v>
      </c>
      <c r="E203" s="308">
        <v>452.5</v>
      </c>
      <c r="F203" s="308">
        <v>443.25</v>
      </c>
      <c r="G203" s="308">
        <v>437.45</v>
      </c>
      <c r="H203" s="308">
        <v>467.55</v>
      </c>
      <c r="I203" s="308">
        <v>473.35000000000008</v>
      </c>
      <c r="J203" s="308">
        <v>482.6</v>
      </c>
      <c r="K203" s="268">
        <v>464.1</v>
      </c>
      <c r="L203" s="268">
        <v>449.05</v>
      </c>
      <c r="M203" s="268">
        <v>71.19905</v>
      </c>
    </row>
    <row r="204" spans="1:13">
      <c r="A204" s="301">
        <v>195</v>
      </c>
      <c r="B204" s="268" t="s">
        <v>195</v>
      </c>
      <c r="C204" s="268">
        <v>4180.95</v>
      </c>
      <c r="D204" s="308">
        <v>4207.7666666666664</v>
      </c>
      <c r="E204" s="308">
        <v>4128.1833333333325</v>
      </c>
      <c r="F204" s="308">
        <v>4075.4166666666661</v>
      </c>
      <c r="G204" s="308">
        <v>3995.8333333333321</v>
      </c>
      <c r="H204" s="308">
        <v>4260.5333333333328</v>
      </c>
      <c r="I204" s="308">
        <v>4340.1166666666668</v>
      </c>
      <c r="J204" s="308">
        <v>4392.8833333333332</v>
      </c>
      <c r="K204" s="268">
        <v>4287.3500000000004</v>
      </c>
      <c r="L204" s="268">
        <v>4155</v>
      </c>
      <c r="M204" s="268">
        <v>17.777259999999998</v>
      </c>
    </row>
    <row r="205" spans="1:13">
      <c r="A205" s="301">
        <v>196</v>
      </c>
      <c r="B205" s="268" t="s">
        <v>196</v>
      </c>
      <c r="C205" s="268">
        <v>29.7</v>
      </c>
      <c r="D205" s="308">
        <v>29.783333333333331</v>
      </c>
      <c r="E205" s="308">
        <v>29.116666666666664</v>
      </c>
      <c r="F205" s="308">
        <v>28.533333333333331</v>
      </c>
      <c r="G205" s="308">
        <v>27.866666666666664</v>
      </c>
      <c r="H205" s="308">
        <v>30.366666666666664</v>
      </c>
      <c r="I205" s="308">
        <v>31.033333333333335</v>
      </c>
      <c r="J205" s="308">
        <v>31.616666666666664</v>
      </c>
      <c r="K205" s="268">
        <v>30.45</v>
      </c>
      <c r="L205" s="268">
        <v>29.2</v>
      </c>
      <c r="M205" s="268">
        <v>43.00479</v>
      </c>
    </row>
    <row r="206" spans="1:13">
      <c r="A206" s="301">
        <v>197</v>
      </c>
      <c r="B206" s="268" t="s">
        <v>193</v>
      </c>
      <c r="C206" s="268">
        <v>960.9</v>
      </c>
      <c r="D206" s="308">
        <v>957.01666666666677</v>
      </c>
      <c r="E206" s="308">
        <v>946.03333333333353</v>
      </c>
      <c r="F206" s="308">
        <v>931.16666666666674</v>
      </c>
      <c r="G206" s="308">
        <v>920.18333333333351</v>
      </c>
      <c r="H206" s="308">
        <v>971.88333333333355</v>
      </c>
      <c r="I206" s="308">
        <v>982.8666666666669</v>
      </c>
      <c r="J206" s="308">
        <v>997.73333333333358</v>
      </c>
      <c r="K206" s="268">
        <v>968</v>
      </c>
      <c r="L206" s="268">
        <v>942.15</v>
      </c>
      <c r="M206" s="268">
        <v>9.5525300000000009</v>
      </c>
    </row>
    <row r="207" spans="1:13">
      <c r="A207" s="301">
        <v>198</v>
      </c>
      <c r="B207" s="268" t="s">
        <v>143</v>
      </c>
      <c r="C207" s="268">
        <v>577.54999999999995</v>
      </c>
      <c r="D207" s="308">
        <v>581.44999999999993</v>
      </c>
      <c r="E207" s="308">
        <v>571.09999999999991</v>
      </c>
      <c r="F207" s="308">
        <v>564.65</v>
      </c>
      <c r="G207" s="308">
        <v>554.29999999999995</v>
      </c>
      <c r="H207" s="308">
        <v>587.89999999999986</v>
      </c>
      <c r="I207" s="308">
        <v>598.25</v>
      </c>
      <c r="J207" s="308">
        <v>604.69999999999982</v>
      </c>
      <c r="K207" s="268">
        <v>591.79999999999995</v>
      </c>
      <c r="L207" s="268">
        <v>575</v>
      </c>
      <c r="M207" s="268">
        <v>21.26285</v>
      </c>
    </row>
    <row r="208" spans="1:13">
      <c r="A208" s="301">
        <v>199</v>
      </c>
      <c r="B208" s="268" t="s">
        <v>284</v>
      </c>
      <c r="C208" s="268">
        <v>164.55</v>
      </c>
      <c r="D208" s="308">
        <v>165.01666666666668</v>
      </c>
      <c r="E208" s="308">
        <v>163.53333333333336</v>
      </c>
      <c r="F208" s="308">
        <v>162.51666666666668</v>
      </c>
      <c r="G208" s="308">
        <v>161.03333333333336</v>
      </c>
      <c r="H208" s="308">
        <v>166.03333333333336</v>
      </c>
      <c r="I208" s="308">
        <v>167.51666666666665</v>
      </c>
      <c r="J208" s="308">
        <v>168.53333333333336</v>
      </c>
      <c r="K208" s="268">
        <v>166.5</v>
      </c>
      <c r="L208" s="268">
        <v>164</v>
      </c>
      <c r="M208" s="268">
        <v>2.85859</v>
      </c>
    </row>
    <row r="209" spans="1:13">
      <c r="A209" s="301">
        <v>200</v>
      </c>
      <c r="B209" s="268" t="s">
        <v>285</v>
      </c>
      <c r="C209" s="268">
        <v>198.6</v>
      </c>
      <c r="D209" s="308">
        <v>195.94999999999996</v>
      </c>
      <c r="E209" s="308">
        <v>192.69999999999993</v>
      </c>
      <c r="F209" s="308">
        <v>186.79999999999998</v>
      </c>
      <c r="G209" s="308">
        <v>183.54999999999995</v>
      </c>
      <c r="H209" s="308">
        <v>201.84999999999991</v>
      </c>
      <c r="I209" s="308">
        <v>205.09999999999997</v>
      </c>
      <c r="J209" s="308">
        <v>210.99999999999989</v>
      </c>
      <c r="K209" s="268">
        <v>199.2</v>
      </c>
      <c r="L209" s="268">
        <v>190.05</v>
      </c>
      <c r="M209" s="268">
        <v>2.7684899999999999</v>
      </c>
    </row>
    <row r="210" spans="1:13">
      <c r="A210" s="301">
        <v>201</v>
      </c>
      <c r="B210" s="268" t="s">
        <v>563</v>
      </c>
      <c r="C210" s="268">
        <v>696.75</v>
      </c>
      <c r="D210" s="308">
        <v>700</v>
      </c>
      <c r="E210" s="308">
        <v>686.95</v>
      </c>
      <c r="F210" s="308">
        <v>677.15000000000009</v>
      </c>
      <c r="G210" s="308">
        <v>664.10000000000014</v>
      </c>
      <c r="H210" s="308">
        <v>709.8</v>
      </c>
      <c r="I210" s="308">
        <v>722.84999999999991</v>
      </c>
      <c r="J210" s="308">
        <v>732.64999999999986</v>
      </c>
      <c r="K210" s="268">
        <v>713.05</v>
      </c>
      <c r="L210" s="268">
        <v>690.2</v>
      </c>
      <c r="M210" s="268">
        <v>2.64256</v>
      </c>
    </row>
    <row r="211" spans="1:13">
      <c r="A211" s="301">
        <v>202</v>
      </c>
      <c r="B211" s="268" t="s">
        <v>198</v>
      </c>
      <c r="C211" s="268">
        <v>110</v>
      </c>
      <c r="D211" s="308">
        <v>110.89999999999999</v>
      </c>
      <c r="E211" s="308">
        <v>108.54999999999998</v>
      </c>
      <c r="F211" s="308">
        <v>107.1</v>
      </c>
      <c r="G211" s="308">
        <v>104.74999999999999</v>
      </c>
      <c r="H211" s="308">
        <v>112.34999999999998</v>
      </c>
      <c r="I211" s="308">
        <v>114.69999999999997</v>
      </c>
      <c r="J211" s="308">
        <v>116.14999999999998</v>
      </c>
      <c r="K211" s="268">
        <v>113.25</v>
      </c>
      <c r="L211" s="268">
        <v>109.45</v>
      </c>
      <c r="M211" s="268">
        <v>130.66971000000001</v>
      </c>
    </row>
    <row r="212" spans="1:13">
      <c r="A212" s="301">
        <v>203</v>
      </c>
      <c r="B212" s="268" t="s">
        <v>120</v>
      </c>
      <c r="C212" s="268">
        <v>8.25</v>
      </c>
      <c r="D212" s="308">
        <v>8.25</v>
      </c>
      <c r="E212" s="308">
        <v>7.85</v>
      </c>
      <c r="F212" s="308">
        <v>7.4499999999999993</v>
      </c>
      <c r="G212" s="308">
        <v>7.0499999999999989</v>
      </c>
      <c r="H212" s="308">
        <v>8.65</v>
      </c>
      <c r="I212" s="308">
        <v>9.0499999999999989</v>
      </c>
      <c r="J212" s="308">
        <v>9.4500000000000011</v>
      </c>
      <c r="K212" s="268">
        <v>8.65</v>
      </c>
      <c r="L212" s="268">
        <v>7.85</v>
      </c>
      <c r="M212" s="268">
        <v>3595.0269899999998</v>
      </c>
    </row>
    <row r="213" spans="1:13">
      <c r="A213" s="301">
        <v>204</v>
      </c>
      <c r="B213" s="268" t="s">
        <v>199</v>
      </c>
      <c r="C213" s="268">
        <v>589.45000000000005</v>
      </c>
      <c r="D213" s="308">
        <v>590.55000000000007</v>
      </c>
      <c r="E213" s="308">
        <v>582.60000000000014</v>
      </c>
      <c r="F213" s="308">
        <v>575.75000000000011</v>
      </c>
      <c r="G213" s="308">
        <v>567.80000000000018</v>
      </c>
      <c r="H213" s="308">
        <v>597.40000000000009</v>
      </c>
      <c r="I213" s="308">
        <v>605.35000000000014</v>
      </c>
      <c r="J213" s="308">
        <v>612.20000000000005</v>
      </c>
      <c r="K213" s="268">
        <v>598.5</v>
      </c>
      <c r="L213" s="268">
        <v>583.70000000000005</v>
      </c>
      <c r="M213" s="268">
        <v>22.61187</v>
      </c>
    </row>
    <row r="214" spans="1:13">
      <c r="A214" s="301">
        <v>205</v>
      </c>
      <c r="B214" s="268" t="s">
        <v>569</v>
      </c>
      <c r="C214" s="268">
        <v>2105.25</v>
      </c>
      <c r="D214" s="308">
        <v>2132.15</v>
      </c>
      <c r="E214" s="308">
        <v>2059.3000000000002</v>
      </c>
      <c r="F214" s="308">
        <v>2013.35</v>
      </c>
      <c r="G214" s="308">
        <v>1940.5</v>
      </c>
      <c r="H214" s="308">
        <v>2178.1000000000004</v>
      </c>
      <c r="I214" s="308">
        <v>2250.9499999999998</v>
      </c>
      <c r="J214" s="308">
        <v>2296.9000000000005</v>
      </c>
      <c r="K214" s="268">
        <v>2205</v>
      </c>
      <c r="L214" s="268">
        <v>2086.1999999999998</v>
      </c>
      <c r="M214" s="268">
        <v>0.63985999999999998</v>
      </c>
    </row>
    <row r="215" spans="1:13">
      <c r="A215" s="301">
        <v>206</v>
      </c>
      <c r="B215" s="268" t="s">
        <v>200</v>
      </c>
      <c r="C215" s="308">
        <v>277</v>
      </c>
      <c r="D215" s="308">
        <v>275.78333333333336</v>
      </c>
      <c r="E215" s="308">
        <v>273.56666666666672</v>
      </c>
      <c r="F215" s="308">
        <v>270.13333333333338</v>
      </c>
      <c r="G215" s="308">
        <v>267.91666666666674</v>
      </c>
      <c r="H215" s="308">
        <v>279.2166666666667</v>
      </c>
      <c r="I215" s="308">
        <v>281.43333333333328</v>
      </c>
      <c r="J215" s="308">
        <v>284.86666666666667</v>
      </c>
      <c r="K215" s="308">
        <v>278</v>
      </c>
      <c r="L215" s="308">
        <v>272.35000000000002</v>
      </c>
      <c r="M215" s="308">
        <v>107.83678999999999</v>
      </c>
    </row>
    <row r="216" spans="1:13">
      <c r="A216" s="301">
        <v>207</v>
      </c>
      <c r="B216" s="268" t="s">
        <v>201</v>
      </c>
      <c r="C216" s="308">
        <v>11.7</v>
      </c>
      <c r="D216" s="308">
        <v>11.883333333333333</v>
      </c>
      <c r="E216" s="308">
        <v>11.466666666666665</v>
      </c>
      <c r="F216" s="308">
        <v>11.233333333333333</v>
      </c>
      <c r="G216" s="308">
        <v>10.816666666666665</v>
      </c>
      <c r="H216" s="308">
        <v>12.116666666666665</v>
      </c>
      <c r="I216" s="308">
        <v>12.533333333333333</v>
      </c>
      <c r="J216" s="308">
        <v>12.766666666666666</v>
      </c>
      <c r="K216" s="308">
        <v>12.3</v>
      </c>
      <c r="L216" s="308">
        <v>11.65</v>
      </c>
      <c r="M216" s="308">
        <v>5964.8450800000001</v>
      </c>
    </row>
    <row r="217" spans="1:13">
      <c r="A217" s="301">
        <v>208</v>
      </c>
      <c r="B217" s="268" t="s">
        <v>202</v>
      </c>
      <c r="C217" s="308">
        <v>142.35</v>
      </c>
      <c r="D217" s="308">
        <v>143.68333333333331</v>
      </c>
      <c r="E217" s="308">
        <v>140.16666666666663</v>
      </c>
      <c r="F217" s="308">
        <v>137.98333333333332</v>
      </c>
      <c r="G217" s="308">
        <v>134.46666666666664</v>
      </c>
      <c r="H217" s="308">
        <v>145.86666666666662</v>
      </c>
      <c r="I217" s="308">
        <v>149.38333333333333</v>
      </c>
      <c r="J217" s="308">
        <v>151.56666666666661</v>
      </c>
      <c r="K217" s="308">
        <v>147.19999999999999</v>
      </c>
      <c r="L217" s="308">
        <v>141.5</v>
      </c>
      <c r="M217" s="308">
        <v>220.49199999999999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5" sqref="D2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2"/>
      <c r="B1" s="59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44042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89" t="s">
        <v>16</v>
      </c>
      <c r="B9" s="590" t="s">
        <v>18</v>
      </c>
      <c r="C9" s="588" t="s">
        <v>19</v>
      </c>
      <c r="D9" s="588" t="s">
        <v>20</v>
      </c>
      <c r="E9" s="588" t="s">
        <v>21</v>
      </c>
      <c r="F9" s="588"/>
      <c r="G9" s="588"/>
      <c r="H9" s="588" t="s">
        <v>22</v>
      </c>
      <c r="I9" s="588"/>
      <c r="J9" s="588"/>
      <c r="K9" s="274"/>
      <c r="L9" s="281"/>
      <c r="M9" s="282"/>
    </row>
    <row r="10" spans="1:15" ht="42.75" customHeight="1">
      <c r="A10" s="584"/>
      <c r="B10" s="586"/>
      <c r="C10" s="591" t="s">
        <v>23</v>
      </c>
      <c r="D10" s="59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21501.65</v>
      </c>
      <c r="D11" s="279">
        <v>21500.216666666667</v>
      </c>
      <c r="E11" s="279">
        <v>21101.433333333334</v>
      </c>
      <c r="F11" s="279">
        <v>20701.216666666667</v>
      </c>
      <c r="G11" s="279">
        <v>20302.433333333334</v>
      </c>
      <c r="H11" s="279">
        <v>21900.433333333334</v>
      </c>
      <c r="I11" s="279">
        <v>22299.216666666667</v>
      </c>
      <c r="J11" s="279">
        <v>22699.433333333334</v>
      </c>
      <c r="K11" s="277">
        <v>21899</v>
      </c>
      <c r="L11" s="277">
        <v>21100</v>
      </c>
      <c r="M11" s="277">
        <v>0.12391000000000001</v>
      </c>
    </row>
    <row r="12" spans="1:15" ht="12" customHeight="1">
      <c r="A12" s="268">
        <v>2</v>
      </c>
      <c r="B12" s="277" t="s">
        <v>803</v>
      </c>
      <c r="C12" s="278">
        <v>965.55</v>
      </c>
      <c r="D12" s="279">
        <v>970.36666666666667</v>
      </c>
      <c r="E12" s="279">
        <v>953.18333333333339</v>
      </c>
      <c r="F12" s="279">
        <v>940.81666666666672</v>
      </c>
      <c r="G12" s="279">
        <v>923.63333333333344</v>
      </c>
      <c r="H12" s="279">
        <v>982.73333333333335</v>
      </c>
      <c r="I12" s="279">
        <v>999.91666666666652</v>
      </c>
      <c r="J12" s="279">
        <v>1012.2833333333333</v>
      </c>
      <c r="K12" s="277">
        <v>987.55</v>
      </c>
      <c r="L12" s="277">
        <v>958</v>
      </c>
      <c r="M12" s="277">
        <v>3.4531200000000002</v>
      </c>
    </row>
    <row r="13" spans="1:15" ht="12" customHeight="1">
      <c r="A13" s="268">
        <v>3</v>
      </c>
      <c r="B13" s="277" t="s">
        <v>294</v>
      </c>
      <c r="C13" s="278">
        <v>1311.95</v>
      </c>
      <c r="D13" s="279">
        <v>1318.65</v>
      </c>
      <c r="E13" s="279">
        <v>1296.4000000000001</v>
      </c>
      <c r="F13" s="279">
        <v>1280.8499999999999</v>
      </c>
      <c r="G13" s="279">
        <v>1258.5999999999999</v>
      </c>
      <c r="H13" s="279">
        <v>1334.2000000000003</v>
      </c>
      <c r="I13" s="279">
        <v>1356.4500000000003</v>
      </c>
      <c r="J13" s="279">
        <v>1372.0000000000005</v>
      </c>
      <c r="K13" s="277">
        <v>1340.9</v>
      </c>
      <c r="L13" s="277">
        <v>1303.0999999999999</v>
      </c>
      <c r="M13" s="277">
        <v>0.58420000000000005</v>
      </c>
    </row>
    <row r="14" spans="1:15" ht="12" customHeight="1">
      <c r="A14" s="268">
        <v>4</v>
      </c>
      <c r="B14" s="277" t="s">
        <v>295</v>
      </c>
      <c r="C14" s="278">
        <v>14853.6</v>
      </c>
      <c r="D14" s="279">
        <v>14908.766666666668</v>
      </c>
      <c r="E14" s="279">
        <v>14784.833333333336</v>
      </c>
      <c r="F14" s="279">
        <v>14716.066666666668</v>
      </c>
      <c r="G14" s="279">
        <v>14592.133333333335</v>
      </c>
      <c r="H14" s="279">
        <v>14977.533333333336</v>
      </c>
      <c r="I14" s="279">
        <v>15101.466666666667</v>
      </c>
      <c r="J14" s="279">
        <v>15170.233333333337</v>
      </c>
      <c r="K14" s="277">
        <v>15032.7</v>
      </c>
      <c r="L14" s="277">
        <v>14840</v>
      </c>
      <c r="M14" s="277">
        <v>0.11869</v>
      </c>
    </row>
    <row r="15" spans="1:15" ht="12" customHeight="1">
      <c r="A15" s="268">
        <v>5</v>
      </c>
      <c r="B15" s="277" t="s">
        <v>227</v>
      </c>
      <c r="C15" s="278">
        <v>56.7</v>
      </c>
      <c r="D15" s="279">
        <v>56.966666666666669</v>
      </c>
      <c r="E15" s="279">
        <v>56.183333333333337</v>
      </c>
      <c r="F15" s="279">
        <v>55.666666666666671</v>
      </c>
      <c r="G15" s="279">
        <v>54.88333333333334</v>
      </c>
      <c r="H15" s="279">
        <v>57.483333333333334</v>
      </c>
      <c r="I15" s="279">
        <v>58.266666666666666</v>
      </c>
      <c r="J15" s="279">
        <v>58.783333333333331</v>
      </c>
      <c r="K15" s="277">
        <v>57.75</v>
      </c>
      <c r="L15" s="277">
        <v>56.45</v>
      </c>
      <c r="M15" s="277">
        <v>20.9983</v>
      </c>
    </row>
    <row r="16" spans="1:15" ht="12" customHeight="1">
      <c r="A16" s="268">
        <v>6</v>
      </c>
      <c r="B16" s="277" t="s">
        <v>228</v>
      </c>
      <c r="C16" s="278">
        <v>125.35</v>
      </c>
      <c r="D16" s="279">
        <v>125.11666666666667</v>
      </c>
      <c r="E16" s="279">
        <v>122.53333333333335</v>
      </c>
      <c r="F16" s="279">
        <v>119.71666666666667</v>
      </c>
      <c r="G16" s="279">
        <v>117.13333333333334</v>
      </c>
      <c r="H16" s="279">
        <v>127.93333333333335</v>
      </c>
      <c r="I16" s="279">
        <v>130.51666666666665</v>
      </c>
      <c r="J16" s="279">
        <v>133.33333333333337</v>
      </c>
      <c r="K16" s="277">
        <v>127.7</v>
      </c>
      <c r="L16" s="277">
        <v>122.3</v>
      </c>
      <c r="M16" s="277">
        <v>13.61408</v>
      </c>
    </row>
    <row r="17" spans="1:13" ht="12" customHeight="1">
      <c r="A17" s="268">
        <v>7</v>
      </c>
      <c r="B17" s="277" t="s">
        <v>38</v>
      </c>
      <c r="C17" s="278">
        <v>1410.95</v>
      </c>
      <c r="D17" s="279">
        <v>1410.2166666666665</v>
      </c>
      <c r="E17" s="279">
        <v>1392.7333333333329</v>
      </c>
      <c r="F17" s="279">
        <v>1374.5166666666664</v>
      </c>
      <c r="G17" s="279">
        <v>1357.0333333333328</v>
      </c>
      <c r="H17" s="279">
        <v>1428.4333333333329</v>
      </c>
      <c r="I17" s="279">
        <v>1445.9166666666665</v>
      </c>
      <c r="J17" s="279">
        <v>1464.133333333333</v>
      </c>
      <c r="K17" s="277">
        <v>1427.7</v>
      </c>
      <c r="L17" s="277">
        <v>1392</v>
      </c>
      <c r="M17" s="277">
        <v>16.343</v>
      </c>
    </row>
    <row r="18" spans="1:13" ht="12" customHeight="1">
      <c r="A18" s="268">
        <v>8</v>
      </c>
      <c r="B18" s="277" t="s">
        <v>296</v>
      </c>
      <c r="C18" s="278">
        <v>156.05000000000001</v>
      </c>
      <c r="D18" s="279">
        <v>153.98333333333335</v>
      </c>
      <c r="E18" s="279">
        <v>147.06666666666669</v>
      </c>
      <c r="F18" s="279">
        <v>138.08333333333334</v>
      </c>
      <c r="G18" s="279">
        <v>131.16666666666669</v>
      </c>
      <c r="H18" s="279">
        <v>162.9666666666667</v>
      </c>
      <c r="I18" s="279">
        <v>169.88333333333333</v>
      </c>
      <c r="J18" s="279">
        <v>178.8666666666667</v>
      </c>
      <c r="K18" s="277">
        <v>160.9</v>
      </c>
      <c r="L18" s="277">
        <v>145</v>
      </c>
      <c r="M18" s="277">
        <v>52.5535</v>
      </c>
    </row>
    <row r="19" spans="1:13" ht="12" customHeight="1">
      <c r="A19" s="268">
        <v>9</v>
      </c>
      <c r="B19" s="277" t="s">
        <v>297</v>
      </c>
      <c r="C19" s="278">
        <v>338.4</v>
      </c>
      <c r="D19" s="279">
        <v>339.21666666666664</v>
      </c>
      <c r="E19" s="279">
        <v>332.68333333333328</v>
      </c>
      <c r="F19" s="279">
        <v>326.96666666666664</v>
      </c>
      <c r="G19" s="279">
        <v>320.43333333333328</v>
      </c>
      <c r="H19" s="279">
        <v>344.93333333333328</v>
      </c>
      <c r="I19" s="279">
        <v>351.4666666666667</v>
      </c>
      <c r="J19" s="279">
        <v>357.18333333333328</v>
      </c>
      <c r="K19" s="277">
        <v>345.75</v>
      </c>
      <c r="L19" s="277">
        <v>333.5</v>
      </c>
      <c r="M19" s="277">
        <v>5.6733099999999999</v>
      </c>
    </row>
    <row r="20" spans="1:13" ht="12" customHeight="1">
      <c r="A20" s="268">
        <v>10</v>
      </c>
      <c r="B20" s="277" t="s">
        <v>41</v>
      </c>
      <c r="C20" s="278">
        <v>315.14999999999998</v>
      </c>
      <c r="D20" s="279">
        <v>316.73333333333335</v>
      </c>
      <c r="E20" s="279">
        <v>310.4666666666667</v>
      </c>
      <c r="F20" s="279">
        <v>305.78333333333336</v>
      </c>
      <c r="G20" s="279">
        <v>299.51666666666671</v>
      </c>
      <c r="H20" s="279">
        <v>321.41666666666669</v>
      </c>
      <c r="I20" s="279">
        <v>327.68333333333334</v>
      </c>
      <c r="J20" s="279">
        <v>332.36666666666667</v>
      </c>
      <c r="K20" s="277">
        <v>323</v>
      </c>
      <c r="L20" s="277">
        <v>312.05</v>
      </c>
      <c r="M20" s="277">
        <v>40.000410000000002</v>
      </c>
    </row>
    <row r="21" spans="1:13" ht="12" customHeight="1">
      <c r="A21" s="268">
        <v>11</v>
      </c>
      <c r="B21" s="277" t="s">
        <v>43</v>
      </c>
      <c r="C21" s="278">
        <v>35.65</v>
      </c>
      <c r="D21" s="279">
        <v>35.833333333333336</v>
      </c>
      <c r="E21" s="279">
        <v>35.216666666666669</v>
      </c>
      <c r="F21" s="279">
        <v>34.783333333333331</v>
      </c>
      <c r="G21" s="279">
        <v>34.166666666666664</v>
      </c>
      <c r="H21" s="279">
        <v>36.266666666666673</v>
      </c>
      <c r="I21" s="279">
        <v>36.883333333333333</v>
      </c>
      <c r="J21" s="279">
        <v>37.316666666666677</v>
      </c>
      <c r="K21" s="277">
        <v>36.450000000000003</v>
      </c>
      <c r="L21" s="277">
        <v>35.4</v>
      </c>
      <c r="M21" s="277">
        <v>42.059849999999997</v>
      </c>
    </row>
    <row r="22" spans="1:13" ht="12" customHeight="1">
      <c r="A22" s="268">
        <v>12</v>
      </c>
      <c r="B22" s="277" t="s">
        <v>298</v>
      </c>
      <c r="C22" s="278">
        <v>243.6</v>
      </c>
      <c r="D22" s="279">
        <v>242.95000000000002</v>
      </c>
      <c r="E22" s="279">
        <v>238.25000000000003</v>
      </c>
      <c r="F22" s="279">
        <v>232.9</v>
      </c>
      <c r="G22" s="279">
        <v>228.20000000000002</v>
      </c>
      <c r="H22" s="279">
        <v>248.30000000000004</v>
      </c>
      <c r="I22" s="279">
        <v>253.00000000000003</v>
      </c>
      <c r="J22" s="279">
        <v>258.35000000000002</v>
      </c>
      <c r="K22" s="277">
        <v>247.65</v>
      </c>
      <c r="L22" s="277">
        <v>237.6</v>
      </c>
      <c r="M22" s="277">
        <v>7.6015300000000003</v>
      </c>
    </row>
    <row r="23" spans="1:13">
      <c r="A23" s="268">
        <v>13</v>
      </c>
      <c r="B23" s="277" t="s">
        <v>299</v>
      </c>
      <c r="C23" s="278">
        <v>176.75</v>
      </c>
      <c r="D23" s="279">
        <v>177.48333333333335</v>
      </c>
      <c r="E23" s="279">
        <v>173.26666666666671</v>
      </c>
      <c r="F23" s="279">
        <v>169.78333333333336</v>
      </c>
      <c r="G23" s="279">
        <v>165.56666666666672</v>
      </c>
      <c r="H23" s="279">
        <v>180.9666666666667</v>
      </c>
      <c r="I23" s="279">
        <v>185.18333333333334</v>
      </c>
      <c r="J23" s="279">
        <v>188.66666666666669</v>
      </c>
      <c r="K23" s="277">
        <v>181.7</v>
      </c>
      <c r="L23" s="277">
        <v>174</v>
      </c>
      <c r="M23" s="277">
        <v>8.0723099999999999</v>
      </c>
    </row>
    <row r="24" spans="1:13">
      <c r="A24" s="268">
        <v>14</v>
      </c>
      <c r="B24" s="277" t="s">
        <v>300</v>
      </c>
      <c r="C24" s="278">
        <v>189.6</v>
      </c>
      <c r="D24" s="279">
        <v>191.38333333333333</v>
      </c>
      <c r="E24" s="279">
        <v>185.96666666666664</v>
      </c>
      <c r="F24" s="279">
        <v>182.33333333333331</v>
      </c>
      <c r="G24" s="279">
        <v>176.91666666666663</v>
      </c>
      <c r="H24" s="279">
        <v>195.01666666666665</v>
      </c>
      <c r="I24" s="279">
        <v>200.43333333333334</v>
      </c>
      <c r="J24" s="279">
        <v>204.06666666666666</v>
      </c>
      <c r="K24" s="277">
        <v>196.8</v>
      </c>
      <c r="L24" s="277">
        <v>187.75</v>
      </c>
      <c r="M24" s="277">
        <v>1.3903700000000001</v>
      </c>
    </row>
    <row r="25" spans="1:13">
      <c r="A25" s="268">
        <v>15</v>
      </c>
      <c r="B25" s="277" t="s">
        <v>833</v>
      </c>
      <c r="C25" s="278">
        <v>1691.45</v>
      </c>
      <c r="D25" s="279">
        <v>1698.6166666666668</v>
      </c>
      <c r="E25" s="279">
        <v>1672.8333333333335</v>
      </c>
      <c r="F25" s="279">
        <v>1654.2166666666667</v>
      </c>
      <c r="G25" s="279">
        <v>1628.4333333333334</v>
      </c>
      <c r="H25" s="279">
        <v>1717.2333333333336</v>
      </c>
      <c r="I25" s="279">
        <v>1743.0166666666669</v>
      </c>
      <c r="J25" s="279">
        <v>1761.6333333333337</v>
      </c>
      <c r="K25" s="277">
        <v>1724.4</v>
      </c>
      <c r="L25" s="277">
        <v>1680</v>
      </c>
      <c r="M25" s="277">
        <v>0.27748</v>
      </c>
    </row>
    <row r="26" spans="1:13">
      <c r="A26" s="268">
        <v>16</v>
      </c>
      <c r="B26" s="277" t="s">
        <v>292</v>
      </c>
      <c r="C26" s="278">
        <v>1646.4</v>
      </c>
      <c r="D26" s="279">
        <v>1651.8</v>
      </c>
      <c r="E26" s="279">
        <v>1629.6</v>
      </c>
      <c r="F26" s="279">
        <v>1612.8</v>
      </c>
      <c r="G26" s="279">
        <v>1590.6</v>
      </c>
      <c r="H26" s="279">
        <v>1668.6</v>
      </c>
      <c r="I26" s="279">
        <v>1690.8000000000002</v>
      </c>
      <c r="J26" s="279">
        <v>1707.6</v>
      </c>
      <c r="K26" s="277">
        <v>1674</v>
      </c>
      <c r="L26" s="277">
        <v>1635</v>
      </c>
      <c r="M26" s="277">
        <v>7.707E-2</v>
      </c>
    </row>
    <row r="27" spans="1:13">
      <c r="A27" s="268">
        <v>17</v>
      </c>
      <c r="B27" s="277" t="s">
        <v>229</v>
      </c>
      <c r="C27" s="278">
        <v>1489.3</v>
      </c>
      <c r="D27" s="279">
        <v>1481.4333333333332</v>
      </c>
      <c r="E27" s="279">
        <v>1452.9666666666662</v>
      </c>
      <c r="F27" s="279">
        <v>1416.633333333333</v>
      </c>
      <c r="G27" s="279">
        <v>1388.1666666666661</v>
      </c>
      <c r="H27" s="279">
        <v>1517.7666666666664</v>
      </c>
      <c r="I27" s="279">
        <v>1546.2333333333331</v>
      </c>
      <c r="J27" s="279">
        <v>1582.5666666666666</v>
      </c>
      <c r="K27" s="277">
        <v>1509.9</v>
      </c>
      <c r="L27" s="277">
        <v>1445.1</v>
      </c>
      <c r="M27" s="277">
        <v>1.3244800000000001</v>
      </c>
    </row>
    <row r="28" spans="1:13">
      <c r="A28" s="268">
        <v>18</v>
      </c>
      <c r="B28" s="277" t="s">
        <v>301</v>
      </c>
      <c r="C28" s="278">
        <v>1888.05</v>
      </c>
      <c r="D28" s="279">
        <v>1874.7666666666667</v>
      </c>
      <c r="E28" s="279">
        <v>1854.5333333333333</v>
      </c>
      <c r="F28" s="279">
        <v>1821.0166666666667</v>
      </c>
      <c r="G28" s="279">
        <v>1800.7833333333333</v>
      </c>
      <c r="H28" s="279">
        <v>1908.2833333333333</v>
      </c>
      <c r="I28" s="279">
        <v>1928.5166666666664</v>
      </c>
      <c r="J28" s="279">
        <v>1962.0333333333333</v>
      </c>
      <c r="K28" s="277">
        <v>1895</v>
      </c>
      <c r="L28" s="277">
        <v>1841.25</v>
      </c>
      <c r="M28" s="277">
        <v>0.14924000000000001</v>
      </c>
    </row>
    <row r="29" spans="1:13">
      <c r="A29" s="268">
        <v>19</v>
      </c>
      <c r="B29" s="277" t="s">
        <v>230</v>
      </c>
      <c r="C29" s="278">
        <v>2539.1999999999998</v>
      </c>
      <c r="D29" s="279">
        <v>2509.2833333333333</v>
      </c>
      <c r="E29" s="279">
        <v>2460.5666666666666</v>
      </c>
      <c r="F29" s="279">
        <v>2381.9333333333334</v>
      </c>
      <c r="G29" s="279">
        <v>2333.2166666666667</v>
      </c>
      <c r="H29" s="279">
        <v>2587.9166666666665</v>
      </c>
      <c r="I29" s="279">
        <v>2636.6333333333328</v>
      </c>
      <c r="J29" s="279">
        <v>2715.2666666666664</v>
      </c>
      <c r="K29" s="277">
        <v>2558</v>
      </c>
      <c r="L29" s="277">
        <v>2430.65</v>
      </c>
      <c r="M29" s="277">
        <v>1.05572</v>
      </c>
    </row>
    <row r="30" spans="1:13">
      <c r="A30" s="268">
        <v>20</v>
      </c>
      <c r="B30" s="277" t="s">
        <v>303</v>
      </c>
      <c r="C30" s="278">
        <v>94.75</v>
      </c>
      <c r="D30" s="279">
        <v>94.366666666666674</v>
      </c>
      <c r="E30" s="279">
        <v>93.283333333333346</v>
      </c>
      <c r="F30" s="279">
        <v>91.816666666666677</v>
      </c>
      <c r="G30" s="279">
        <v>90.733333333333348</v>
      </c>
      <c r="H30" s="279">
        <v>95.833333333333343</v>
      </c>
      <c r="I30" s="279">
        <v>96.916666666666657</v>
      </c>
      <c r="J30" s="279">
        <v>98.38333333333334</v>
      </c>
      <c r="K30" s="277">
        <v>95.45</v>
      </c>
      <c r="L30" s="277">
        <v>92.9</v>
      </c>
      <c r="M30" s="277">
        <v>0.97475000000000001</v>
      </c>
    </row>
    <row r="31" spans="1:13">
      <c r="A31" s="268">
        <v>21</v>
      </c>
      <c r="B31" s="277" t="s">
        <v>45</v>
      </c>
      <c r="C31" s="278">
        <v>678.5</v>
      </c>
      <c r="D31" s="279">
        <v>685.16666666666663</v>
      </c>
      <c r="E31" s="279">
        <v>668.43333333333328</v>
      </c>
      <c r="F31" s="279">
        <v>658.36666666666667</v>
      </c>
      <c r="G31" s="279">
        <v>641.63333333333333</v>
      </c>
      <c r="H31" s="279">
        <v>695.23333333333323</v>
      </c>
      <c r="I31" s="279">
        <v>711.96666666666658</v>
      </c>
      <c r="J31" s="279">
        <v>722.03333333333319</v>
      </c>
      <c r="K31" s="277">
        <v>701.9</v>
      </c>
      <c r="L31" s="277">
        <v>675.1</v>
      </c>
      <c r="M31" s="277">
        <v>8.7171099999999999</v>
      </c>
    </row>
    <row r="32" spans="1:13">
      <c r="A32" s="268">
        <v>22</v>
      </c>
      <c r="B32" s="277" t="s">
        <v>304</v>
      </c>
      <c r="C32" s="278">
        <v>1471.65</v>
      </c>
      <c r="D32" s="279">
        <v>1477.8666666666668</v>
      </c>
      <c r="E32" s="279">
        <v>1456.7333333333336</v>
      </c>
      <c r="F32" s="279">
        <v>1441.8166666666668</v>
      </c>
      <c r="G32" s="279">
        <v>1420.6833333333336</v>
      </c>
      <c r="H32" s="279">
        <v>1492.7833333333335</v>
      </c>
      <c r="I32" s="279">
        <v>1513.9166666666667</v>
      </c>
      <c r="J32" s="279">
        <v>1528.8333333333335</v>
      </c>
      <c r="K32" s="277">
        <v>1499</v>
      </c>
      <c r="L32" s="277">
        <v>1462.95</v>
      </c>
      <c r="M32" s="277">
        <v>0.23641000000000001</v>
      </c>
    </row>
    <row r="33" spans="1:13">
      <c r="A33" s="268">
        <v>23</v>
      </c>
      <c r="B33" s="277" t="s">
        <v>46</v>
      </c>
      <c r="C33" s="278">
        <v>215.6</v>
      </c>
      <c r="D33" s="279">
        <v>216.31666666666669</v>
      </c>
      <c r="E33" s="279">
        <v>213.03333333333339</v>
      </c>
      <c r="F33" s="279">
        <v>210.4666666666667</v>
      </c>
      <c r="G33" s="279">
        <v>207.18333333333339</v>
      </c>
      <c r="H33" s="279">
        <v>218.88333333333338</v>
      </c>
      <c r="I33" s="279">
        <v>222.16666666666669</v>
      </c>
      <c r="J33" s="279">
        <v>224.73333333333338</v>
      </c>
      <c r="K33" s="277">
        <v>219.6</v>
      </c>
      <c r="L33" s="277">
        <v>213.75</v>
      </c>
      <c r="M33" s="277">
        <v>56.780859999999997</v>
      </c>
    </row>
    <row r="34" spans="1:13">
      <c r="A34" s="268">
        <v>24</v>
      </c>
      <c r="B34" s="277" t="s">
        <v>293</v>
      </c>
      <c r="C34" s="278">
        <v>1842.95</v>
      </c>
      <c r="D34" s="279">
        <v>1848.7833333333335</v>
      </c>
      <c r="E34" s="279">
        <v>1828.166666666667</v>
      </c>
      <c r="F34" s="279">
        <v>1813.3833333333334</v>
      </c>
      <c r="G34" s="279">
        <v>1792.7666666666669</v>
      </c>
      <c r="H34" s="279">
        <v>1863.5666666666671</v>
      </c>
      <c r="I34" s="279">
        <v>1884.1833333333334</v>
      </c>
      <c r="J34" s="279">
        <v>1898.9666666666672</v>
      </c>
      <c r="K34" s="277">
        <v>1869.4</v>
      </c>
      <c r="L34" s="277">
        <v>1834</v>
      </c>
      <c r="M34" s="277">
        <v>0.30295</v>
      </c>
    </row>
    <row r="35" spans="1:13">
      <c r="A35" s="268">
        <v>25</v>
      </c>
      <c r="B35" s="277" t="s">
        <v>302</v>
      </c>
      <c r="C35" s="278">
        <v>980.4</v>
      </c>
      <c r="D35" s="279">
        <v>979.7833333333333</v>
      </c>
      <c r="E35" s="279">
        <v>969.61666666666656</v>
      </c>
      <c r="F35" s="279">
        <v>958.83333333333326</v>
      </c>
      <c r="G35" s="279">
        <v>948.66666666666652</v>
      </c>
      <c r="H35" s="279">
        <v>990.56666666666661</v>
      </c>
      <c r="I35" s="279">
        <v>1000.7333333333333</v>
      </c>
      <c r="J35" s="279">
        <v>1011.5166666666667</v>
      </c>
      <c r="K35" s="277">
        <v>989.95</v>
      </c>
      <c r="L35" s="277">
        <v>969</v>
      </c>
      <c r="M35" s="277">
        <v>3.6071599999999999</v>
      </c>
    </row>
    <row r="36" spans="1:13">
      <c r="A36" s="268">
        <v>26</v>
      </c>
      <c r="B36" s="277" t="s">
        <v>47</v>
      </c>
      <c r="C36" s="278">
        <v>1641.3</v>
      </c>
      <c r="D36" s="279">
        <v>1623.8999999999999</v>
      </c>
      <c r="E36" s="279">
        <v>1598.3999999999996</v>
      </c>
      <c r="F36" s="279">
        <v>1555.4999999999998</v>
      </c>
      <c r="G36" s="279">
        <v>1529.9999999999995</v>
      </c>
      <c r="H36" s="279">
        <v>1666.7999999999997</v>
      </c>
      <c r="I36" s="279">
        <v>1692.3000000000002</v>
      </c>
      <c r="J36" s="279">
        <v>1735.1999999999998</v>
      </c>
      <c r="K36" s="277">
        <v>1649.4</v>
      </c>
      <c r="L36" s="277">
        <v>1581</v>
      </c>
      <c r="M36" s="277">
        <v>15.22678</v>
      </c>
    </row>
    <row r="37" spans="1:13">
      <c r="A37" s="268">
        <v>27</v>
      </c>
      <c r="B37" s="277" t="s">
        <v>48</v>
      </c>
      <c r="C37" s="278">
        <v>110.35</v>
      </c>
      <c r="D37" s="279">
        <v>110.55</v>
      </c>
      <c r="E37" s="279">
        <v>109.1</v>
      </c>
      <c r="F37" s="279">
        <v>107.85</v>
      </c>
      <c r="G37" s="279">
        <v>106.39999999999999</v>
      </c>
      <c r="H37" s="279">
        <v>111.8</v>
      </c>
      <c r="I37" s="279">
        <v>113.25000000000001</v>
      </c>
      <c r="J37" s="279">
        <v>114.5</v>
      </c>
      <c r="K37" s="277">
        <v>112</v>
      </c>
      <c r="L37" s="277">
        <v>109.3</v>
      </c>
      <c r="M37" s="277">
        <v>61.056930000000001</v>
      </c>
    </row>
    <row r="38" spans="1:13">
      <c r="A38" s="268">
        <v>28</v>
      </c>
      <c r="B38" s="277" t="s">
        <v>305</v>
      </c>
      <c r="C38" s="278">
        <v>121.5</v>
      </c>
      <c r="D38" s="279">
        <v>123.3</v>
      </c>
      <c r="E38" s="279">
        <v>118.6</v>
      </c>
      <c r="F38" s="279">
        <v>115.7</v>
      </c>
      <c r="G38" s="279">
        <v>111</v>
      </c>
      <c r="H38" s="279">
        <v>126.19999999999999</v>
      </c>
      <c r="I38" s="279">
        <v>130.9</v>
      </c>
      <c r="J38" s="279">
        <v>133.79999999999998</v>
      </c>
      <c r="K38" s="277">
        <v>128</v>
      </c>
      <c r="L38" s="277">
        <v>120.4</v>
      </c>
      <c r="M38" s="277">
        <v>8.8098899999999993</v>
      </c>
    </row>
    <row r="39" spans="1:13">
      <c r="A39" s="268">
        <v>29</v>
      </c>
      <c r="B39" s="277" t="s">
        <v>938</v>
      </c>
      <c r="C39" s="278">
        <v>168.55</v>
      </c>
      <c r="D39" s="279">
        <v>169.53333333333333</v>
      </c>
      <c r="E39" s="279">
        <v>165.06666666666666</v>
      </c>
      <c r="F39" s="279">
        <v>161.58333333333334</v>
      </c>
      <c r="G39" s="279">
        <v>157.11666666666667</v>
      </c>
      <c r="H39" s="279">
        <v>173.01666666666665</v>
      </c>
      <c r="I39" s="279">
        <v>177.48333333333329</v>
      </c>
      <c r="J39" s="279">
        <v>180.96666666666664</v>
      </c>
      <c r="K39" s="277">
        <v>174</v>
      </c>
      <c r="L39" s="277">
        <v>166.05</v>
      </c>
      <c r="M39" s="277">
        <v>0.25258999999999998</v>
      </c>
    </row>
    <row r="40" spans="1:13">
      <c r="A40" s="268">
        <v>30</v>
      </c>
      <c r="B40" s="277" t="s">
        <v>306</v>
      </c>
      <c r="C40" s="278">
        <v>52</v>
      </c>
      <c r="D40" s="279">
        <v>52.333333333333336</v>
      </c>
      <c r="E40" s="279">
        <v>51.366666666666674</v>
      </c>
      <c r="F40" s="279">
        <v>50.733333333333341</v>
      </c>
      <c r="G40" s="279">
        <v>49.76666666666668</v>
      </c>
      <c r="H40" s="279">
        <v>52.966666666666669</v>
      </c>
      <c r="I40" s="279">
        <v>53.933333333333323</v>
      </c>
      <c r="J40" s="279">
        <v>54.566666666666663</v>
      </c>
      <c r="K40" s="277">
        <v>53.3</v>
      </c>
      <c r="L40" s="277">
        <v>51.7</v>
      </c>
      <c r="M40" s="277">
        <v>13.439360000000001</v>
      </c>
    </row>
    <row r="41" spans="1:13">
      <c r="A41" s="268">
        <v>31</v>
      </c>
      <c r="B41" s="277" t="s">
        <v>49</v>
      </c>
      <c r="C41" s="278">
        <v>51.2</v>
      </c>
      <c r="D41" s="279">
        <v>51.283333333333331</v>
      </c>
      <c r="E41" s="279">
        <v>50.566666666666663</v>
      </c>
      <c r="F41" s="279">
        <v>49.93333333333333</v>
      </c>
      <c r="G41" s="279">
        <v>49.216666666666661</v>
      </c>
      <c r="H41" s="279">
        <v>51.916666666666664</v>
      </c>
      <c r="I41" s="279">
        <v>52.633333333333333</v>
      </c>
      <c r="J41" s="279">
        <v>53.266666666666666</v>
      </c>
      <c r="K41" s="277">
        <v>52</v>
      </c>
      <c r="L41" s="277">
        <v>50.65</v>
      </c>
      <c r="M41" s="277">
        <v>268.71077000000002</v>
      </c>
    </row>
    <row r="42" spans="1:13">
      <c r="A42" s="268">
        <v>32</v>
      </c>
      <c r="B42" s="277" t="s">
        <v>51</v>
      </c>
      <c r="C42" s="278">
        <v>1740.15</v>
      </c>
      <c r="D42" s="279">
        <v>1750.0166666666667</v>
      </c>
      <c r="E42" s="279">
        <v>1720.1333333333332</v>
      </c>
      <c r="F42" s="279">
        <v>1700.1166666666666</v>
      </c>
      <c r="G42" s="279">
        <v>1670.2333333333331</v>
      </c>
      <c r="H42" s="279">
        <v>1770.0333333333333</v>
      </c>
      <c r="I42" s="279">
        <v>1799.916666666667</v>
      </c>
      <c r="J42" s="279">
        <v>1819.9333333333334</v>
      </c>
      <c r="K42" s="277">
        <v>1779.9</v>
      </c>
      <c r="L42" s="277">
        <v>1730</v>
      </c>
      <c r="M42" s="277">
        <v>15.310309999999999</v>
      </c>
    </row>
    <row r="43" spans="1:13">
      <c r="A43" s="268">
        <v>33</v>
      </c>
      <c r="B43" s="277" t="s">
        <v>307</v>
      </c>
      <c r="C43" s="278">
        <v>131.15</v>
      </c>
      <c r="D43" s="279">
        <v>132.75</v>
      </c>
      <c r="E43" s="279">
        <v>128.6</v>
      </c>
      <c r="F43" s="279">
        <v>126.04999999999998</v>
      </c>
      <c r="G43" s="279">
        <v>121.89999999999998</v>
      </c>
      <c r="H43" s="279">
        <v>135.30000000000001</v>
      </c>
      <c r="I43" s="279">
        <v>139.44999999999999</v>
      </c>
      <c r="J43" s="279">
        <v>142.00000000000003</v>
      </c>
      <c r="K43" s="277">
        <v>136.9</v>
      </c>
      <c r="L43" s="277">
        <v>130.19999999999999</v>
      </c>
      <c r="M43" s="277">
        <v>2.5052599999999998</v>
      </c>
    </row>
    <row r="44" spans="1:13">
      <c r="A44" s="268">
        <v>34</v>
      </c>
      <c r="B44" s="277" t="s">
        <v>309</v>
      </c>
      <c r="C44" s="278">
        <v>933.95</v>
      </c>
      <c r="D44" s="279">
        <v>931.38333333333321</v>
      </c>
      <c r="E44" s="279">
        <v>922.86666666666645</v>
      </c>
      <c r="F44" s="279">
        <v>911.78333333333319</v>
      </c>
      <c r="G44" s="279">
        <v>903.26666666666642</v>
      </c>
      <c r="H44" s="279">
        <v>942.46666666666647</v>
      </c>
      <c r="I44" s="279">
        <v>950.98333333333335</v>
      </c>
      <c r="J44" s="279">
        <v>962.06666666666649</v>
      </c>
      <c r="K44" s="277">
        <v>939.9</v>
      </c>
      <c r="L44" s="277">
        <v>920.3</v>
      </c>
      <c r="M44" s="277">
        <v>0.46514</v>
      </c>
    </row>
    <row r="45" spans="1:13">
      <c r="A45" s="268">
        <v>35</v>
      </c>
      <c r="B45" s="277" t="s">
        <v>308</v>
      </c>
      <c r="C45" s="278">
        <v>3342.5</v>
      </c>
      <c r="D45" s="279">
        <v>3336.5166666666664</v>
      </c>
      <c r="E45" s="279">
        <v>3304.0333333333328</v>
      </c>
      <c r="F45" s="279">
        <v>3265.5666666666666</v>
      </c>
      <c r="G45" s="279">
        <v>3233.083333333333</v>
      </c>
      <c r="H45" s="279">
        <v>3374.9833333333327</v>
      </c>
      <c r="I45" s="279">
        <v>3407.4666666666662</v>
      </c>
      <c r="J45" s="279">
        <v>3445.9333333333325</v>
      </c>
      <c r="K45" s="277">
        <v>3369</v>
      </c>
      <c r="L45" s="277">
        <v>3298.05</v>
      </c>
      <c r="M45" s="277">
        <v>0.34665000000000001</v>
      </c>
    </row>
    <row r="46" spans="1:13">
      <c r="A46" s="268">
        <v>36</v>
      </c>
      <c r="B46" s="277" t="s">
        <v>310</v>
      </c>
      <c r="C46" s="278">
        <v>5086.95</v>
      </c>
      <c r="D46" s="279">
        <v>5083.9833333333336</v>
      </c>
      <c r="E46" s="279">
        <v>5027.9666666666672</v>
      </c>
      <c r="F46" s="279">
        <v>4968.9833333333336</v>
      </c>
      <c r="G46" s="279">
        <v>4912.9666666666672</v>
      </c>
      <c r="H46" s="279">
        <v>5142.9666666666672</v>
      </c>
      <c r="I46" s="279">
        <v>5198.9833333333336</v>
      </c>
      <c r="J46" s="279">
        <v>5257.9666666666672</v>
      </c>
      <c r="K46" s="277">
        <v>5140</v>
      </c>
      <c r="L46" s="277">
        <v>5025</v>
      </c>
      <c r="M46" s="277">
        <v>0.21301999999999999</v>
      </c>
    </row>
    <row r="47" spans="1:13">
      <c r="A47" s="268">
        <v>37</v>
      </c>
      <c r="B47" s="277" t="s">
        <v>226</v>
      </c>
      <c r="C47" s="278">
        <v>746.4</v>
      </c>
      <c r="D47" s="279">
        <v>762.6</v>
      </c>
      <c r="E47" s="279">
        <v>730.2</v>
      </c>
      <c r="F47" s="279">
        <v>714</v>
      </c>
      <c r="G47" s="279">
        <v>681.6</v>
      </c>
      <c r="H47" s="279">
        <v>778.80000000000007</v>
      </c>
      <c r="I47" s="279">
        <v>811.19999999999993</v>
      </c>
      <c r="J47" s="279">
        <v>827.40000000000009</v>
      </c>
      <c r="K47" s="277">
        <v>795</v>
      </c>
      <c r="L47" s="277">
        <v>746.4</v>
      </c>
      <c r="M47" s="277">
        <v>5.5678799999999997</v>
      </c>
    </row>
    <row r="48" spans="1:13">
      <c r="A48" s="268">
        <v>38</v>
      </c>
      <c r="B48" s="277" t="s">
        <v>53</v>
      </c>
      <c r="C48" s="278">
        <v>811.95</v>
      </c>
      <c r="D48" s="279">
        <v>806.78333333333342</v>
      </c>
      <c r="E48" s="279">
        <v>796.36666666666679</v>
      </c>
      <c r="F48" s="279">
        <v>780.78333333333342</v>
      </c>
      <c r="G48" s="279">
        <v>770.36666666666679</v>
      </c>
      <c r="H48" s="279">
        <v>822.36666666666679</v>
      </c>
      <c r="I48" s="279">
        <v>832.78333333333353</v>
      </c>
      <c r="J48" s="279">
        <v>848.36666666666679</v>
      </c>
      <c r="K48" s="277">
        <v>817.2</v>
      </c>
      <c r="L48" s="277">
        <v>791.2</v>
      </c>
      <c r="M48" s="277">
        <v>38.951120000000003</v>
      </c>
    </row>
    <row r="49" spans="1:13">
      <c r="A49" s="268">
        <v>39</v>
      </c>
      <c r="B49" s="277" t="s">
        <v>311</v>
      </c>
      <c r="C49" s="278">
        <v>444.05</v>
      </c>
      <c r="D49" s="279">
        <v>443.06666666666666</v>
      </c>
      <c r="E49" s="279">
        <v>436.23333333333335</v>
      </c>
      <c r="F49" s="279">
        <v>428.41666666666669</v>
      </c>
      <c r="G49" s="279">
        <v>421.58333333333337</v>
      </c>
      <c r="H49" s="279">
        <v>450.88333333333333</v>
      </c>
      <c r="I49" s="279">
        <v>457.7166666666667</v>
      </c>
      <c r="J49" s="279">
        <v>465.5333333333333</v>
      </c>
      <c r="K49" s="277">
        <v>449.9</v>
      </c>
      <c r="L49" s="277">
        <v>435.25</v>
      </c>
      <c r="M49" s="277">
        <v>3.5107699999999999</v>
      </c>
    </row>
    <row r="50" spans="1:13">
      <c r="A50" s="268">
        <v>40</v>
      </c>
      <c r="B50" s="277" t="s">
        <v>55</v>
      </c>
      <c r="C50" s="278">
        <v>440.9</v>
      </c>
      <c r="D50" s="279">
        <v>440.73333333333335</v>
      </c>
      <c r="E50" s="279">
        <v>434.4666666666667</v>
      </c>
      <c r="F50" s="279">
        <v>428.03333333333336</v>
      </c>
      <c r="G50" s="279">
        <v>421.76666666666671</v>
      </c>
      <c r="H50" s="279">
        <v>447.16666666666669</v>
      </c>
      <c r="I50" s="279">
        <v>453.43333333333334</v>
      </c>
      <c r="J50" s="279">
        <v>459.86666666666667</v>
      </c>
      <c r="K50" s="277">
        <v>447</v>
      </c>
      <c r="L50" s="277">
        <v>434.3</v>
      </c>
      <c r="M50" s="277">
        <v>244.04909000000001</v>
      </c>
    </row>
    <row r="51" spans="1:13">
      <c r="A51" s="268">
        <v>41</v>
      </c>
      <c r="B51" s="277" t="s">
        <v>56</v>
      </c>
      <c r="C51" s="278">
        <v>3099.3</v>
      </c>
      <c r="D51" s="279">
        <v>3109.7166666666667</v>
      </c>
      <c r="E51" s="279">
        <v>3070.4333333333334</v>
      </c>
      <c r="F51" s="279">
        <v>3041.5666666666666</v>
      </c>
      <c r="G51" s="279">
        <v>3002.2833333333333</v>
      </c>
      <c r="H51" s="279">
        <v>3138.5833333333335</v>
      </c>
      <c r="I51" s="279">
        <v>3177.8666666666672</v>
      </c>
      <c r="J51" s="279">
        <v>3206.7333333333336</v>
      </c>
      <c r="K51" s="277">
        <v>3149</v>
      </c>
      <c r="L51" s="277">
        <v>3080.85</v>
      </c>
      <c r="M51" s="277">
        <v>5.8291000000000004</v>
      </c>
    </row>
    <row r="52" spans="1:13">
      <c r="A52" s="268">
        <v>42</v>
      </c>
      <c r="B52" s="277" t="s">
        <v>315</v>
      </c>
      <c r="C52" s="278">
        <v>167.9</v>
      </c>
      <c r="D52" s="279">
        <v>169.06666666666666</v>
      </c>
      <c r="E52" s="279">
        <v>165.53333333333333</v>
      </c>
      <c r="F52" s="279">
        <v>163.16666666666666</v>
      </c>
      <c r="G52" s="279">
        <v>159.63333333333333</v>
      </c>
      <c r="H52" s="279">
        <v>171.43333333333334</v>
      </c>
      <c r="I52" s="279">
        <v>174.96666666666664</v>
      </c>
      <c r="J52" s="279">
        <v>177.33333333333334</v>
      </c>
      <c r="K52" s="277">
        <v>172.6</v>
      </c>
      <c r="L52" s="277">
        <v>166.7</v>
      </c>
      <c r="M52" s="277">
        <v>8.6792999999999996</v>
      </c>
    </row>
    <row r="53" spans="1:13">
      <c r="A53" s="268">
        <v>43</v>
      </c>
      <c r="B53" s="277" t="s">
        <v>316</v>
      </c>
      <c r="C53" s="278">
        <v>435.85</v>
      </c>
      <c r="D53" s="279">
        <v>438.65000000000003</v>
      </c>
      <c r="E53" s="279">
        <v>427.50000000000006</v>
      </c>
      <c r="F53" s="279">
        <v>419.15000000000003</v>
      </c>
      <c r="G53" s="279">
        <v>408.00000000000006</v>
      </c>
      <c r="H53" s="279">
        <v>447.00000000000006</v>
      </c>
      <c r="I53" s="279">
        <v>458.15000000000003</v>
      </c>
      <c r="J53" s="279">
        <v>466.50000000000006</v>
      </c>
      <c r="K53" s="277">
        <v>449.8</v>
      </c>
      <c r="L53" s="277">
        <v>430.3</v>
      </c>
      <c r="M53" s="277">
        <v>7.1965300000000001</v>
      </c>
    </row>
    <row r="54" spans="1:13">
      <c r="A54" s="268">
        <v>44</v>
      </c>
      <c r="B54" s="277" t="s">
        <v>58</v>
      </c>
      <c r="C54" s="278">
        <v>6328.6</v>
      </c>
      <c r="D54" s="279">
        <v>6348.7166666666672</v>
      </c>
      <c r="E54" s="279">
        <v>6272.4333333333343</v>
      </c>
      <c r="F54" s="279">
        <v>6216.2666666666673</v>
      </c>
      <c r="G54" s="279">
        <v>6139.9833333333345</v>
      </c>
      <c r="H54" s="279">
        <v>6404.8833333333341</v>
      </c>
      <c r="I54" s="279">
        <v>6481.166666666667</v>
      </c>
      <c r="J54" s="279">
        <v>6537.3333333333339</v>
      </c>
      <c r="K54" s="277">
        <v>6425</v>
      </c>
      <c r="L54" s="277">
        <v>6292.55</v>
      </c>
      <c r="M54" s="277">
        <v>7.64541</v>
      </c>
    </row>
    <row r="55" spans="1:13">
      <c r="A55" s="268">
        <v>45</v>
      </c>
      <c r="B55" s="277" t="s">
        <v>232</v>
      </c>
      <c r="C55" s="278">
        <v>2697.85</v>
      </c>
      <c r="D55" s="279">
        <v>2704.6</v>
      </c>
      <c r="E55" s="279">
        <v>2659.2</v>
      </c>
      <c r="F55" s="279">
        <v>2620.5499999999997</v>
      </c>
      <c r="G55" s="279">
        <v>2575.1499999999996</v>
      </c>
      <c r="H55" s="279">
        <v>2743.25</v>
      </c>
      <c r="I55" s="279">
        <v>2788.6500000000005</v>
      </c>
      <c r="J55" s="279">
        <v>2827.3</v>
      </c>
      <c r="K55" s="277">
        <v>2750</v>
      </c>
      <c r="L55" s="277">
        <v>2665.95</v>
      </c>
      <c r="M55" s="277">
        <v>1.45879</v>
      </c>
    </row>
    <row r="56" spans="1:13">
      <c r="A56" s="268">
        <v>46</v>
      </c>
      <c r="B56" s="277" t="s">
        <v>59</v>
      </c>
      <c r="C56" s="278">
        <v>3284.25</v>
      </c>
      <c r="D56" s="279">
        <v>3284.2833333333333</v>
      </c>
      <c r="E56" s="279">
        <v>3239.5666666666666</v>
      </c>
      <c r="F56" s="279">
        <v>3194.8833333333332</v>
      </c>
      <c r="G56" s="279">
        <v>3150.1666666666665</v>
      </c>
      <c r="H56" s="279">
        <v>3328.9666666666667</v>
      </c>
      <c r="I56" s="279">
        <v>3373.6833333333329</v>
      </c>
      <c r="J56" s="279">
        <v>3418.3666666666668</v>
      </c>
      <c r="K56" s="277">
        <v>3329</v>
      </c>
      <c r="L56" s="277">
        <v>3239.6</v>
      </c>
      <c r="M56" s="277">
        <v>80.702839999999995</v>
      </c>
    </row>
    <row r="57" spans="1:13">
      <c r="A57" s="268">
        <v>47</v>
      </c>
      <c r="B57" s="277" t="s">
        <v>60</v>
      </c>
      <c r="C57" s="278">
        <v>1242.5999999999999</v>
      </c>
      <c r="D57" s="279">
        <v>1245.5166666666667</v>
      </c>
      <c r="E57" s="279">
        <v>1227.0833333333333</v>
      </c>
      <c r="F57" s="279">
        <v>1211.5666666666666</v>
      </c>
      <c r="G57" s="279">
        <v>1193.1333333333332</v>
      </c>
      <c r="H57" s="279">
        <v>1261.0333333333333</v>
      </c>
      <c r="I57" s="279">
        <v>1279.4666666666667</v>
      </c>
      <c r="J57" s="279">
        <v>1294.9833333333333</v>
      </c>
      <c r="K57" s="277">
        <v>1263.95</v>
      </c>
      <c r="L57" s="277">
        <v>1230</v>
      </c>
      <c r="M57" s="277">
        <v>12.365640000000001</v>
      </c>
    </row>
    <row r="58" spans="1:13">
      <c r="A58" s="268">
        <v>48</v>
      </c>
      <c r="B58" s="277" t="s">
        <v>317</v>
      </c>
      <c r="C58" s="278">
        <v>112.6</v>
      </c>
      <c r="D58" s="279">
        <v>113.3</v>
      </c>
      <c r="E58" s="279">
        <v>110.6</v>
      </c>
      <c r="F58" s="279">
        <v>108.6</v>
      </c>
      <c r="G58" s="279">
        <v>105.89999999999999</v>
      </c>
      <c r="H58" s="279">
        <v>115.3</v>
      </c>
      <c r="I58" s="279">
        <v>118.00000000000001</v>
      </c>
      <c r="J58" s="279">
        <v>120</v>
      </c>
      <c r="K58" s="277">
        <v>116</v>
      </c>
      <c r="L58" s="277">
        <v>111.3</v>
      </c>
      <c r="M58" s="277">
        <v>3.2216900000000002</v>
      </c>
    </row>
    <row r="59" spans="1:13">
      <c r="A59" s="268">
        <v>49</v>
      </c>
      <c r="B59" s="277" t="s">
        <v>318</v>
      </c>
      <c r="C59" s="278">
        <v>127.55</v>
      </c>
      <c r="D59" s="279">
        <v>128.11666666666667</v>
      </c>
      <c r="E59" s="279">
        <v>126.48333333333335</v>
      </c>
      <c r="F59" s="279">
        <v>125.41666666666667</v>
      </c>
      <c r="G59" s="279">
        <v>123.78333333333335</v>
      </c>
      <c r="H59" s="279">
        <v>129.18333333333334</v>
      </c>
      <c r="I59" s="279">
        <v>130.81666666666666</v>
      </c>
      <c r="J59" s="279">
        <v>131.88333333333335</v>
      </c>
      <c r="K59" s="277">
        <v>129.75</v>
      </c>
      <c r="L59" s="277">
        <v>127.05</v>
      </c>
      <c r="M59" s="277">
        <v>6.1420300000000001</v>
      </c>
    </row>
    <row r="60" spans="1:13" ht="12" customHeight="1">
      <c r="A60" s="268">
        <v>50</v>
      </c>
      <c r="B60" s="277" t="s">
        <v>233</v>
      </c>
      <c r="C60" s="278">
        <v>336.35</v>
      </c>
      <c r="D60" s="279">
        <v>340.0333333333333</v>
      </c>
      <c r="E60" s="279">
        <v>331.36666666666662</v>
      </c>
      <c r="F60" s="279">
        <v>326.38333333333333</v>
      </c>
      <c r="G60" s="279">
        <v>317.71666666666664</v>
      </c>
      <c r="H60" s="279">
        <v>345.01666666666659</v>
      </c>
      <c r="I60" s="279">
        <v>353.68333333333334</v>
      </c>
      <c r="J60" s="279">
        <v>358.66666666666657</v>
      </c>
      <c r="K60" s="277">
        <v>348.7</v>
      </c>
      <c r="L60" s="277">
        <v>335.05</v>
      </c>
      <c r="M60" s="277">
        <v>68.714179999999999</v>
      </c>
    </row>
    <row r="61" spans="1:13">
      <c r="A61" s="268">
        <v>51</v>
      </c>
      <c r="B61" s="277" t="s">
        <v>61</v>
      </c>
      <c r="C61" s="278">
        <v>47.35</v>
      </c>
      <c r="D61" s="279">
        <v>47.616666666666667</v>
      </c>
      <c r="E61" s="279">
        <v>46.583333333333336</v>
      </c>
      <c r="F61" s="279">
        <v>45.81666666666667</v>
      </c>
      <c r="G61" s="279">
        <v>44.783333333333339</v>
      </c>
      <c r="H61" s="279">
        <v>48.383333333333333</v>
      </c>
      <c r="I61" s="279">
        <v>49.416666666666664</v>
      </c>
      <c r="J61" s="279">
        <v>50.18333333333333</v>
      </c>
      <c r="K61" s="277">
        <v>48.65</v>
      </c>
      <c r="L61" s="277">
        <v>46.85</v>
      </c>
      <c r="M61" s="277">
        <v>326.50844000000001</v>
      </c>
    </row>
    <row r="62" spans="1:13">
      <c r="A62" s="268">
        <v>52</v>
      </c>
      <c r="B62" s="277" t="s">
        <v>62</v>
      </c>
      <c r="C62" s="278">
        <v>46.75</v>
      </c>
      <c r="D62" s="279">
        <v>46.949999999999996</v>
      </c>
      <c r="E62" s="279">
        <v>45.599999999999994</v>
      </c>
      <c r="F62" s="279">
        <v>44.449999999999996</v>
      </c>
      <c r="G62" s="279">
        <v>43.099999999999994</v>
      </c>
      <c r="H62" s="279">
        <v>48.099999999999994</v>
      </c>
      <c r="I62" s="279">
        <v>49.45</v>
      </c>
      <c r="J62" s="279">
        <v>50.599999999999994</v>
      </c>
      <c r="K62" s="277">
        <v>48.3</v>
      </c>
      <c r="L62" s="277">
        <v>45.8</v>
      </c>
      <c r="M62" s="277">
        <v>48.711660000000002</v>
      </c>
    </row>
    <row r="63" spans="1:13">
      <c r="A63" s="268">
        <v>53</v>
      </c>
      <c r="B63" s="277" t="s">
        <v>312</v>
      </c>
      <c r="C63" s="278">
        <v>1318.75</v>
      </c>
      <c r="D63" s="279">
        <v>1325.4333333333334</v>
      </c>
      <c r="E63" s="279">
        <v>1308.3166666666668</v>
      </c>
      <c r="F63" s="279">
        <v>1297.8833333333334</v>
      </c>
      <c r="G63" s="279">
        <v>1280.7666666666669</v>
      </c>
      <c r="H63" s="279">
        <v>1335.8666666666668</v>
      </c>
      <c r="I63" s="279">
        <v>1352.9833333333336</v>
      </c>
      <c r="J63" s="279">
        <v>1363.4166666666667</v>
      </c>
      <c r="K63" s="277">
        <v>1342.55</v>
      </c>
      <c r="L63" s="277">
        <v>1315</v>
      </c>
      <c r="M63" s="277">
        <v>0.27704000000000001</v>
      </c>
    </row>
    <row r="64" spans="1:13">
      <c r="A64" s="268">
        <v>54</v>
      </c>
      <c r="B64" s="277" t="s">
        <v>63</v>
      </c>
      <c r="C64" s="278">
        <v>1263.4000000000001</v>
      </c>
      <c r="D64" s="279">
        <v>1268.4666666666667</v>
      </c>
      <c r="E64" s="279">
        <v>1251.9333333333334</v>
      </c>
      <c r="F64" s="279">
        <v>1240.4666666666667</v>
      </c>
      <c r="G64" s="279">
        <v>1223.9333333333334</v>
      </c>
      <c r="H64" s="279">
        <v>1279.9333333333334</v>
      </c>
      <c r="I64" s="279">
        <v>1296.4666666666667</v>
      </c>
      <c r="J64" s="279">
        <v>1307.9333333333334</v>
      </c>
      <c r="K64" s="277">
        <v>1285</v>
      </c>
      <c r="L64" s="277">
        <v>1257</v>
      </c>
      <c r="M64" s="277">
        <v>12.15314</v>
      </c>
    </row>
    <row r="65" spans="1:13">
      <c r="A65" s="268">
        <v>55</v>
      </c>
      <c r="B65" s="277" t="s">
        <v>320</v>
      </c>
      <c r="C65" s="278">
        <v>5778.1</v>
      </c>
      <c r="D65" s="279">
        <v>5799.9000000000005</v>
      </c>
      <c r="E65" s="279">
        <v>5711.8000000000011</v>
      </c>
      <c r="F65" s="279">
        <v>5645.5000000000009</v>
      </c>
      <c r="G65" s="279">
        <v>5557.4000000000015</v>
      </c>
      <c r="H65" s="279">
        <v>5866.2000000000007</v>
      </c>
      <c r="I65" s="279">
        <v>5954.3000000000011</v>
      </c>
      <c r="J65" s="279">
        <v>6020.6</v>
      </c>
      <c r="K65" s="277">
        <v>5888</v>
      </c>
      <c r="L65" s="277">
        <v>5733.6</v>
      </c>
      <c r="M65" s="277">
        <v>0.15373000000000001</v>
      </c>
    </row>
    <row r="66" spans="1:13">
      <c r="A66" s="268">
        <v>56</v>
      </c>
      <c r="B66" s="277" t="s">
        <v>234</v>
      </c>
      <c r="C66" s="278">
        <v>1202.6500000000001</v>
      </c>
      <c r="D66" s="279">
        <v>1213.05</v>
      </c>
      <c r="E66" s="279">
        <v>1185.0999999999999</v>
      </c>
      <c r="F66" s="279">
        <v>1167.55</v>
      </c>
      <c r="G66" s="279">
        <v>1139.5999999999999</v>
      </c>
      <c r="H66" s="279">
        <v>1230.5999999999999</v>
      </c>
      <c r="I66" s="279">
        <v>1258.5500000000002</v>
      </c>
      <c r="J66" s="279">
        <v>1276.0999999999999</v>
      </c>
      <c r="K66" s="277">
        <v>1241</v>
      </c>
      <c r="L66" s="277">
        <v>1195.5</v>
      </c>
      <c r="M66" s="277">
        <v>1.0577700000000001</v>
      </c>
    </row>
    <row r="67" spans="1:13">
      <c r="A67" s="268">
        <v>57</v>
      </c>
      <c r="B67" s="277" t="s">
        <v>321</v>
      </c>
      <c r="C67" s="278">
        <v>401.5</v>
      </c>
      <c r="D67" s="279">
        <v>399.2</v>
      </c>
      <c r="E67" s="279">
        <v>393.5</v>
      </c>
      <c r="F67" s="279">
        <v>385.5</v>
      </c>
      <c r="G67" s="279">
        <v>379.8</v>
      </c>
      <c r="H67" s="279">
        <v>407.2</v>
      </c>
      <c r="I67" s="279">
        <v>412.89999999999992</v>
      </c>
      <c r="J67" s="279">
        <v>420.9</v>
      </c>
      <c r="K67" s="277">
        <v>404.9</v>
      </c>
      <c r="L67" s="277">
        <v>391.2</v>
      </c>
      <c r="M67" s="277">
        <v>14.72052</v>
      </c>
    </row>
    <row r="68" spans="1:13">
      <c r="A68" s="268">
        <v>58</v>
      </c>
      <c r="B68" s="277" t="s">
        <v>65</v>
      </c>
      <c r="C68" s="278">
        <v>97.3</v>
      </c>
      <c r="D68" s="279">
        <v>98</v>
      </c>
      <c r="E68" s="279">
        <v>95.8</v>
      </c>
      <c r="F68" s="279">
        <v>94.3</v>
      </c>
      <c r="G68" s="279">
        <v>92.1</v>
      </c>
      <c r="H68" s="279">
        <v>99.5</v>
      </c>
      <c r="I68" s="279">
        <v>101.69999999999999</v>
      </c>
      <c r="J68" s="279">
        <v>103.2</v>
      </c>
      <c r="K68" s="277">
        <v>100.2</v>
      </c>
      <c r="L68" s="277">
        <v>96.5</v>
      </c>
      <c r="M68" s="277">
        <v>174.12487999999999</v>
      </c>
    </row>
    <row r="69" spans="1:13">
      <c r="A69" s="268">
        <v>59</v>
      </c>
      <c r="B69" s="277" t="s">
        <v>313</v>
      </c>
      <c r="C69" s="278">
        <v>662.65</v>
      </c>
      <c r="D69" s="279">
        <v>663.43333333333328</v>
      </c>
      <c r="E69" s="279">
        <v>654.41666666666652</v>
      </c>
      <c r="F69" s="279">
        <v>646.18333333333328</v>
      </c>
      <c r="G69" s="279">
        <v>637.16666666666652</v>
      </c>
      <c r="H69" s="279">
        <v>671.66666666666652</v>
      </c>
      <c r="I69" s="279">
        <v>680.68333333333317</v>
      </c>
      <c r="J69" s="279">
        <v>688.91666666666652</v>
      </c>
      <c r="K69" s="277">
        <v>672.45</v>
      </c>
      <c r="L69" s="277">
        <v>655.20000000000005</v>
      </c>
      <c r="M69" s="277">
        <v>5.6424500000000002</v>
      </c>
    </row>
    <row r="70" spans="1:13">
      <c r="A70" s="268">
        <v>60</v>
      </c>
      <c r="B70" s="277" t="s">
        <v>66</v>
      </c>
      <c r="C70" s="278">
        <v>522.65</v>
      </c>
      <c r="D70" s="279">
        <v>520.91666666666663</v>
      </c>
      <c r="E70" s="279">
        <v>514.93333333333328</v>
      </c>
      <c r="F70" s="279">
        <v>507.2166666666667</v>
      </c>
      <c r="G70" s="279">
        <v>501.23333333333335</v>
      </c>
      <c r="H70" s="279">
        <v>528.63333333333321</v>
      </c>
      <c r="I70" s="279">
        <v>534.61666666666656</v>
      </c>
      <c r="J70" s="279">
        <v>542.33333333333314</v>
      </c>
      <c r="K70" s="277">
        <v>526.9</v>
      </c>
      <c r="L70" s="277">
        <v>513.20000000000005</v>
      </c>
      <c r="M70" s="277">
        <v>18.513449999999999</v>
      </c>
    </row>
    <row r="71" spans="1:13">
      <c r="A71" s="268">
        <v>61</v>
      </c>
      <c r="B71" s="277" t="s">
        <v>67</v>
      </c>
      <c r="C71" s="278">
        <v>385.95</v>
      </c>
      <c r="D71" s="279">
        <v>388.91666666666669</v>
      </c>
      <c r="E71" s="279">
        <v>379.83333333333337</v>
      </c>
      <c r="F71" s="279">
        <v>373.7166666666667</v>
      </c>
      <c r="G71" s="279">
        <v>364.63333333333338</v>
      </c>
      <c r="H71" s="279">
        <v>395.03333333333336</v>
      </c>
      <c r="I71" s="279">
        <v>404.11666666666673</v>
      </c>
      <c r="J71" s="279">
        <v>410.23333333333335</v>
      </c>
      <c r="K71" s="277">
        <v>398</v>
      </c>
      <c r="L71" s="277">
        <v>382.8</v>
      </c>
      <c r="M71" s="277">
        <v>19.957080000000001</v>
      </c>
    </row>
    <row r="72" spans="1:13">
      <c r="A72" s="268">
        <v>62</v>
      </c>
      <c r="B72" s="277" t="s">
        <v>69</v>
      </c>
      <c r="C72" s="278">
        <v>566.20000000000005</v>
      </c>
      <c r="D72" s="279">
        <v>565.19999999999993</v>
      </c>
      <c r="E72" s="279">
        <v>561.24999999999989</v>
      </c>
      <c r="F72" s="279">
        <v>556.29999999999995</v>
      </c>
      <c r="G72" s="279">
        <v>552.34999999999991</v>
      </c>
      <c r="H72" s="279">
        <v>570.14999999999986</v>
      </c>
      <c r="I72" s="279">
        <v>574.09999999999991</v>
      </c>
      <c r="J72" s="279">
        <v>579.04999999999984</v>
      </c>
      <c r="K72" s="277">
        <v>569.15</v>
      </c>
      <c r="L72" s="277">
        <v>560.25</v>
      </c>
      <c r="M72" s="277">
        <v>97.960999999999999</v>
      </c>
    </row>
    <row r="73" spans="1:13">
      <c r="A73" s="268">
        <v>63</v>
      </c>
      <c r="B73" s="277" t="s">
        <v>70</v>
      </c>
      <c r="C73" s="278">
        <v>38.450000000000003</v>
      </c>
      <c r="D73" s="279">
        <v>38.633333333333333</v>
      </c>
      <c r="E73" s="279">
        <v>37.166666666666664</v>
      </c>
      <c r="F73" s="279">
        <v>35.883333333333333</v>
      </c>
      <c r="G73" s="279">
        <v>34.416666666666664</v>
      </c>
      <c r="H73" s="279">
        <v>39.916666666666664</v>
      </c>
      <c r="I73" s="279">
        <v>41.383333333333333</v>
      </c>
      <c r="J73" s="279">
        <v>42.666666666666664</v>
      </c>
      <c r="K73" s="277">
        <v>40.1</v>
      </c>
      <c r="L73" s="277">
        <v>37.35</v>
      </c>
      <c r="M73" s="277">
        <v>990.07352000000003</v>
      </c>
    </row>
    <row r="74" spans="1:13">
      <c r="A74" s="268">
        <v>64</v>
      </c>
      <c r="B74" s="277" t="s">
        <v>71</v>
      </c>
      <c r="C74" s="278">
        <v>395.8</v>
      </c>
      <c r="D74" s="279">
        <v>397.41666666666669</v>
      </c>
      <c r="E74" s="279">
        <v>391.38333333333338</v>
      </c>
      <c r="F74" s="279">
        <v>386.9666666666667</v>
      </c>
      <c r="G74" s="279">
        <v>380.93333333333339</v>
      </c>
      <c r="H74" s="279">
        <v>401.83333333333337</v>
      </c>
      <c r="I74" s="279">
        <v>407.86666666666667</v>
      </c>
      <c r="J74" s="279">
        <v>412.28333333333336</v>
      </c>
      <c r="K74" s="277">
        <v>403.45</v>
      </c>
      <c r="L74" s="277">
        <v>393</v>
      </c>
      <c r="M74" s="277">
        <v>47.886040000000001</v>
      </c>
    </row>
    <row r="75" spans="1:13">
      <c r="A75" s="268">
        <v>65</v>
      </c>
      <c r="B75" s="277" t="s">
        <v>322</v>
      </c>
      <c r="C75" s="278">
        <v>605.6</v>
      </c>
      <c r="D75" s="279">
        <v>607.58333333333337</v>
      </c>
      <c r="E75" s="279">
        <v>596.16666666666674</v>
      </c>
      <c r="F75" s="279">
        <v>586.73333333333335</v>
      </c>
      <c r="G75" s="279">
        <v>575.31666666666672</v>
      </c>
      <c r="H75" s="279">
        <v>617.01666666666677</v>
      </c>
      <c r="I75" s="279">
        <v>628.43333333333351</v>
      </c>
      <c r="J75" s="279">
        <v>637.86666666666679</v>
      </c>
      <c r="K75" s="277">
        <v>619</v>
      </c>
      <c r="L75" s="277">
        <v>598.15</v>
      </c>
      <c r="M75" s="277">
        <v>2.7689900000000001</v>
      </c>
    </row>
    <row r="76" spans="1:13" s="16" customFormat="1">
      <c r="A76" s="268">
        <v>66</v>
      </c>
      <c r="B76" s="277" t="s">
        <v>324</v>
      </c>
      <c r="C76" s="278">
        <v>105.9</v>
      </c>
      <c r="D76" s="279">
        <v>106.56666666666666</v>
      </c>
      <c r="E76" s="279">
        <v>104.38333333333333</v>
      </c>
      <c r="F76" s="279">
        <v>102.86666666666666</v>
      </c>
      <c r="G76" s="279">
        <v>100.68333333333332</v>
      </c>
      <c r="H76" s="279">
        <v>108.08333333333333</v>
      </c>
      <c r="I76" s="279">
        <v>110.26666666666667</v>
      </c>
      <c r="J76" s="279">
        <v>111.78333333333333</v>
      </c>
      <c r="K76" s="277">
        <v>108.75</v>
      </c>
      <c r="L76" s="277">
        <v>105.05</v>
      </c>
      <c r="M76" s="277">
        <v>7.32843</v>
      </c>
    </row>
    <row r="77" spans="1:13" s="16" customFormat="1">
      <c r="A77" s="268">
        <v>67</v>
      </c>
      <c r="B77" s="277" t="s">
        <v>325</v>
      </c>
      <c r="C77" s="278">
        <v>2124.3000000000002</v>
      </c>
      <c r="D77" s="279">
        <v>2138.7666666666669</v>
      </c>
      <c r="E77" s="279">
        <v>2102.5333333333338</v>
      </c>
      <c r="F77" s="279">
        <v>2080.7666666666669</v>
      </c>
      <c r="G77" s="279">
        <v>2044.5333333333338</v>
      </c>
      <c r="H77" s="279">
        <v>2160.5333333333338</v>
      </c>
      <c r="I77" s="279">
        <v>2196.7666666666664</v>
      </c>
      <c r="J77" s="279">
        <v>2218.5333333333338</v>
      </c>
      <c r="K77" s="277">
        <v>2175</v>
      </c>
      <c r="L77" s="277">
        <v>2117</v>
      </c>
      <c r="M77" s="277">
        <v>0.12268999999999999</v>
      </c>
    </row>
    <row r="78" spans="1:13" s="16" customFormat="1">
      <c r="A78" s="268">
        <v>68</v>
      </c>
      <c r="B78" s="277" t="s">
        <v>326</v>
      </c>
      <c r="C78" s="278">
        <v>491.65</v>
      </c>
      <c r="D78" s="279">
        <v>488.51666666666665</v>
      </c>
      <c r="E78" s="279">
        <v>481.2833333333333</v>
      </c>
      <c r="F78" s="279">
        <v>470.91666666666663</v>
      </c>
      <c r="G78" s="279">
        <v>463.68333333333328</v>
      </c>
      <c r="H78" s="279">
        <v>498.88333333333333</v>
      </c>
      <c r="I78" s="279">
        <v>506.11666666666667</v>
      </c>
      <c r="J78" s="279">
        <v>516.48333333333335</v>
      </c>
      <c r="K78" s="277">
        <v>495.75</v>
      </c>
      <c r="L78" s="277">
        <v>478.15</v>
      </c>
      <c r="M78" s="277">
        <v>0.77290000000000003</v>
      </c>
    </row>
    <row r="79" spans="1:13" s="16" customFormat="1">
      <c r="A79" s="268">
        <v>69</v>
      </c>
      <c r="B79" s="277" t="s">
        <v>327</v>
      </c>
      <c r="C79" s="278">
        <v>62.25</v>
      </c>
      <c r="D79" s="279">
        <v>62.5</v>
      </c>
      <c r="E79" s="279">
        <v>61.35</v>
      </c>
      <c r="F79" s="279">
        <v>60.45</v>
      </c>
      <c r="G79" s="279">
        <v>59.300000000000004</v>
      </c>
      <c r="H79" s="279">
        <v>63.4</v>
      </c>
      <c r="I79" s="279">
        <v>64.550000000000011</v>
      </c>
      <c r="J79" s="279">
        <v>65.449999999999989</v>
      </c>
      <c r="K79" s="277">
        <v>63.65</v>
      </c>
      <c r="L79" s="277">
        <v>61.6</v>
      </c>
      <c r="M79" s="277">
        <v>14.0082</v>
      </c>
    </row>
    <row r="80" spans="1:13" s="16" customFormat="1">
      <c r="A80" s="268">
        <v>70</v>
      </c>
      <c r="B80" s="277" t="s">
        <v>72</v>
      </c>
      <c r="C80" s="278">
        <v>13173.85</v>
      </c>
      <c r="D80" s="279">
        <v>13207.4</v>
      </c>
      <c r="E80" s="279">
        <v>13064.8</v>
      </c>
      <c r="F80" s="279">
        <v>12955.75</v>
      </c>
      <c r="G80" s="279">
        <v>12813.15</v>
      </c>
      <c r="H80" s="279">
        <v>13316.449999999999</v>
      </c>
      <c r="I80" s="279">
        <v>13459.050000000001</v>
      </c>
      <c r="J80" s="279">
        <v>13568.099999999999</v>
      </c>
      <c r="K80" s="277">
        <v>13350</v>
      </c>
      <c r="L80" s="277">
        <v>13098.35</v>
      </c>
      <c r="M80" s="277">
        <v>0.18307999999999999</v>
      </c>
    </row>
    <row r="81" spans="1:13" s="16" customFormat="1">
      <c r="A81" s="268">
        <v>71</v>
      </c>
      <c r="B81" s="277" t="s">
        <v>74</v>
      </c>
      <c r="C81" s="278">
        <v>453.8</v>
      </c>
      <c r="D81" s="279">
        <v>456.08333333333331</v>
      </c>
      <c r="E81" s="279">
        <v>444.51666666666665</v>
      </c>
      <c r="F81" s="279">
        <v>435.23333333333335</v>
      </c>
      <c r="G81" s="279">
        <v>423.66666666666669</v>
      </c>
      <c r="H81" s="279">
        <v>465.36666666666662</v>
      </c>
      <c r="I81" s="279">
        <v>476.93333333333334</v>
      </c>
      <c r="J81" s="279">
        <v>486.21666666666658</v>
      </c>
      <c r="K81" s="277">
        <v>467.65</v>
      </c>
      <c r="L81" s="277">
        <v>446.8</v>
      </c>
      <c r="M81" s="277">
        <v>100.40036000000001</v>
      </c>
    </row>
    <row r="82" spans="1:13" s="16" customFormat="1">
      <c r="A82" s="268">
        <v>72</v>
      </c>
      <c r="B82" s="277" t="s">
        <v>328</v>
      </c>
      <c r="C82" s="278">
        <v>139.69999999999999</v>
      </c>
      <c r="D82" s="279">
        <v>140</v>
      </c>
      <c r="E82" s="279">
        <v>137.69999999999999</v>
      </c>
      <c r="F82" s="279">
        <v>135.69999999999999</v>
      </c>
      <c r="G82" s="279">
        <v>133.39999999999998</v>
      </c>
      <c r="H82" s="279">
        <v>142</v>
      </c>
      <c r="I82" s="279">
        <v>144.30000000000001</v>
      </c>
      <c r="J82" s="279">
        <v>146.30000000000001</v>
      </c>
      <c r="K82" s="277">
        <v>142.30000000000001</v>
      </c>
      <c r="L82" s="277">
        <v>138</v>
      </c>
      <c r="M82" s="277">
        <v>1.1546099999999999</v>
      </c>
    </row>
    <row r="83" spans="1:13" s="16" customFormat="1">
      <c r="A83" s="268">
        <v>73</v>
      </c>
      <c r="B83" s="277" t="s">
        <v>75</v>
      </c>
      <c r="C83" s="278">
        <v>3794.7</v>
      </c>
      <c r="D83" s="279">
        <v>3809.2333333333336</v>
      </c>
      <c r="E83" s="279">
        <v>3765.4666666666672</v>
      </c>
      <c r="F83" s="279">
        <v>3736.2333333333336</v>
      </c>
      <c r="G83" s="279">
        <v>3692.4666666666672</v>
      </c>
      <c r="H83" s="279">
        <v>3838.4666666666672</v>
      </c>
      <c r="I83" s="279">
        <v>3882.2333333333336</v>
      </c>
      <c r="J83" s="279">
        <v>3911.4666666666672</v>
      </c>
      <c r="K83" s="277">
        <v>3853</v>
      </c>
      <c r="L83" s="277">
        <v>3780</v>
      </c>
      <c r="M83" s="277">
        <v>7.8542500000000004</v>
      </c>
    </row>
    <row r="84" spans="1:13" s="16" customFormat="1">
      <c r="A84" s="268">
        <v>74</v>
      </c>
      <c r="B84" s="277" t="s">
        <v>314</v>
      </c>
      <c r="C84" s="278">
        <v>508.25</v>
      </c>
      <c r="D84" s="279">
        <v>509.55</v>
      </c>
      <c r="E84" s="279">
        <v>502.70000000000005</v>
      </c>
      <c r="F84" s="279">
        <v>497.15000000000003</v>
      </c>
      <c r="G84" s="279">
        <v>490.30000000000007</v>
      </c>
      <c r="H84" s="279">
        <v>515.1</v>
      </c>
      <c r="I84" s="279">
        <v>521.95000000000005</v>
      </c>
      <c r="J84" s="279">
        <v>527.5</v>
      </c>
      <c r="K84" s="277">
        <v>516.4</v>
      </c>
      <c r="L84" s="277">
        <v>504</v>
      </c>
      <c r="M84" s="277">
        <v>2.5974699999999999</v>
      </c>
    </row>
    <row r="85" spans="1:13" s="16" customFormat="1">
      <c r="A85" s="268">
        <v>75</v>
      </c>
      <c r="B85" s="277" t="s">
        <v>323</v>
      </c>
      <c r="C85" s="278">
        <v>116.75</v>
      </c>
      <c r="D85" s="279">
        <v>117.39999999999999</v>
      </c>
      <c r="E85" s="279">
        <v>113.39999999999998</v>
      </c>
      <c r="F85" s="279">
        <v>110.04999999999998</v>
      </c>
      <c r="G85" s="279">
        <v>106.04999999999997</v>
      </c>
      <c r="H85" s="279">
        <v>120.74999999999999</v>
      </c>
      <c r="I85" s="279">
        <v>124.75000000000001</v>
      </c>
      <c r="J85" s="279">
        <v>128.1</v>
      </c>
      <c r="K85" s="277">
        <v>121.4</v>
      </c>
      <c r="L85" s="277">
        <v>114.05</v>
      </c>
      <c r="M85" s="277">
        <v>55.595329999999997</v>
      </c>
    </row>
    <row r="86" spans="1:13" s="16" customFormat="1">
      <c r="A86" s="268">
        <v>76</v>
      </c>
      <c r="B86" s="277" t="s">
        <v>76</v>
      </c>
      <c r="C86" s="278">
        <v>360.75</v>
      </c>
      <c r="D86" s="279">
        <v>359.7166666666667</v>
      </c>
      <c r="E86" s="279">
        <v>357.03333333333342</v>
      </c>
      <c r="F86" s="279">
        <v>353.31666666666672</v>
      </c>
      <c r="G86" s="279">
        <v>350.63333333333344</v>
      </c>
      <c r="H86" s="279">
        <v>363.43333333333339</v>
      </c>
      <c r="I86" s="279">
        <v>366.11666666666667</v>
      </c>
      <c r="J86" s="279">
        <v>369.83333333333337</v>
      </c>
      <c r="K86" s="277">
        <v>362.4</v>
      </c>
      <c r="L86" s="277">
        <v>356</v>
      </c>
      <c r="M86" s="277">
        <v>18.639610000000001</v>
      </c>
    </row>
    <row r="87" spans="1:13" s="16" customFormat="1">
      <c r="A87" s="268">
        <v>77</v>
      </c>
      <c r="B87" s="277" t="s">
        <v>77</v>
      </c>
      <c r="C87" s="278">
        <v>100.25</v>
      </c>
      <c r="D87" s="279">
        <v>100.93333333333334</v>
      </c>
      <c r="E87" s="279">
        <v>99.216666666666669</v>
      </c>
      <c r="F87" s="279">
        <v>98.183333333333337</v>
      </c>
      <c r="G87" s="279">
        <v>96.466666666666669</v>
      </c>
      <c r="H87" s="279">
        <v>101.96666666666667</v>
      </c>
      <c r="I87" s="279">
        <v>103.68333333333334</v>
      </c>
      <c r="J87" s="279">
        <v>104.71666666666667</v>
      </c>
      <c r="K87" s="277">
        <v>102.65</v>
      </c>
      <c r="L87" s="277">
        <v>99.9</v>
      </c>
      <c r="M87" s="277">
        <v>76.884309999999999</v>
      </c>
    </row>
    <row r="88" spans="1:13" s="16" customFormat="1">
      <c r="A88" s="268">
        <v>78</v>
      </c>
      <c r="B88" s="277" t="s">
        <v>332</v>
      </c>
      <c r="C88" s="278">
        <v>369.05</v>
      </c>
      <c r="D88" s="279">
        <v>370.83333333333331</v>
      </c>
      <c r="E88" s="279">
        <v>359.46666666666664</v>
      </c>
      <c r="F88" s="279">
        <v>349.88333333333333</v>
      </c>
      <c r="G88" s="279">
        <v>338.51666666666665</v>
      </c>
      <c r="H88" s="279">
        <v>380.41666666666663</v>
      </c>
      <c r="I88" s="279">
        <v>391.7833333333333</v>
      </c>
      <c r="J88" s="279">
        <v>401.36666666666662</v>
      </c>
      <c r="K88" s="277">
        <v>382.2</v>
      </c>
      <c r="L88" s="277">
        <v>361.25</v>
      </c>
      <c r="M88" s="277">
        <v>3.2667899999999999</v>
      </c>
    </row>
    <row r="89" spans="1:13" s="16" customFormat="1">
      <c r="A89" s="268">
        <v>79</v>
      </c>
      <c r="B89" s="277" t="s">
        <v>333</v>
      </c>
      <c r="C89" s="278">
        <v>403.25</v>
      </c>
      <c r="D89" s="279">
        <v>404.39999999999992</v>
      </c>
      <c r="E89" s="279">
        <v>393.49999999999983</v>
      </c>
      <c r="F89" s="279">
        <v>383.74999999999989</v>
      </c>
      <c r="G89" s="279">
        <v>372.8499999999998</v>
      </c>
      <c r="H89" s="279">
        <v>414.14999999999986</v>
      </c>
      <c r="I89" s="279">
        <v>425.04999999999995</v>
      </c>
      <c r="J89" s="279">
        <v>434.7999999999999</v>
      </c>
      <c r="K89" s="277">
        <v>415.3</v>
      </c>
      <c r="L89" s="277">
        <v>394.65</v>
      </c>
      <c r="M89" s="277">
        <v>6.1449999999999996</v>
      </c>
    </row>
    <row r="90" spans="1:13" s="16" customFormat="1">
      <c r="A90" s="268">
        <v>80</v>
      </c>
      <c r="B90" s="277" t="s">
        <v>335</v>
      </c>
      <c r="C90" s="278">
        <v>238.2</v>
      </c>
      <c r="D90" s="279">
        <v>238.19999999999996</v>
      </c>
      <c r="E90" s="279">
        <v>232.69999999999993</v>
      </c>
      <c r="F90" s="279">
        <v>227.19999999999996</v>
      </c>
      <c r="G90" s="279">
        <v>221.69999999999993</v>
      </c>
      <c r="H90" s="279">
        <v>243.69999999999993</v>
      </c>
      <c r="I90" s="279">
        <v>249.2</v>
      </c>
      <c r="J90" s="279">
        <v>254.69999999999993</v>
      </c>
      <c r="K90" s="277">
        <v>243.7</v>
      </c>
      <c r="L90" s="277">
        <v>232.7</v>
      </c>
      <c r="M90" s="277">
        <v>4.7367800000000004</v>
      </c>
    </row>
    <row r="91" spans="1:13" s="16" customFormat="1">
      <c r="A91" s="268">
        <v>81</v>
      </c>
      <c r="B91" s="277" t="s">
        <v>329</v>
      </c>
      <c r="C91" s="278">
        <v>438.7</v>
      </c>
      <c r="D91" s="279">
        <v>440.38333333333338</v>
      </c>
      <c r="E91" s="279">
        <v>434.96666666666675</v>
      </c>
      <c r="F91" s="279">
        <v>431.23333333333335</v>
      </c>
      <c r="G91" s="279">
        <v>425.81666666666672</v>
      </c>
      <c r="H91" s="279">
        <v>444.11666666666679</v>
      </c>
      <c r="I91" s="279">
        <v>449.53333333333342</v>
      </c>
      <c r="J91" s="279">
        <v>453.26666666666682</v>
      </c>
      <c r="K91" s="277">
        <v>445.8</v>
      </c>
      <c r="L91" s="277">
        <v>436.65</v>
      </c>
      <c r="M91" s="277">
        <v>0.24965999999999999</v>
      </c>
    </row>
    <row r="92" spans="1:13" s="16" customFormat="1">
      <c r="A92" s="268">
        <v>82</v>
      </c>
      <c r="B92" s="277" t="s">
        <v>78</v>
      </c>
      <c r="C92" s="278">
        <v>115.95</v>
      </c>
      <c r="D92" s="279">
        <v>116.45</v>
      </c>
      <c r="E92" s="279">
        <v>114</v>
      </c>
      <c r="F92" s="279">
        <v>112.05</v>
      </c>
      <c r="G92" s="279">
        <v>109.6</v>
      </c>
      <c r="H92" s="279">
        <v>118.4</v>
      </c>
      <c r="I92" s="279">
        <v>120.85000000000002</v>
      </c>
      <c r="J92" s="279">
        <v>122.80000000000001</v>
      </c>
      <c r="K92" s="277">
        <v>118.9</v>
      </c>
      <c r="L92" s="277">
        <v>114.5</v>
      </c>
      <c r="M92" s="277">
        <v>26.444050000000001</v>
      </c>
    </row>
    <row r="93" spans="1:13" s="16" customFormat="1">
      <c r="A93" s="268">
        <v>83</v>
      </c>
      <c r="B93" s="277" t="s">
        <v>330</v>
      </c>
      <c r="C93" s="278">
        <v>236.3</v>
      </c>
      <c r="D93" s="279">
        <v>237.81666666666669</v>
      </c>
      <c r="E93" s="279">
        <v>233.63333333333338</v>
      </c>
      <c r="F93" s="279">
        <v>230.9666666666667</v>
      </c>
      <c r="G93" s="279">
        <v>226.78333333333339</v>
      </c>
      <c r="H93" s="279">
        <v>240.48333333333338</v>
      </c>
      <c r="I93" s="279">
        <v>244.66666666666671</v>
      </c>
      <c r="J93" s="279">
        <v>247.33333333333337</v>
      </c>
      <c r="K93" s="277">
        <v>242</v>
      </c>
      <c r="L93" s="277">
        <v>235.15</v>
      </c>
      <c r="M93" s="277">
        <v>1.01519</v>
      </c>
    </row>
    <row r="94" spans="1:13" s="16" customFormat="1">
      <c r="A94" s="268">
        <v>84</v>
      </c>
      <c r="B94" s="277" t="s">
        <v>338</v>
      </c>
      <c r="C94" s="278">
        <v>351.25</v>
      </c>
      <c r="D94" s="279">
        <v>353.2</v>
      </c>
      <c r="E94" s="279">
        <v>344.7</v>
      </c>
      <c r="F94" s="279">
        <v>338.15</v>
      </c>
      <c r="G94" s="279">
        <v>329.65</v>
      </c>
      <c r="H94" s="279">
        <v>359.75</v>
      </c>
      <c r="I94" s="279">
        <v>368.25</v>
      </c>
      <c r="J94" s="279">
        <v>374.8</v>
      </c>
      <c r="K94" s="277">
        <v>361.7</v>
      </c>
      <c r="L94" s="277">
        <v>346.65</v>
      </c>
      <c r="M94" s="277">
        <v>17.03989</v>
      </c>
    </row>
    <row r="95" spans="1:13" s="16" customFormat="1">
      <c r="A95" s="268">
        <v>85</v>
      </c>
      <c r="B95" s="277" t="s">
        <v>336</v>
      </c>
      <c r="C95" s="278">
        <v>867.9</v>
      </c>
      <c r="D95" s="279">
        <v>873.63333333333321</v>
      </c>
      <c r="E95" s="279">
        <v>858.31666666666638</v>
      </c>
      <c r="F95" s="279">
        <v>848.73333333333312</v>
      </c>
      <c r="G95" s="279">
        <v>833.41666666666629</v>
      </c>
      <c r="H95" s="279">
        <v>883.21666666666647</v>
      </c>
      <c r="I95" s="279">
        <v>898.5333333333333</v>
      </c>
      <c r="J95" s="279">
        <v>908.11666666666656</v>
      </c>
      <c r="K95" s="277">
        <v>888.95</v>
      </c>
      <c r="L95" s="277">
        <v>864.05</v>
      </c>
      <c r="M95" s="277">
        <v>0.92086999999999997</v>
      </c>
    </row>
    <row r="96" spans="1:13" s="16" customFormat="1">
      <c r="A96" s="268">
        <v>86</v>
      </c>
      <c r="B96" s="277" t="s">
        <v>337</v>
      </c>
      <c r="C96" s="278">
        <v>17.5</v>
      </c>
      <c r="D96" s="279">
        <v>17.483333333333334</v>
      </c>
      <c r="E96" s="279">
        <v>16.81666666666667</v>
      </c>
      <c r="F96" s="279">
        <v>16.133333333333336</v>
      </c>
      <c r="G96" s="279">
        <v>15.466666666666672</v>
      </c>
      <c r="H96" s="279">
        <v>18.166666666666668</v>
      </c>
      <c r="I96" s="279">
        <v>18.833333333333332</v>
      </c>
      <c r="J96" s="279">
        <v>19.516666666666666</v>
      </c>
      <c r="K96" s="277">
        <v>18.149999999999999</v>
      </c>
      <c r="L96" s="277">
        <v>16.8</v>
      </c>
      <c r="M96" s="277">
        <v>24.92474</v>
      </c>
    </row>
    <row r="97" spans="1:13" s="16" customFormat="1">
      <c r="A97" s="268">
        <v>87</v>
      </c>
      <c r="B97" s="277" t="s">
        <v>339</v>
      </c>
      <c r="C97" s="278">
        <v>130.05000000000001</v>
      </c>
      <c r="D97" s="279">
        <v>130.88333333333335</v>
      </c>
      <c r="E97" s="279">
        <v>127.8666666666667</v>
      </c>
      <c r="F97" s="279">
        <v>125.68333333333334</v>
      </c>
      <c r="G97" s="279">
        <v>122.66666666666669</v>
      </c>
      <c r="H97" s="279">
        <v>133.06666666666672</v>
      </c>
      <c r="I97" s="279">
        <v>136.08333333333337</v>
      </c>
      <c r="J97" s="279">
        <v>138.26666666666674</v>
      </c>
      <c r="K97" s="277">
        <v>133.9</v>
      </c>
      <c r="L97" s="277">
        <v>128.69999999999999</v>
      </c>
      <c r="M97" s="277">
        <v>6.2049200000000004</v>
      </c>
    </row>
    <row r="98" spans="1:13" s="16" customFormat="1">
      <c r="A98" s="268">
        <v>88</v>
      </c>
      <c r="B98" s="277" t="s">
        <v>340</v>
      </c>
      <c r="C98" s="278">
        <v>2220.8000000000002</v>
      </c>
      <c r="D98" s="279">
        <v>2225.0333333333333</v>
      </c>
      <c r="E98" s="279">
        <v>2197.7666666666664</v>
      </c>
      <c r="F98" s="279">
        <v>2174.7333333333331</v>
      </c>
      <c r="G98" s="279">
        <v>2147.4666666666662</v>
      </c>
      <c r="H98" s="279">
        <v>2248.0666666666666</v>
      </c>
      <c r="I98" s="279">
        <v>2275.3333333333339</v>
      </c>
      <c r="J98" s="279">
        <v>2298.3666666666668</v>
      </c>
      <c r="K98" s="277">
        <v>2252.3000000000002</v>
      </c>
      <c r="L98" s="277">
        <v>2202</v>
      </c>
      <c r="M98" s="277">
        <v>1.83E-2</v>
      </c>
    </row>
    <row r="99" spans="1:13" s="16" customFormat="1">
      <c r="A99" s="268">
        <v>89</v>
      </c>
      <c r="B99" s="277" t="s">
        <v>81</v>
      </c>
      <c r="C99" s="278">
        <v>563.25</v>
      </c>
      <c r="D99" s="279">
        <v>567.7166666666667</v>
      </c>
      <c r="E99" s="279">
        <v>555.53333333333342</v>
      </c>
      <c r="F99" s="279">
        <v>547.81666666666672</v>
      </c>
      <c r="G99" s="279">
        <v>535.63333333333344</v>
      </c>
      <c r="H99" s="279">
        <v>575.43333333333339</v>
      </c>
      <c r="I99" s="279">
        <v>587.61666666666679</v>
      </c>
      <c r="J99" s="279">
        <v>595.33333333333337</v>
      </c>
      <c r="K99" s="277">
        <v>579.9</v>
      </c>
      <c r="L99" s="277">
        <v>560</v>
      </c>
      <c r="M99" s="277">
        <v>3.5088599999999999</v>
      </c>
    </row>
    <row r="100" spans="1:13" s="16" customFormat="1">
      <c r="A100" s="268">
        <v>90</v>
      </c>
      <c r="B100" s="277" t="s">
        <v>334</v>
      </c>
      <c r="C100" s="278">
        <v>183.7</v>
      </c>
      <c r="D100" s="279">
        <v>177.23333333333335</v>
      </c>
      <c r="E100" s="279">
        <v>165.4666666666667</v>
      </c>
      <c r="F100" s="279">
        <v>147.23333333333335</v>
      </c>
      <c r="G100" s="279">
        <v>135.4666666666667</v>
      </c>
      <c r="H100" s="279">
        <v>195.4666666666667</v>
      </c>
      <c r="I100" s="279">
        <v>207.23333333333335</v>
      </c>
      <c r="J100" s="279">
        <v>225.4666666666667</v>
      </c>
      <c r="K100" s="277">
        <v>189</v>
      </c>
      <c r="L100" s="277">
        <v>159</v>
      </c>
      <c r="M100" s="277">
        <v>8.9888100000000009</v>
      </c>
    </row>
    <row r="101" spans="1:13">
      <c r="A101" s="268">
        <v>91</v>
      </c>
      <c r="B101" s="277" t="s">
        <v>341</v>
      </c>
      <c r="C101" s="278">
        <v>129.30000000000001</v>
      </c>
      <c r="D101" s="279">
        <v>130.85000000000002</v>
      </c>
      <c r="E101" s="279">
        <v>126.80000000000004</v>
      </c>
      <c r="F101" s="279">
        <v>124.30000000000001</v>
      </c>
      <c r="G101" s="279">
        <v>120.25000000000003</v>
      </c>
      <c r="H101" s="279">
        <v>133.35000000000005</v>
      </c>
      <c r="I101" s="279">
        <v>137.4</v>
      </c>
      <c r="J101" s="279">
        <v>139.90000000000006</v>
      </c>
      <c r="K101" s="277">
        <v>134.9</v>
      </c>
      <c r="L101" s="277">
        <v>128.35</v>
      </c>
      <c r="M101" s="277">
        <v>2.7483900000000001</v>
      </c>
    </row>
    <row r="102" spans="1:13">
      <c r="A102" s="268">
        <v>92</v>
      </c>
      <c r="B102" s="277" t="s">
        <v>342</v>
      </c>
      <c r="C102" s="278">
        <v>164.6</v>
      </c>
      <c r="D102" s="279">
        <v>164.66666666666666</v>
      </c>
      <c r="E102" s="279">
        <v>162.0333333333333</v>
      </c>
      <c r="F102" s="279">
        <v>159.46666666666664</v>
      </c>
      <c r="G102" s="279">
        <v>156.83333333333329</v>
      </c>
      <c r="H102" s="279">
        <v>167.23333333333332</v>
      </c>
      <c r="I102" s="279">
        <v>169.8666666666667</v>
      </c>
      <c r="J102" s="279">
        <v>172.43333333333334</v>
      </c>
      <c r="K102" s="277">
        <v>167.3</v>
      </c>
      <c r="L102" s="277">
        <v>162.1</v>
      </c>
      <c r="M102" s="277">
        <v>11.24396</v>
      </c>
    </row>
    <row r="103" spans="1:13">
      <c r="A103" s="268">
        <v>93</v>
      </c>
      <c r="B103" s="277" t="s">
        <v>343</v>
      </c>
      <c r="C103" s="278">
        <v>84.3</v>
      </c>
      <c r="D103" s="279">
        <v>84.983333333333334</v>
      </c>
      <c r="E103" s="279">
        <v>83.366666666666674</v>
      </c>
      <c r="F103" s="279">
        <v>82.433333333333337</v>
      </c>
      <c r="G103" s="279">
        <v>80.816666666666677</v>
      </c>
      <c r="H103" s="279">
        <v>85.916666666666671</v>
      </c>
      <c r="I103" s="279">
        <v>87.533333333333317</v>
      </c>
      <c r="J103" s="279">
        <v>88.466666666666669</v>
      </c>
      <c r="K103" s="277">
        <v>86.6</v>
      </c>
      <c r="L103" s="277">
        <v>84.05</v>
      </c>
      <c r="M103" s="277">
        <v>9.9204100000000004</v>
      </c>
    </row>
    <row r="104" spans="1:13">
      <c r="A104" s="268">
        <v>94</v>
      </c>
      <c r="B104" s="277" t="s">
        <v>82</v>
      </c>
      <c r="C104" s="278">
        <v>221.4</v>
      </c>
      <c r="D104" s="279">
        <v>219.45000000000002</v>
      </c>
      <c r="E104" s="279">
        <v>215.55000000000004</v>
      </c>
      <c r="F104" s="279">
        <v>209.70000000000002</v>
      </c>
      <c r="G104" s="279">
        <v>205.80000000000004</v>
      </c>
      <c r="H104" s="279">
        <v>225.30000000000004</v>
      </c>
      <c r="I104" s="279">
        <v>229.20000000000002</v>
      </c>
      <c r="J104" s="279">
        <v>235.05000000000004</v>
      </c>
      <c r="K104" s="277">
        <v>223.35</v>
      </c>
      <c r="L104" s="277">
        <v>213.6</v>
      </c>
      <c r="M104" s="277">
        <v>82.708979999999997</v>
      </c>
    </row>
    <row r="105" spans="1:13">
      <c r="A105" s="268">
        <v>95</v>
      </c>
      <c r="B105" s="277" t="s">
        <v>344</v>
      </c>
      <c r="C105" s="278">
        <v>335.85</v>
      </c>
      <c r="D105" s="279">
        <v>336.58333333333331</v>
      </c>
      <c r="E105" s="279">
        <v>331.76666666666665</v>
      </c>
      <c r="F105" s="279">
        <v>327.68333333333334</v>
      </c>
      <c r="G105" s="279">
        <v>322.86666666666667</v>
      </c>
      <c r="H105" s="279">
        <v>340.66666666666663</v>
      </c>
      <c r="I105" s="279">
        <v>345.48333333333335</v>
      </c>
      <c r="J105" s="279">
        <v>349.56666666666661</v>
      </c>
      <c r="K105" s="277">
        <v>341.4</v>
      </c>
      <c r="L105" s="277">
        <v>332.5</v>
      </c>
      <c r="M105" s="277">
        <v>0.26926</v>
      </c>
    </row>
    <row r="106" spans="1:13">
      <c r="A106" s="268">
        <v>96</v>
      </c>
      <c r="B106" s="277" t="s">
        <v>83</v>
      </c>
      <c r="C106" s="278">
        <v>681.25</v>
      </c>
      <c r="D106" s="279">
        <v>676.4666666666667</v>
      </c>
      <c r="E106" s="279">
        <v>667.38333333333344</v>
      </c>
      <c r="F106" s="279">
        <v>653.51666666666677</v>
      </c>
      <c r="G106" s="279">
        <v>644.43333333333351</v>
      </c>
      <c r="H106" s="279">
        <v>690.33333333333337</v>
      </c>
      <c r="I106" s="279">
        <v>699.41666666666663</v>
      </c>
      <c r="J106" s="279">
        <v>713.2833333333333</v>
      </c>
      <c r="K106" s="277">
        <v>685.55</v>
      </c>
      <c r="L106" s="277">
        <v>662.6</v>
      </c>
      <c r="M106" s="277">
        <v>72.888409999999993</v>
      </c>
    </row>
    <row r="107" spans="1:13">
      <c r="A107" s="268">
        <v>97</v>
      </c>
      <c r="B107" s="277" t="s">
        <v>84</v>
      </c>
      <c r="C107" s="278">
        <v>131.19999999999999</v>
      </c>
      <c r="D107" s="279">
        <v>131.13333333333333</v>
      </c>
      <c r="E107" s="279">
        <v>129.76666666666665</v>
      </c>
      <c r="F107" s="279">
        <v>128.33333333333331</v>
      </c>
      <c r="G107" s="279">
        <v>126.96666666666664</v>
      </c>
      <c r="H107" s="279">
        <v>132.56666666666666</v>
      </c>
      <c r="I107" s="279">
        <v>133.93333333333334</v>
      </c>
      <c r="J107" s="279">
        <v>135.36666666666667</v>
      </c>
      <c r="K107" s="277">
        <v>132.5</v>
      </c>
      <c r="L107" s="277">
        <v>129.69999999999999</v>
      </c>
      <c r="M107" s="277">
        <v>57.302729999999997</v>
      </c>
    </row>
    <row r="108" spans="1:13">
      <c r="A108" s="268">
        <v>98</v>
      </c>
      <c r="B108" s="285" t="s">
        <v>345</v>
      </c>
      <c r="C108" s="278">
        <v>341.95</v>
      </c>
      <c r="D108" s="279">
        <v>340.09999999999997</v>
      </c>
      <c r="E108" s="279">
        <v>331.84999999999991</v>
      </c>
      <c r="F108" s="279">
        <v>321.74999999999994</v>
      </c>
      <c r="G108" s="279">
        <v>313.49999999999989</v>
      </c>
      <c r="H108" s="279">
        <v>350.19999999999993</v>
      </c>
      <c r="I108" s="279">
        <v>358.45000000000005</v>
      </c>
      <c r="J108" s="279">
        <v>368.54999999999995</v>
      </c>
      <c r="K108" s="277">
        <v>348.35</v>
      </c>
      <c r="L108" s="277">
        <v>330</v>
      </c>
      <c r="M108" s="277">
        <v>11.959759999999999</v>
      </c>
    </row>
    <row r="109" spans="1:13">
      <c r="A109" s="268">
        <v>99</v>
      </c>
      <c r="B109" s="277" t="s">
        <v>85</v>
      </c>
      <c r="C109" s="278">
        <v>1447.75</v>
      </c>
      <c r="D109" s="279">
        <v>1429.3333333333333</v>
      </c>
      <c r="E109" s="279">
        <v>1404.2666666666664</v>
      </c>
      <c r="F109" s="279">
        <v>1360.7833333333331</v>
      </c>
      <c r="G109" s="279">
        <v>1335.7166666666662</v>
      </c>
      <c r="H109" s="279">
        <v>1472.8166666666666</v>
      </c>
      <c r="I109" s="279">
        <v>1497.8833333333337</v>
      </c>
      <c r="J109" s="279">
        <v>1541.3666666666668</v>
      </c>
      <c r="K109" s="277">
        <v>1454.4</v>
      </c>
      <c r="L109" s="277">
        <v>1385.85</v>
      </c>
      <c r="M109" s="277">
        <v>34.82423</v>
      </c>
    </row>
    <row r="110" spans="1:13">
      <c r="A110" s="268">
        <v>100</v>
      </c>
      <c r="B110" s="277" t="s">
        <v>86</v>
      </c>
      <c r="C110" s="278">
        <v>450.9</v>
      </c>
      <c r="D110" s="279">
        <v>454.05</v>
      </c>
      <c r="E110" s="279">
        <v>443.6</v>
      </c>
      <c r="F110" s="279">
        <v>436.3</v>
      </c>
      <c r="G110" s="279">
        <v>425.85</v>
      </c>
      <c r="H110" s="279">
        <v>461.35</v>
      </c>
      <c r="I110" s="279">
        <v>471.79999999999995</v>
      </c>
      <c r="J110" s="279">
        <v>479.1</v>
      </c>
      <c r="K110" s="277">
        <v>464.5</v>
      </c>
      <c r="L110" s="277">
        <v>446.75</v>
      </c>
      <c r="M110" s="277">
        <v>15.78809</v>
      </c>
    </row>
    <row r="111" spans="1:13">
      <c r="A111" s="268">
        <v>101</v>
      </c>
      <c r="B111" s="277" t="s">
        <v>236</v>
      </c>
      <c r="C111" s="278">
        <v>780.35</v>
      </c>
      <c r="D111" s="279">
        <v>781.1</v>
      </c>
      <c r="E111" s="279">
        <v>774.25</v>
      </c>
      <c r="F111" s="279">
        <v>768.15</v>
      </c>
      <c r="G111" s="279">
        <v>761.3</v>
      </c>
      <c r="H111" s="279">
        <v>787.2</v>
      </c>
      <c r="I111" s="279">
        <v>794.05000000000018</v>
      </c>
      <c r="J111" s="279">
        <v>800.15000000000009</v>
      </c>
      <c r="K111" s="277">
        <v>787.95</v>
      </c>
      <c r="L111" s="277">
        <v>775</v>
      </c>
      <c r="M111" s="277">
        <v>4.3696900000000003</v>
      </c>
    </row>
    <row r="112" spans="1:13">
      <c r="A112" s="268">
        <v>102</v>
      </c>
      <c r="B112" s="277" t="s">
        <v>346</v>
      </c>
      <c r="C112" s="278">
        <v>543.20000000000005</v>
      </c>
      <c r="D112" s="279">
        <v>550.98333333333335</v>
      </c>
      <c r="E112" s="279">
        <v>532.16666666666674</v>
      </c>
      <c r="F112" s="279">
        <v>521.13333333333344</v>
      </c>
      <c r="G112" s="279">
        <v>502.31666666666683</v>
      </c>
      <c r="H112" s="279">
        <v>562.01666666666665</v>
      </c>
      <c r="I112" s="279">
        <v>580.83333333333326</v>
      </c>
      <c r="J112" s="279">
        <v>591.86666666666656</v>
      </c>
      <c r="K112" s="277">
        <v>569.79999999999995</v>
      </c>
      <c r="L112" s="277">
        <v>539.95000000000005</v>
      </c>
      <c r="M112" s="277">
        <v>0.64917999999999998</v>
      </c>
    </row>
    <row r="113" spans="1:13">
      <c r="A113" s="268">
        <v>103</v>
      </c>
      <c r="B113" s="277" t="s">
        <v>331</v>
      </c>
      <c r="C113" s="278">
        <v>1674.85</v>
      </c>
      <c r="D113" s="279">
        <v>1683.2666666666667</v>
      </c>
      <c r="E113" s="279">
        <v>1652.5833333333333</v>
      </c>
      <c r="F113" s="279">
        <v>1630.3166666666666</v>
      </c>
      <c r="G113" s="279">
        <v>1599.6333333333332</v>
      </c>
      <c r="H113" s="279">
        <v>1705.5333333333333</v>
      </c>
      <c r="I113" s="279">
        <v>1736.2166666666667</v>
      </c>
      <c r="J113" s="279">
        <v>1758.4833333333333</v>
      </c>
      <c r="K113" s="277">
        <v>1713.95</v>
      </c>
      <c r="L113" s="277">
        <v>1661</v>
      </c>
      <c r="M113" s="277">
        <v>0.41036</v>
      </c>
    </row>
    <row r="114" spans="1:13">
      <c r="A114" s="268">
        <v>104</v>
      </c>
      <c r="B114" s="277" t="s">
        <v>237</v>
      </c>
      <c r="C114" s="278">
        <v>249.05</v>
      </c>
      <c r="D114" s="279">
        <v>249.20000000000002</v>
      </c>
      <c r="E114" s="279">
        <v>244.95000000000005</v>
      </c>
      <c r="F114" s="279">
        <v>240.85000000000002</v>
      </c>
      <c r="G114" s="279">
        <v>236.60000000000005</v>
      </c>
      <c r="H114" s="279">
        <v>253.30000000000004</v>
      </c>
      <c r="I114" s="279">
        <v>257.54999999999995</v>
      </c>
      <c r="J114" s="279">
        <v>261.65000000000003</v>
      </c>
      <c r="K114" s="277">
        <v>253.45</v>
      </c>
      <c r="L114" s="277">
        <v>245.1</v>
      </c>
      <c r="M114" s="277">
        <v>12.436669999999999</v>
      </c>
    </row>
    <row r="115" spans="1:13">
      <c r="A115" s="268">
        <v>105</v>
      </c>
      <c r="B115" s="277" t="s">
        <v>235</v>
      </c>
      <c r="C115" s="278">
        <v>121.5</v>
      </c>
      <c r="D115" s="279">
        <v>121.96666666666665</v>
      </c>
      <c r="E115" s="279">
        <v>120.5333333333333</v>
      </c>
      <c r="F115" s="279">
        <v>119.56666666666665</v>
      </c>
      <c r="G115" s="279">
        <v>118.1333333333333</v>
      </c>
      <c r="H115" s="279">
        <v>122.93333333333331</v>
      </c>
      <c r="I115" s="279">
        <v>124.36666666666667</v>
      </c>
      <c r="J115" s="279">
        <v>125.33333333333331</v>
      </c>
      <c r="K115" s="277">
        <v>123.4</v>
      </c>
      <c r="L115" s="277">
        <v>121</v>
      </c>
      <c r="M115" s="277">
        <v>25.696449999999999</v>
      </c>
    </row>
    <row r="116" spans="1:13">
      <c r="A116" s="268">
        <v>106</v>
      </c>
      <c r="B116" s="277" t="s">
        <v>87</v>
      </c>
      <c r="C116" s="278">
        <v>400.65</v>
      </c>
      <c r="D116" s="279">
        <v>400.33333333333331</v>
      </c>
      <c r="E116" s="279">
        <v>395.86666666666662</v>
      </c>
      <c r="F116" s="279">
        <v>391.08333333333331</v>
      </c>
      <c r="G116" s="279">
        <v>386.61666666666662</v>
      </c>
      <c r="H116" s="279">
        <v>405.11666666666662</v>
      </c>
      <c r="I116" s="279">
        <v>409.58333333333331</v>
      </c>
      <c r="J116" s="279">
        <v>414.36666666666662</v>
      </c>
      <c r="K116" s="277">
        <v>404.8</v>
      </c>
      <c r="L116" s="277">
        <v>395.55</v>
      </c>
      <c r="M116" s="277">
        <v>11.52042</v>
      </c>
    </row>
    <row r="117" spans="1:13">
      <c r="A117" s="268">
        <v>107</v>
      </c>
      <c r="B117" s="277" t="s">
        <v>347</v>
      </c>
      <c r="C117" s="278">
        <v>325.05</v>
      </c>
      <c r="D117" s="279">
        <v>326</v>
      </c>
      <c r="E117" s="279">
        <v>320.05</v>
      </c>
      <c r="F117" s="279">
        <v>315.05</v>
      </c>
      <c r="G117" s="279">
        <v>309.10000000000002</v>
      </c>
      <c r="H117" s="279">
        <v>331</v>
      </c>
      <c r="I117" s="279">
        <v>336.95000000000005</v>
      </c>
      <c r="J117" s="279">
        <v>341.95</v>
      </c>
      <c r="K117" s="277">
        <v>331.95</v>
      </c>
      <c r="L117" s="277">
        <v>321</v>
      </c>
      <c r="M117" s="277">
        <v>3.48943</v>
      </c>
    </row>
    <row r="118" spans="1:13">
      <c r="A118" s="268">
        <v>108</v>
      </c>
      <c r="B118" s="277" t="s">
        <v>88</v>
      </c>
      <c r="C118" s="278">
        <v>489.6</v>
      </c>
      <c r="D118" s="279">
        <v>485.93333333333334</v>
      </c>
      <c r="E118" s="279">
        <v>480.2166666666667</v>
      </c>
      <c r="F118" s="279">
        <v>470.83333333333337</v>
      </c>
      <c r="G118" s="279">
        <v>465.11666666666673</v>
      </c>
      <c r="H118" s="279">
        <v>495.31666666666666</v>
      </c>
      <c r="I118" s="279">
        <v>501.03333333333325</v>
      </c>
      <c r="J118" s="279">
        <v>510.41666666666663</v>
      </c>
      <c r="K118" s="277">
        <v>491.65</v>
      </c>
      <c r="L118" s="277">
        <v>476.55</v>
      </c>
      <c r="M118" s="277">
        <v>65.544139999999999</v>
      </c>
    </row>
    <row r="119" spans="1:13">
      <c r="A119" s="268">
        <v>109</v>
      </c>
      <c r="B119" s="277" t="s">
        <v>238</v>
      </c>
      <c r="C119" s="278">
        <v>718.75</v>
      </c>
      <c r="D119" s="279">
        <v>726.2833333333333</v>
      </c>
      <c r="E119" s="279">
        <v>708.61666666666656</v>
      </c>
      <c r="F119" s="279">
        <v>698.48333333333323</v>
      </c>
      <c r="G119" s="279">
        <v>680.81666666666649</v>
      </c>
      <c r="H119" s="279">
        <v>736.41666666666663</v>
      </c>
      <c r="I119" s="279">
        <v>754.08333333333337</v>
      </c>
      <c r="J119" s="279">
        <v>764.2166666666667</v>
      </c>
      <c r="K119" s="277">
        <v>743.95</v>
      </c>
      <c r="L119" s="277">
        <v>716.15</v>
      </c>
      <c r="M119" s="277">
        <v>0.46729999999999999</v>
      </c>
    </row>
    <row r="120" spans="1:13">
      <c r="A120" s="268">
        <v>110</v>
      </c>
      <c r="B120" s="277" t="s">
        <v>348</v>
      </c>
      <c r="C120" s="278">
        <v>74.3</v>
      </c>
      <c r="D120" s="279">
        <v>74.166666666666671</v>
      </c>
      <c r="E120" s="279">
        <v>73.533333333333346</v>
      </c>
      <c r="F120" s="279">
        <v>72.76666666666668</v>
      </c>
      <c r="G120" s="279">
        <v>72.133333333333354</v>
      </c>
      <c r="H120" s="279">
        <v>74.933333333333337</v>
      </c>
      <c r="I120" s="279">
        <v>75.566666666666663</v>
      </c>
      <c r="J120" s="279">
        <v>76.333333333333329</v>
      </c>
      <c r="K120" s="277">
        <v>74.8</v>
      </c>
      <c r="L120" s="277">
        <v>73.400000000000006</v>
      </c>
      <c r="M120" s="277">
        <v>1.1043099999999999</v>
      </c>
    </row>
    <row r="121" spans="1:13">
      <c r="A121" s="268">
        <v>111</v>
      </c>
      <c r="B121" s="277" t="s">
        <v>355</v>
      </c>
      <c r="C121" s="278">
        <v>287.45</v>
      </c>
      <c r="D121" s="279">
        <v>290.11666666666662</v>
      </c>
      <c r="E121" s="279">
        <v>283.63333333333321</v>
      </c>
      <c r="F121" s="279">
        <v>279.81666666666661</v>
      </c>
      <c r="G121" s="279">
        <v>273.3333333333332</v>
      </c>
      <c r="H121" s="279">
        <v>293.93333333333322</v>
      </c>
      <c r="I121" s="279">
        <v>300.41666666666669</v>
      </c>
      <c r="J121" s="279">
        <v>304.23333333333323</v>
      </c>
      <c r="K121" s="277">
        <v>296.60000000000002</v>
      </c>
      <c r="L121" s="277">
        <v>286.3</v>
      </c>
      <c r="M121" s="277">
        <v>5.6472100000000003</v>
      </c>
    </row>
    <row r="122" spans="1:13">
      <c r="A122" s="268">
        <v>112</v>
      </c>
      <c r="B122" s="277" t="s">
        <v>356</v>
      </c>
      <c r="C122" s="278">
        <v>178.2</v>
      </c>
      <c r="D122" s="279">
        <v>176.21666666666667</v>
      </c>
      <c r="E122" s="279">
        <v>174.23333333333335</v>
      </c>
      <c r="F122" s="279">
        <v>170.26666666666668</v>
      </c>
      <c r="G122" s="279">
        <v>168.28333333333336</v>
      </c>
      <c r="H122" s="279">
        <v>180.18333333333334</v>
      </c>
      <c r="I122" s="279">
        <v>182.16666666666663</v>
      </c>
      <c r="J122" s="279">
        <v>186.13333333333333</v>
      </c>
      <c r="K122" s="277">
        <v>178.2</v>
      </c>
      <c r="L122" s="277">
        <v>172.25</v>
      </c>
      <c r="M122" s="277">
        <v>5.5470600000000001</v>
      </c>
    </row>
    <row r="123" spans="1:13">
      <c r="A123" s="268">
        <v>113</v>
      </c>
      <c r="B123" s="277" t="s">
        <v>349</v>
      </c>
      <c r="C123" s="278">
        <v>79.7</v>
      </c>
      <c r="D123" s="279">
        <v>79.8</v>
      </c>
      <c r="E123" s="279">
        <v>78.149999999999991</v>
      </c>
      <c r="F123" s="279">
        <v>76.599999999999994</v>
      </c>
      <c r="G123" s="279">
        <v>74.949999999999989</v>
      </c>
      <c r="H123" s="279">
        <v>81.349999999999994</v>
      </c>
      <c r="I123" s="279">
        <v>83</v>
      </c>
      <c r="J123" s="279">
        <v>84.55</v>
      </c>
      <c r="K123" s="277">
        <v>81.45</v>
      </c>
      <c r="L123" s="277">
        <v>78.25</v>
      </c>
      <c r="M123" s="277">
        <v>10.42013</v>
      </c>
    </row>
    <row r="124" spans="1:13">
      <c r="A124" s="268">
        <v>114</v>
      </c>
      <c r="B124" s="277" t="s">
        <v>350</v>
      </c>
      <c r="C124" s="278">
        <v>335.3</v>
      </c>
      <c r="D124" s="279">
        <v>334.88333333333338</v>
      </c>
      <c r="E124" s="279">
        <v>326.86666666666679</v>
      </c>
      <c r="F124" s="279">
        <v>318.43333333333339</v>
      </c>
      <c r="G124" s="279">
        <v>310.4166666666668</v>
      </c>
      <c r="H124" s="279">
        <v>343.31666666666678</v>
      </c>
      <c r="I124" s="279">
        <v>351.33333333333331</v>
      </c>
      <c r="J124" s="279">
        <v>359.76666666666677</v>
      </c>
      <c r="K124" s="277">
        <v>342.9</v>
      </c>
      <c r="L124" s="277">
        <v>326.45</v>
      </c>
      <c r="M124" s="277">
        <v>1.99536</v>
      </c>
    </row>
    <row r="125" spans="1:13">
      <c r="A125" s="268">
        <v>115</v>
      </c>
      <c r="B125" s="277" t="s">
        <v>351</v>
      </c>
      <c r="C125" s="278">
        <v>614.9</v>
      </c>
      <c r="D125" s="279">
        <v>623.06666666666661</v>
      </c>
      <c r="E125" s="279">
        <v>597.83333333333326</v>
      </c>
      <c r="F125" s="279">
        <v>580.76666666666665</v>
      </c>
      <c r="G125" s="279">
        <v>555.5333333333333</v>
      </c>
      <c r="H125" s="279">
        <v>640.13333333333321</v>
      </c>
      <c r="I125" s="279">
        <v>665.36666666666656</v>
      </c>
      <c r="J125" s="279">
        <v>682.43333333333317</v>
      </c>
      <c r="K125" s="277">
        <v>648.29999999999995</v>
      </c>
      <c r="L125" s="277">
        <v>606</v>
      </c>
      <c r="M125" s="277">
        <v>34.850169999999999</v>
      </c>
    </row>
    <row r="126" spans="1:13">
      <c r="A126" s="268">
        <v>116</v>
      </c>
      <c r="B126" s="277" t="s">
        <v>352</v>
      </c>
      <c r="C126" s="278">
        <v>88.8</v>
      </c>
      <c r="D126" s="279">
        <v>88.383333333333326</v>
      </c>
      <c r="E126" s="279">
        <v>86.566666666666649</v>
      </c>
      <c r="F126" s="279">
        <v>84.333333333333329</v>
      </c>
      <c r="G126" s="279">
        <v>82.516666666666652</v>
      </c>
      <c r="H126" s="279">
        <v>90.616666666666646</v>
      </c>
      <c r="I126" s="279">
        <v>92.433333333333309</v>
      </c>
      <c r="J126" s="279">
        <v>94.666666666666643</v>
      </c>
      <c r="K126" s="277">
        <v>90.2</v>
      </c>
      <c r="L126" s="277">
        <v>86.15</v>
      </c>
      <c r="M126" s="277">
        <v>22.848970000000001</v>
      </c>
    </row>
    <row r="127" spans="1:13">
      <c r="A127" s="268">
        <v>117</v>
      </c>
      <c r="B127" s="277" t="s">
        <v>354</v>
      </c>
      <c r="C127" s="278">
        <v>13.85</v>
      </c>
      <c r="D127" s="279">
        <v>13.766666666666666</v>
      </c>
      <c r="E127" s="279">
        <v>13.533333333333331</v>
      </c>
      <c r="F127" s="279">
        <v>13.216666666666665</v>
      </c>
      <c r="G127" s="279">
        <v>12.983333333333331</v>
      </c>
      <c r="H127" s="279">
        <v>14.083333333333332</v>
      </c>
      <c r="I127" s="279">
        <v>14.316666666666666</v>
      </c>
      <c r="J127" s="279">
        <v>14.633333333333333</v>
      </c>
      <c r="K127" s="277">
        <v>14</v>
      </c>
      <c r="L127" s="277">
        <v>13.45</v>
      </c>
      <c r="M127" s="277">
        <v>10.06536</v>
      </c>
    </row>
    <row r="128" spans="1:13">
      <c r="A128" s="268">
        <v>118</v>
      </c>
      <c r="B128" s="277" t="s">
        <v>90</v>
      </c>
      <c r="C128" s="278">
        <v>7.35</v>
      </c>
      <c r="D128" s="279">
        <v>7.166666666666667</v>
      </c>
      <c r="E128" s="279">
        <v>6.9833333333333343</v>
      </c>
      <c r="F128" s="279">
        <v>6.6166666666666671</v>
      </c>
      <c r="G128" s="279">
        <v>6.4333333333333345</v>
      </c>
      <c r="H128" s="279">
        <v>7.5333333333333341</v>
      </c>
      <c r="I128" s="279">
        <v>7.7166666666666659</v>
      </c>
      <c r="J128" s="279">
        <v>8.0833333333333339</v>
      </c>
      <c r="K128" s="277">
        <v>7.35</v>
      </c>
      <c r="L128" s="277">
        <v>6.8</v>
      </c>
      <c r="M128" s="277">
        <v>33.62218</v>
      </c>
    </row>
    <row r="129" spans="1:13">
      <c r="A129" s="268">
        <v>119</v>
      </c>
      <c r="B129" s="277" t="s">
        <v>91</v>
      </c>
      <c r="C129" s="278">
        <v>2423.65</v>
      </c>
      <c r="D129" s="279">
        <v>2400.3166666666666</v>
      </c>
      <c r="E129" s="279">
        <v>2365.6333333333332</v>
      </c>
      <c r="F129" s="279">
        <v>2307.6166666666668</v>
      </c>
      <c r="G129" s="279">
        <v>2272.9333333333334</v>
      </c>
      <c r="H129" s="279">
        <v>2458.333333333333</v>
      </c>
      <c r="I129" s="279">
        <v>2493.0166666666664</v>
      </c>
      <c r="J129" s="279">
        <v>2551.0333333333328</v>
      </c>
      <c r="K129" s="277">
        <v>2435</v>
      </c>
      <c r="L129" s="277">
        <v>2342.3000000000002</v>
      </c>
      <c r="M129" s="277">
        <v>9.3779599999999999</v>
      </c>
    </row>
    <row r="130" spans="1:13">
      <c r="A130" s="268">
        <v>120</v>
      </c>
      <c r="B130" s="277" t="s">
        <v>357</v>
      </c>
      <c r="C130" s="278">
        <v>7250.7</v>
      </c>
      <c r="D130" s="279">
        <v>7210.2333333333336</v>
      </c>
      <c r="E130" s="279">
        <v>7125.4666666666672</v>
      </c>
      <c r="F130" s="279">
        <v>7000.2333333333336</v>
      </c>
      <c r="G130" s="279">
        <v>6915.4666666666672</v>
      </c>
      <c r="H130" s="279">
        <v>7335.4666666666672</v>
      </c>
      <c r="I130" s="279">
        <v>7420.2333333333336</v>
      </c>
      <c r="J130" s="279">
        <v>7545.4666666666672</v>
      </c>
      <c r="K130" s="277">
        <v>7295</v>
      </c>
      <c r="L130" s="277">
        <v>7085</v>
      </c>
      <c r="M130" s="277">
        <v>0.66691999999999996</v>
      </c>
    </row>
    <row r="131" spans="1:13">
      <c r="A131" s="268">
        <v>121</v>
      </c>
      <c r="B131" s="277" t="s">
        <v>93</v>
      </c>
      <c r="C131" s="278">
        <v>139.85</v>
      </c>
      <c r="D131" s="279">
        <v>140.35</v>
      </c>
      <c r="E131" s="279">
        <v>137.79999999999998</v>
      </c>
      <c r="F131" s="279">
        <v>135.75</v>
      </c>
      <c r="G131" s="279">
        <v>133.19999999999999</v>
      </c>
      <c r="H131" s="279">
        <v>142.39999999999998</v>
      </c>
      <c r="I131" s="279">
        <v>144.94999999999999</v>
      </c>
      <c r="J131" s="279">
        <v>146.99999999999997</v>
      </c>
      <c r="K131" s="277">
        <v>142.9</v>
      </c>
      <c r="L131" s="277">
        <v>138.30000000000001</v>
      </c>
      <c r="M131" s="277">
        <v>76.143550000000005</v>
      </c>
    </row>
    <row r="132" spans="1:13">
      <c r="A132" s="268">
        <v>122</v>
      </c>
      <c r="B132" s="277" t="s">
        <v>231</v>
      </c>
      <c r="C132" s="278">
        <v>2049.6999999999998</v>
      </c>
      <c r="D132" s="279">
        <v>2055.2666666666664</v>
      </c>
      <c r="E132" s="279">
        <v>2035.5333333333328</v>
      </c>
      <c r="F132" s="279">
        <v>2021.3666666666663</v>
      </c>
      <c r="G132" s="279">
        <v>2001.6333333333328</v>
      </c>
      <c r="H132" s="279">
        <v>2069.4333333333329</v>
      </c>
      <c r="I132" s="279">
        <v>2089.1666666666665</v>
      </c>
      <c r="J132" s="279">
        <v>2103.333333333333</v>
      </c>
      <c r="K132" s="277">
        <v>2075</v>
      </c>
      <c r="L132" s="277">
        <v>2041.1</v>
      </c>
      <c r="M132" s="277">
        <v>3.5180199999999999</v>
      </c>
    </row>
    <row r="133" spans="1:13">
      <c r="A133" s="268">
        <v>123</v>
      </c>
      <c r="B133" s="277" t="s">
        <v>94</v>
      </c>
      <c r="C133" s="278">
        <v>4302.2</v>
      </c>
      <c r="D133" s="279">
        <v>4237.8666666666668</v>
      </c>
      <c r="E133" s="279">
        <v>4139.7333333333336</v>
      </c>
      <c r="F133" s="279">
        <v>3977.2666666666669</v>
      </c>
      <c r="G133" s="279">
        <v>3879.1333333333337</v>
      </c>
      <c r="H133" s="279">
        <v>4400.3333333333339</v>
      </c>
      <c r="I133" s="279">
        <v>4498.4666666666672</v>
      </c>
      <c r="J133" s="279">
        <v>4660.9333333333334</v>
      </c>
      <c r="K133" s="277">
        <v>4336</v>
      </c>
      <c r="L133" s="277">
        <v>4075.4</v>
      </c>
      <c r="M133" s="277">
        <v>49.534939999999999</v>
      </c>
    </row>
    <row r="134" spans="1:13">
      <c r="A134" s="268">
        <v>124</v>
      </c>
      <c r="B134" s="277" t="s">
        <v>1264</v>
      </c>
      <c r="C134" s="278">
        <v>477.75</v>
      </c>
      <c r="D134" s="279">
        <v>479.06666666666661</v>
      </c>
      <c r="E134" s="279">
        <v>473.8333333333332</v>
      </c>
      <c r="F134" s="279">
        <v>469.91666666666657</v>
      </c>
      <c r="G134" s="279">
        <v>464.68333333333317</v>
      </c>
      <c r="H134" s="279">
        <v>482.98333333333323</v>
      </c>
      <c r="I134" s="279">
        <v>488.21666666666658</v>
      </c>
      <c r="J134" s="279">
        <v>492.13333333333327</v>
      </c>
      <c r="K134" s="277">
        <v>484.3</v>
      </c>
      <c r="L134" s="277">
        <v>475.15</v>
      </c>
      <c r="M134" s="277">
        <v>0.46510000000000001</v>
      </c>
    </row>
    <row r="135" spans="1:13">
      <c r="A135" s="268">
        <v>125</v>
      </c>
      <c r="B135" s="277" t="s">
        <v>239</v>
      </c>
      <c r="C135" s="278">
        <v>77.8</v>
      </c>
      <c r="D135" s="279">
        <v>77.183333333333337</v>
      </c>
      <c r="E135" s="279">
        <v>76.566666666666677</v>
      </c>
      <c r="F135" s="279">
        <v>75.333333333333343</v>
      </c>
      <c r="G135" s="279">
        <v>74.716666666666683</v>
      </c>
      <c r="H135" s="279">
        <v>78.416666666666671</v>
      </c>
      <c r="I135" s="279">
        <v>79.033333333333346</v>
      </c>
      <c r="J135" s="279">
        <v>80.266666666666666</v>
      </c>
      <c r="K135" s="277">
        <v>77.8</v>
      </c>
      <c r="L135" s="277">
        <v>75.95</v>
      </c>
      <c r="M135" s="277">
        <v>37.499009999999998</v>
      </c>
    </row>
    <row r="136" spans="1:13">
      <c r="A136" s="268">
        <v>126</v>
      </c>
      <c r="B136" s="277" t="s">
        <v>95</v>
      </c>
      <c r="C136" s="278">
        <v>21400.95</v>
      </c>
      <c r="D136" s="279">
        <v>21283.733333333334</v>
      </c>
      <c r="E136" s="279">
        <v>21017.466666666667</v>
      </c>
      <c r="F136" s="279">
        <v>20633.983333333334</v>
      </c>
      <c r="G136" s="279">
        <v>20367.716666666667</v>
      </c>
      <c r="H136" s="279">
        <v>21667.216666666667</v>
      </c>
      <c r="I136" s="279">
        <v>21933.483333333337</v>
      </c>
      <c r="J136" s="279">
        <v>22316.966666666667</v>
      </c>
      <c r="K136" s="277">
        <v>21550</v>
      </c>
      <c r="L136" s="277">
        <v>20900.25</v>
      </c>
      <c r="M136" s="277">
        <v>2.2648199999999998</v>
      </c>
    </row>
    <row r="137" spans="1:13">
      <c r="A137" s="268">
        <v>127</v>
      </c>
      <c r="B137" s="277" t="s">
        <v>359</v>
      </c>
      <c r="C137" s="278">
        <v>284.89999999999998</v>
      </c>
      <c r="D137" s="279">
        <v>285.09999999999997</v>
      </c>
      <c r="E137" s="279">
        <v>280.79999999999995</v>
      </c>
      <c r="F137" s="279">
        <v>276.7</v>
      </c>
      <c r="G137" s="279">
        <v>272.39999999999998</v>
      </c>
      <c r="H137" s="279">
        <v>289.19999999999993</v>
      </c>
      <c r="I137" s="279">
        <v>293.5</v>
      </c>
      <c r="J137" s="279">
        <v>297.59999999999991</v>
      </c>
      <c r="K137" s="277">
        <v>289.39999999999998</v>
      </c>
      <c r="L137" s="277">
        <v>281</v>
      </c>
      <c r="M137" s="277">
        <v>2.3526699999999998</v>
      </c>
    </row>
    <row r="138" spans="1:13">
      <c r="A138" s="268">
        <v>128</v>
      </c>
      <c r="B138" s="277" t="s">
        <v>360</v>
      </c>
      <c r="C138" s="278">
        <v>59.7</v>
      </c>
      <c r="D138" s="279">
        <v>60.133333333333333</v>
      </c>
      <c r="E138" s="279">
        <v>59.066666666666663</v>
      </c>
      <c r="F138" s="279">
        <v>58.43333333333333</v>
      </c>
      <c r="G138" s="279">
        <v>57.36666666666666</v>
      </c>
      <c r="H138" s="279">
        <v>60.766666666666666</v>
      </c>
      <c r="I138" s="279">
        <v>61.833333333333343</v>
      </c>
      <c r="J138" s="279">
        <v>62.466666666666669</v>
      </c>
      <c r="K138" s="277">
        <v>61.2</v>
      </c>
      <c r="L138" s="277">
        <v>59.5</v>
      </c>
      <c r="M138" s="277">
        <v>21.568169999999999</v>
      </c>
    </row>
    <row r="139" spans="1:13">
      <c r="A139" s="268">
        <v>129</v>
      </c>
      <c r="B139" s="277" t="s">
        <v>361</v>
      </c>
      <c r="C139" s="278">
        <v>164.55</v>
      </c>
      <c r="D139" s="279">
        <v>165.46666666666667</v>
      </c>
      <c r="E139" s="279">
        <v>162.73333333333335</v>
      </c>
      <c r="F139" s="279">
        <v>160.91666666666669</v>
      </c>
      <c r="G139" s="279">
        <v>158.18333333333337</v>
      </c>
      <c r="H139" s="279">
        <v>167.28333333333333</v>
      </c>
      <c r="I139" s="279">
        <v>170.01666666666662</v>
      </c>
      <c r="J139" s="279">
        <v>171.83333333333331</v>
      </c>
      <c r="K139" s="277">
        <v>168.2</v>
      </c>
      <c r="L139" s="277">
        <v>163.65</v>
      </c>
      <c r="M139" s="277">
        <v>0.17211000000000001</v>
      </c>
    </row>
    <row r="140" spans="1:13">
      <c r="A140" s="268">
        <v>130</v>
      </c>
      <c r="B140" s="277" t="s">
        <v>240</v>
      </c>
      <c r="C140" s="278">
        <v>240.6</v>
      </c>
      <c r="D140" s="279">
        <v>241.65</v>
      </c>
      <c r="E140" s="279">
        <v>236.9</v>
      </c>
      <c r="F140" s="279">
        <v>233.2</v>
      </c>
      <c r="G140" s="279">
        <v>228.45</v>
      </c>
      <c r="H140" s="279">
        <v>245.35000000000002</v>
      </c>
      <c r="I140" s="279">
        <v>250.10000000000002</v>
      </c>
      <c r="J140" s="279">
        <v>253.80000000000004</v>
      </c>
      <c r="K140" s="277">
        <v>246.4</v>
      </c>
      <c r="L140" s="277">
        <v>237.95</v>
      </c>
      <c r="M140" s="277">
        <v>2.3153899999999998</v>
      </c>
    </row>
    <row r="141" spans="1:13">
      <c r="A141" s="268">
        <v>131</v>
      </c>
      <c r="B141" s="277" t="s">
        <v>241</v>
      </c>
      <c r="C141" s="278">
        <v>931.5</v>
      </c>
      <c r="D141" s="279">
        <v>923.83333333333337</v>
      </c>
      <c r="E141" s="279">
        <v>897.66666666666674</v>
      </c>
      <c r="F141" s="279">
        <v>863.83333333333337</v>
      </c>
      <c r="G141" s="279">
        <v>837.66666666666674</v>
      </c>
      <c r="H141" s="279">
        <v>957.66666666666674</v>
      </c>
      <c r="I141" s="279">
        <v>983.83333333333348</v>
      </c>
      <c r="J141" s="279">
        <v>1017.6666666666667</v>
      </c>
      <c r="K141" s="277">
        <v>950</v>
      </c>
      <c r="L141" s="277">
        <v>890</v>
      </c>
      <c r="M141" s="277">
        <v>0.81042999999999998</v>
      </c>
    </row>
    <row r="142" spans="1:13">
      <c r="A142" s="268">
        <v>132</v>
      </c>
      <c r="B142" s="277" t="s">
        <v>242</v>
      </c>
      <c r="C142" s="278">
        <v>65.95</v>
      </c>
      <c r="D142" s="279">
        <v>66.183333333333337</v>
      </c>
      <c r="E142" s="279">
        <v>65.51666666666668</v>
      </c>
      <c r="F142" s="279">
        <v>65.083333333333343</v>
      </c>
      <c r="G142" s="279">
        <v>64.416666666666686</v>
      </c>
      <c r="H142" s="279">
        <v>66.616666666666674</v>
      </c>
      <c r="I142" s="279">
        <v>67.283333333333331</v>
      </c>
      <c r="J142" s="279">
        <v>67.716666666666669</v>
      </c>
      <c r="K142" s="277">
        <v>66.849999999999994</v>
      </c>
      <c r="L142" s="277">
        <v>65.75</v>
      </c>
      <c r="M142" s="277">
        <v>27.393799999999999</v>
      </c>
    </row>
    <row r="143" spans="1:13">
      <c r="A143" s="268">
        <v>133</v>
      </c>
      <c r="B143" s="277" t="s">
        <v>96</v>
      </c>
      <c r="C143" s="278">
        <v>52.9</v>
      </c>
      <c r="D143" s="279">
        <v>53.199999999999996</v>
      </c>
      <c r="E143" s="279">
        <v>52.099999999999994</v>
      </c>
      <c r="F143" s="279">
        <v>51.3</v>
      </c>
      <c r="G143" s="279">
        <v>50.199999999999996</v>
      </c>
      <c r="H143" s="279">
        <v>53.999999999999993</v>
      </c>
      <c r="I143" s="279">
        <v>55.1</v>
      </c>
      <c r="J143" s="279">
        <v>55.899999999999991</v>
      </c>
      <c r="K143" s="277">
        <v>54.3</v>
      </c>
      <c r="L143" s="277">
        <v>52.4</v>
      </c>
      <c r="M143" s="277">
        <v>114.19568</v>
      </c>
    </row>
    <row r="144" spans="1:13">
      <c r="A144" s="268">
        <v>134</v>
      </c>
      <c r="B144" s="277" t="s">
        <v>362</v>
      </c>
      <c r="C144" s="278">
        <v>444.8</v>
      </c>
      <c r="D144" s="279">
        <v>439.68333333333334</v>
      </c>
      <c r="E144" s="279">
        <v>430.56666666666666</v>
      </c>
      <c r="F144" s="279">
        <v>416.33333333333331</v>
      </c>
      <c r="G144" s="279">
        <v>407.21666666666664</v>
      </c>
      <c r="H144" s="279">
        <v>453.91666666666669</v>
      </c>
      <c r="I144" s="279">
        <v>463.03333333333336</v>
      </c>
      <c r="J144" s="279">
        <v>477.26666666666671</v>
      </c>
      <c r="K144" s="277">
        <v>448.8</v>
      </c>
      <c r="L144" s="277">
        <v>425.45</v>
      </c>
      <c r="M144" s="277">
        <v>2.23</v>
      </c>
    </row>
    <row r="145" spans="1:13">
      <c r="A145" s="268">
        <v>135</v>
      </c>
      <c r="B145" s="277" t="s">
        <v>97</v>
      </c>
      <c r="C145" s="278">
        <v>1140.8</v>
      </c>
      <c r="D145" s="279">
        <v>1152.2</v>
      </c>
      <c r="E145" s="279">
        <v>1120.4000000000001</v>
      </c>
      <c r="F145" s="279">
        <v>1100</v>
      </c>
      <c r="G145" s="279">
        <v>1068.2</v>
      </c>
      <c r="H145" s="279">
        <v>1172.6000000000001</v>
      </c>
      <c r="I145" s="279">
        <v>1204.3999999999999</v>
      </c>
      <c r="J145" s="279">
        <v>1224.8000000000002</v>
      </c>
      <c r="K145" s="277">
        <v>1184</v>
      </c>
      <c r="L145" s="277">
        <v>1131.8</v>
      </c>
      <c r="M145" s="277">
        <v>23.050149999999999</v>
      </c>
    </row>
    <row r="146" spans="1:13">
      <c r="A146" s="268">
        <v>136</v>
      </c>
      <c r="B146" s="277" t="s">
        <v>363</v>
      </c>
      <c r="C146" s="278">
        <v>200.35</v>
      </c>
      <c r="D146" s="279">
        <v>201.11666666666667</v>
      </c>
      <c r="E146" s="279">
        <v>198.23333333333335</v>
      </c>
      <c r="F146" s="279">
        <v>196.11666666666667</v>
      </c>
      <c r="G146" s="279">
        <v>193.23333333333335</v>
      </c>
      <c r="H146" s="279">
        <v>203.23333333333335</v>
      </c>
      <c r="I146" s="279">
        <v>206.11666666666667</v>
      </c>
      <c r="J146" s="279">
        <v>208.23333333333335</v>
      </c>
      <c r="K146" s="277">
        <v>204</v>
      </c>
      <c r="L146" s="277">
        <v>199</v>
      </c>
      <c r="M146" s="277">
        <v>1.1546000000000001</v>
      </c>
    </row>
    <row r="147" spans="1:13">
      <c r="A147" s="268">
        <v>137</v>
      </c>
      <c r="B147" s="277" t="s">
        <v>98</v>
      </c>
      <c r="C147" s="278">
        <v>153.80000000000001</v>
      </c>
      <c r="D147" s="279">
        <v>154.26666666666668</v>
      </c>
      <c r="E147" s="279">
        <v>152.53333333333336</v>
      </c>
      <c r="F147" s="279">
        <v>151.26666666666668</v>
      </c>
      <c r="G147" s="279">
        <v>149.53333333333336</v>
      </c>
      <c r="H147" s="279">
        <v>155.53333333333336</v>
      </c>
      <c r="I147" s="279">
        <v>157.26666666666665</v>
      </c>
      <c r="J147" s="279">
        <v>158.53333333333336</v>
      </c>
      <c r="K147" s="277">
        <v>156</v>
      </c>
      <c r="L147" s="277">
        <v>153</v>
      </c>
      <c r="M147" s="277">
        <v>24.96414</v>
      </c>
    </row>
    <row r="148" spans="1:13">
      <c r="A148" s="268">
        <v>138</v>
      </c>
      <c r="B148" s="277" t="s">
        <v>243</v>
      </c>
      <c r="C148" s="278">
        <v>10.199999999999999</v>
      </c>
      <c r="D148" s="279">
        <v>10.083333333333334</v>
      </c>
      <c r="E148" s="279">
        <v>9.9666666666666686</v>
      </c>
      <c r="F148" s="279">
        <v>9.7333333333333343</v>
      </c>
      <c r="G148" s="279">
        <v>9.6166666666666689</v>
      </c>
      <c r="H148" s="279">
        <v>10.316666666666668</v>
      </c>
      <c r="I148" s="279">
        <v>10.433333333333332</v>
      </c>
      <c r="J148" s="279">
        <v>10.666666666666668</v>
      </c>
      <c r="K148" s="277">
        <v>10.199999999999999</v>
      </c>
      <c r="L148" s="277">
        <v>9.85</v>
      </c>
      <c r="M148" s="277">
        <v>261.6619</v>
      </c>
    </row>
    <row r="149" spans="1:13">
      <c r="A149" s="268">
        <v>139</v>
      </c>
      <c r="B149" s="277" t="s">
        <v>364</v>
      </c>
      <c r="C149" s="278">
        <v>281.05</v>
      </c>
      <c r="D149" s="279">
        <v>279.73333333333335</v>
      </c>
      <c r="E149" s="279">
        <v>272.26666666666671</v>
      </c>
      <c r="F149" s="279">
        <v>263.48333333333335</v>
      </c>
      <c r="G149" s="279">
        <v>256.01666666666671</v>
      </c>
      <c r="H149" s="279">
        <v>288.51666666666671</v>
      </c>
      <c r="I149" s="279">
        <v>295.98333333333341</v>
      </c>
      <c r="J149" s="279">
        <v>304.76666666666671</v>
      </c>
      <c r="K149" s="277">
        <v>287.2</v>
      </c>
      <c r="L149" s="277">
        <v>270.95</v>
      </c>
      <c r="M149" s="277">
        <v>15.93234</v>
      </c>
    </row>
    <row r="150" spans="1:13">
      <c r="A150" s="268">
        <v>140</v>
      </c>
      <c r="B150" s="277" t="s">
        <v>99</v>
      </c>
      <c r="C150" s="278">
        <v>55.8</v>
      </c>
      <c r="D150" s="279">
        <v>55.966666666666661</v>
      </c>
      <c r="E150" s="279">
        <v>55.033333333333324</v>
      </c>
      <c r="F150" s="279">
        <v>54.266666666666666</v>
      </c>
      <c r="G150" s="279">
        <v>53.333333333333329</v>
      </c>
      <c r="H150" s="279">
        <v>56.73333333333332</v>
      </c>
      <c r="I150" s="279">
        <v>57.666666666666657</v>
      </c>
      <c r="J150" s="279">
        <v>58.433333333333316</v>
      </c>
      <c r="K150" s="277">
        <v>56.9</v>
      </c>
      <c r="L150" s="277">
        <v>55.2</v>
      </c>
      <c r="M150" s="277">
        <v>252.80006</v>
      </c>
    </row>
    <row r="151" spans="1:13">
      <c r="A151" s="268">
        <v>141</v>
      </c>
      <c r="B151" s="277" t="s">
        <v>367</v>
      </c>
      <c r="C151" s="278">
        <v>268.39999999999998</v>
      </c>
      <c r="D151" s="279">
        <v>271.76666666666665</v>
      </c>
      <c r="E151" s="279">
        <v>263.63333333333333</v>
      </c>
      <c r="F151" s="279">
        <v>258.86666666666667</v>
      </c>
      <c r="G151" s="279">
        <v>250.73333333333335</v>
      </c>
      <c r="H151" s="279">
        <v>276.5333333333333</v>
      </c>
      <c r="I151" s="279">
        <v>284.66666666666663</v>
      </c>
      <c r="J151" s="279">
        <v>289.43333333333328</v>
      </c>
      <c r="K151" s="277">
        <v>279.89999999999998</v>
      </c>
      <c r="L151" s="277">
        <v>267</v>
      </c>
      <c r="M151" s="277">
        <v>0.94686000000000003</v>
      </c>
    </row>
    <row r="152" spans="1:13">
      <c r="A152" s="268">
        <v>142</v>
      </c>
      <c r="B152" s="277" t="s">
        <v>366</v>
      </c>
      <c r="C152" s="278">
        <v>2075.6999999999998</v>
      </c>
      <c r="D152" s="279">
        <v>2076.9333333333329</v>
      </c>
      <c r="E152" s="279">
        <v>2054.9166666666661</v>
      </c>
      <c r="F152" s="279">
        <v>2034.1333333333332</v>
      </c>
      <c r="G152" s="279">
        <v>2012.1166666666663</v>
      </c>
      <c r="H152" s="279">
        <v>2097.7166666666658</v>
      </c>
      <c r="I152" s="279">
        <v>2119.7333333333331</v>
      </c>
      <c r="J152" s="279">
        <v>2140.5166666666655</v>
      </c>
      <c r="K152" s="277">
        <v>2098.9499999999998</v>
      </c>
      <c r="L152" s="277">
        <v>2056.15</v>
      </c>
      <c r="M152" s="277">
        <v>7.7439999999999995E-2</v>
      </c>
    </row>
    <row r="153" spans="1:13">
      <c r="A153" s="268">
        <v>143</v>
      </c>
      <c r="B153" s="277" t="s">
        <v>368</v>
      </c>
      <c r="C153" s="278">
        <v>460.8</v>
      </c>
      <c r="D153" s="279">
        <v>458.90000000000003</v>
      </c>
      <c r="E153" s="279">
        <v>451.90000000000009</v>
      </c>
      <c r="F153" s="279">
        <v>443.00000000000006</v>
      </c>
      <c r="G153" s="279">
        <v>436.00000000000011</v>
      </c>
      <c r="H153" s="279">
        <v>467.80000000000007</v>
      </c>
      <c r="I153" s="279">
        <v>474.79999999999995</v>
      </c>
      <c r="J153" s="279">
        <v>483.70000000000005</v>
      </c>
      <c r="K153" s="277">
        <v>465.9</v>
      </c>
      <c r="L153" s="277">
        <v>450</v>
      </c>
      <c r="M153" s="277">
        <v>0.24789</v>
      </c>
    </row>
    <row r="154" spans="1:13">
      <c r="A154" s="268">
        <v>144</v>
      </c>
      <c r="B154" s="277" t="s">
        <v>371</v>
      </c>
      <c r="C154" s="278">
        <v>115.6</v>
      </c>
      <c r="D154" s="279">
        <v>115.59999999999998</v>
      </c>
      <c r="E154" s="279">
        <v>115.59999999999997</v>
      </c>
      <c r="F154" s="279">
        <v>115.59999999999998</v>
      </c>
      <c r="G154" s="279">
        <v>115.59999999999997</v>
      </c>
      <c r="H154" s="279">
        <v>115.59999999999997</v>
      </c>
      <c r="I154" s="279">
        <v>115.6</v>
      </c>
      <c r="J154" s="279">
        <v>115.59999999999997</v>
      </c>
      <c r="K154" s="277">
        <v>115.6</v>
      </c>
      <c r="L154" s="277">
        <v>115.6</v>
      </c>
      <c r="M154" s="277">
        <v>0.17383000000000001</v>
      </c>
    </row>
    <row r="155" spans="1:13">
      <c r="A155" s="268">
        <v>145</v>
      </c>
      <c r="B155" s="277" t="s">
        <v>365</v>
      </c>
      <c r="C155" s="278">
        <v>361.25</v>
      </c>
      <c r="D155" s="279">
        <v>360.4666666666667</v>
      </c>
      <c r="E155" s="279">
        <v>352.93333333333339</v>
      </c>
      <c r="F155" s="279">
        <v>344.61666666666667</v>
      </c>
      <c r="G155" s="279">
        <v>337.08333333333337</v>
      </c>
      <c r="H155" s="279">
        <v>368.78333333333342</v>
      </c>
      <c r="I155" s="279">
        <v>376.31666666666672</v>
      </c>
      <c r="J155" s="279">
        <v>384.63333333333344</v>
      </c>
      <c r="K155" s="277">
        <v>368</v>
      </c>
      <c r="L155" s="277">
        <v>352.15</v>
      </c>
      <c r="M155" s="277">
        <v>8.9700000000000005E-3</v>
      </c>
    </row>
    <row r="156" spans="1:13">
      <c r="A156" s="268">
        <v>146</v>
      </c>
      <c r="B156" s="277" t="s">
        <v>370</v>
      </c>
      <c r="C156" s="278">
        <v>136.19999999999999</v>
      </c>
      <c r="D156" s="279">
        <v>136.13333333333333</v>
      </c>
      <c r="E156" s="279">
        <v>134.56666666666666</v>
      </c>
      <c r="F156" s="279">
        <v>132.93333333333334</v>
      </c>
      <c r="G156" s="279">
        <v>131.36666666666667</v>
      </c>
      <c r="H156" s="279">
        <v>137.76666666666665</v>
      </c>
      <c r="I156" s="279">
        <v>139.33333333333331</v>
      </c>
      <c r="J156" s="279">
        <v>140.96666666666664</v>
      </c>
      <c r="K156" s="277">
        <v>137.69999999999999</v>
      </c>
      <c r="L156" s="277">
        <v>134.5</v>
      </c>
      <c r="M156" s="277">
        <v>7.3492199999999999</v>
      </c>
    </row>
    <row r="157" spans="1:13">
      <c r="A157" s="268">
        <v>147</v>
      </c>
      <c r="B157" s="277" t="s">
        <v>244</v>
      </c>
      <c r="C157" s="278">
        <v>110.45</v>
      </c>
      <c r="D157" s="279">
        <v>110.45</v>
      </c>
      <c r="E157" s="279">
        <v>110.45</v>
      </c>
      <c r="F157" s="279">
        <v>110.45</v>
      </c>
      <c r="G157" s="279">
        <v>110.45</v>
      </c>
      <c r="H157" s="279">
        <v>110.45</v>
      </c>
      <c r="I157" s="279">
        <v>110.45</v>
      </c>
      <c r="J157" s="279">
        <v>110.45</v>
      </c>
      <c r="K157" s="277">
        <v>110.45</v>
      </c>
      <c r="L157" s="277">
        <v>110.45</v>
      </c>
      <c r="M157" s="277">
        <v>9.4460599999999992</v>
      </c>
    </row>
    <row r="158" spans="1:13">
      <c r="A158" s="268">
        <v>148</v>
      </c>
      <c r="B158" s="277" t="s">
        <v>369</v>
      </c>
      <c r="C158" s="278">
        <v>46.85</v>
      </c>
      <c r="D158" s="279">
        <v>46.5</v>
      </c>
      <c r="E158" s="279">
        <v>45.6</v>
      </c>
      <c r="F158" s="279">
        <v>44.35</v>
      </c>
      <c r="G158" s="279">
        <v>43.45</v>
      </c>
      <c r="H158" s="279">
        <v>47.75</v>
      </c>
      <c r="I158" s="279">
        <v>48.650000000000006</v>
      </c>
      <c r="J158" s="279">
        <v>49.9</v>
      </c>
      <c r="K158" s="277">
        <v>47.4</v>
      </c>
      <c r="L158" s="277">
        <v>45.25</v>
      </c>
      <c r="M158" s="277">
        <v>61.337780000000002</v>
      </c>
    </row>
    <row r="159" spans="1:13">
      <c r="A159" s="268">
        <v>149</v>
      </c>
      <c r="B159" s="277" t="s">
        <v>100</v>
      </c>
      <c r="C159" s="278">
        <v>98.8</v>
      </c>
      <c r="D159" s="279">
        <v>98.633333333333326</v>
      </c>
      <c r="E159" s="279">
        <v>97.316666666666649</v>
      </c>
      <c r="F159" s="279">
        <v>95.833333333333329</v>
      </c>
      <c r="G159" s="279">
        <v>94.516666666666652</v>
      </c>
      <c r="H159" s="279">
        <v>100.11666666666665</v>
      </c>
      <c r="I159" s="279">
        <v>101.43333333333331</v>
      </c>
      <c r="J159" s="279">
        <v>102.91666666666664</v>
      </c>
      <c r="K159" s="277">
        <v>99.95</v>
      </c>
      <c r="L159" s="277">
        <v>97.15</v>
      </c>
      <c r="M159" s="277">
        <v>106.69269</v>
      </c>
    </row>
    <row r="160" spans="1:13">
      <c r="A160" s="268">
        <v>150</v>
      </c>
      <c r="B160" s="277" t="s">
        <v>375</v>
      </c>
      <c r="C160" s="278">
        <v>1618.65</v>
      </c>
      <c r="D160" s="279">
        <v>1624.1666666666667</v>
      </c>
      <c r="E160" s="279">
        <v>1606.3333333333335</v>
      </c>
      <c r="F160" s="279">
        <v>1594.0166666666667</v>
      </c>
      <c r="G160" s="279">
        <v>1576.1833333333334</v>
      </c>
      <c r="H160" s="279">
        <v>1636.4833333333336</v>
      </c>
      <c r="I160" s="279">
        <v>1654.3166666666671</v>
      </c>
      <c r="J160" s="279">
        <v>1666.6333333333337</v>
      </c>
      <c r="K160" s="277">
        <v>1642</v>
      </c>
      <c r="L160" s="277">
        <v>1611.85</v>
      </c>
      <c r="M160" s="277">
        <v>0.28600999999999999</v>
      </c>
    </row>
    <row r="161" spans="1:13">
      <c r="A161" s="268">
        <v>151</v>
      </c>
      <c r="B161" s="277" t="s">
        <v>376</v>
      </c>
      <c r="C161" s="278">
        <v>1689.85</v>
      </c>
      <c r="D161" s="279">
        <v>1716.55</v>
      </c>
      <c r="E161" s="279">
        <v>1649.6</v>
      </c>
      <c r="F161" s="279">
        <v>1609.35</v>
      </c>
      <c r="G161" s="279">
        <v>1542.3999999999999</v>
      </c>
      <c r="H161" s="279">
        <v>1756.8</v>
      </c>
      <c r="I161" s="279">
        <v>1823.7500000000002</v>
      </c>
      <c r="J161" s="279">
        <v>1864</v>
      </c>
      <c r="K161" s="277">
        <v>1783.5</v>
      </c>
      <c r="L161" s="277">
        <v>1676.3</v>
      </c>
      <c r="M161" s="277">
        <v>0.32214999999999999</v>
      </c>
    </row>
    <row r="162" spans="1:13">
      <c r="A162" s="268">
        <v>152</v>
      </c>
      <c r="B162" s="277" t="s">
        <v>377</v>
      </c>
      <c r="C162" s="278">
        <v>15.25</v>
      </c>
      <c r="D162" s="279">
        <v>15.200000000000001</v>
      </c>
      <c r="E162" s="279">
        <v>14.800000000000002</v>
      </c>
      <c r="F162" s="279">
        <v>14.350000000000001</v>
      </c>
      <c r="G162" s="279">
        <v>13.950000000000003</v>
      </c>
      <c r="H162" s="279">
        <v>15.650000000000002</v>
      </c>
      <c r="I162" s="279">
        <v>16.05</v>
      </c>
      <c r="J162" s="279">
        <v>16.5</v>
      </c>
      <c r="K162" s="277">
        <v>15.6</v>
      </c>
      <c r="L162" s="277">
        <v>14.75</v>
      </c>
      <c r="M162" s="277">
        <v>1.19573</v>
      </c>
    </row>
    <row r="163" spans="1:13">
      <c r="A163" s="268">
        <v>153</v>
      </c>
      <c r="B163" s="277" t="s">
        <v>372</v>
      </c>
      <c r="C163" s="278">
        <v>491.25</v>
      </c>
      <c r="D163" s="279">
        <v>495.75</v>
      </c>
      <c r="E163" s="279">
        <v>485.5</v>
      </c>
      <c r="F163" s="279">
        <v>479.75</v>
      </c>
      <c r="G163" s="279">
        <v>469.5</v>
      </c>
      <c r="H163" s="279">
        <v>501.5</v>
      </c>
      <c r="I163" s="279">
        <v>511.75</v>
      </c>
      <c r="J163" s="279">
        <v>517.5</v>
      </c>
      <c r="K163" s="277">
        <v>506</v>
      </c>
      <c r="L163" s="277">
        <v>490</v>
      </c>
      <c r="M163" s="277">
        <v>0.10668</v>
      </c>
    </row>
    <row r="164" spans="1:13">
      <c r="A164" s="268">
        <v>154</v>
      </c>
      <c r="B164" s="277" t="s">
        <v>382</v>
      </c>
      <c r="C164" s="278">
        <v>212.6</v>
      </c>
      <c r="D164" s="279">
        <v>213.75</v>
      </c>
      <c r="E164" s="279">
        <v>211.2</v>
      </c>
      <c r="F164" s="279">
        <v>209.79999999999998</v>
      </c>
      <c r="G164" s="279">
        <v>207.24999999999997</v>
      </c>
      <c r="H164" s="279">
        <v>215.15</v>
      </c>
      <c r="I164" s="279">
        <v>217.70000000000002</v>
      </c>
      <c r="J164" s="279">
        <v>219.10000000000002</v>
      </c>
      <c r="K164" s="277">
        <v>216.3</v>
      </c>
      <c r="L164" s="277">
        <v>212.35</v>
      </c>
      <c r="M164" s="277">
        <v>0.58533999999999997</v>
      </c>
    </row>
    <row r="165" spans="1:13">
      <c r="A165" s="268">
        <v>155</v>
      </c>
      <c r="B165" s="277" t="s">
        <v>373</v>
      </c>
      <c r="C165" s="278">
        <v>82.9</v>
      </c>
      <c r="D165" s="279">
        <v>83.166666666666671</v>
      </c>
      <c r="E165" s="279">
        <v>81.833333333333343</v>
      </c>
      <c r="F165" s="279">
        <v>80.766666666666666</v>
      </c>
      <c r="G165" s="279">
        <v>79.433333333333337</v>
      </c>
      <c r="H165" s="279">
        <v>84.233333333333348</v>
      </c>
      <c r="I165" s="279">
        <v>85.566666666666691</v>
      </c>
      <c r="J165" s="279">
        <v>86.633333333333354</v>
      </c>
      <c r="K165" s="277">
        <v>84.5</v>
      </c>
      <c r="L165" s="277">
        <v>82.1</v>
      </c>
      <c r="M165" s="277">
        <v>0.78363000000000005</v>
      </c>
    </row>
    <row r="166" spans="1:13">
      <c r="A166" s="268">
        <v>156</v>
      </c>
      <c r="B166" s="277" t="s">
        <v>374</v>
      </c>
      <c r="C166" s="278">
        <v>143.4</v>
      </c>
      <c r="D166" s="279">
        <v>144.88333333333335</v>
      </c>
      <c r="E166" s="279">
        <v>141.06666666666672</v>
      </c>
      <c r="F166" s="279">
        <v>138.73333333333338</v>
      </c>
      <c r="G166" s="279">
        <v>134.91666666666674</v>
      </c>
      <c r="H166" s="279">
        <v>147.2166666666667</v>
      </c>
      <c r="I166" s="279">
        <v>151.03333333333336</v>
      </c>
      <c r="J166" s="279">
        <v>153.36666666666667</v>
      </c>
      <c r="K166" s="277">
        <v>148.69999999999999</v>
      </c>
      <c r="L166" s="277">
        <v>142.55000000000001</v>
      </c>
      <c r="M166" s="277">
        <v>3.2529599999999999</v>
      </c>
    </row>
    <row r="167" spans="1:13">
      <c r="A167" s="268">
        <v>157</v>
      </c>
      <c r="B167" s="277" t="s">
        <v>245</v>
      </c>
      <c r="C167" s="278">
        <v>147.25</v>
      </c>
      <c r="D167" s="279">
        <v>147.68333333333334</v>
      </c>
      <c r="E167" s="279">
        <v>146.36666666666667</v>
      </c>
      <c r="F167" s="279">
        <v>145.48333333333335</v>
      </c>
      <c r="G167" s="279">
        <v>144.16666666666669</v>
      </c>
      <c r="H167" s="279">
        <v>148.56666666666666</v>
      </c>
      <c r="I167" s="279">
        <v>149.88333333333333</v>
      </c>
      <c r="J167" s="279">
        <v>150.76666666666665</v>
      </c>
      <c r="K167" s="277">
        <v>149</v>
      </c>
      <c r="L167" s="277">
        <v>146.80000000000001</v>
      </c>
      <c r="M167" s="277">
        <v>2.2810100000000002</v>
      </c>
    </row>
    <row r="168" spans="1:13">
      <c r="A168" s="268">
        <v>158</v>
      </c>
      <c r="B168" s="277" t="s">
        <v>378</v>
      </c>
      <c r="C168" s="278">
        <v>5046.3500000000004</v>
      </c>
      <c r="D168" s="279">
        <v>5059.4666666666672</v>
      </c>
      <c r="E168" s="279">
        <v>5017.9333333333343</v>
      </c>
      <c r="F168" s="279">
        <v>4989.5166666666673</v>
      </c>
      <c r="G168" s="279">
        <v>4947.9833333333345</v>
      </c>
      <c r="H168" s="279">
        <v>5087.8833333333341</v>
      </c>
      <c r="I168" s="279">
        <v>5129.416666666667</v>
      </c>
      <c r="J168" s="279">
        <v>5157.8333333333339</v>
      </c>
      <c r="K168" s="277">
        <v>5101</v>
      </c>
      <c r="L168" s="277">
        <v>5031.05</v>
      </c>
      <c r="M168" s="277">
        <v>0.29348000000000002</v>
      </c>
    </row>
    <row r="169" spans="1:13">
      <c r="A169" s="268">
        <v>159</v>
      </c>
      <c r="B169" s="277" t="s">
        <v>379</v>
      </c>
      <c r="C169" s="278">
        <v>1480.65</v>
      </c>
      <c r="D169" s="279">
        <v>1481.6000000000001</v>
      </c>
      <c r="E169" s="279">
        <v>1466.2000000000003</v>
      </c>
      <c r="F169" s="279">
        <v>1451.7500000000002</v>
      </c>
      <c r="G169" s="279">
        <v>1436.3500000000004</v>
      </c>
      <c r="H169" s="279">
        <v>1496.0500000000002</v>
      </c>
      <c r="I169" s="279">
        <v>1511.4500000000003</v>
      </c>
      <c r="J169" s="279">
        <v>1525.9</v>
      </c>
      <c r="K169" s="277">
        <v>1497</v>
      </c>
      <c r="L169" s="277">
        <v>1467.15</v>
      </c>
      <c r="M169" s="277">
        <v>0.23788999999999999</v>
      </c>
    </row>
    <row r="170" spans="1:13">
      <c r="A170" s="268">
        <v>160</v>
      </c>
      <c r="B170" s="277" t="s">
        <v>101</v>
      </c>
      <c r="C170" s="278">
        <v>424.2</v>
      </c>
      <c r="D170" s="279">
        <v>424.43333333333339</v>
      </c>
      <c r="E170" s="279">
        <v>420.86666666666679</v>
      </c>
      <c r="F170" s="279">
        <v>417.53333333333342</v>
      </c>
      <c r="G170" s="279">
        <v>413.96666666666681</v>
      </c>
      <c r="H170" s="279">
        <v>427.76666666666677</v>
      </c>
      <c r="I170" s="279">
        <v>431.33333333333337</v>
      </c>
      <c r="J170" s="279">
        <v>434.66666666666674</v>
      </c>
      <c r="K170" s="277">
        <v>428</v>
      </c>
      <c r="L170" s="277">
        <v>421.1</v>
      </c>
      <c r="M170" s="277">
        <v>21.611039999999999</v>
      </c>
    </row>
    <row r="171" spans="1:13">
      <c r="A171" s="268">
        <v>161</v>
      </c>
      <c r="B171" s="277" t="s">
        <v>387</v>
      </c>
      <c r="C171" s="278">
        <v>40.549999999999997</v>
      </c>
      <c r="D171" s="279">
        <v>40.65</v>
      </c>
      <c r="E171" s="279">
        <v>39.9</v>
      </c>
      <c r="F171" s="279">
        <v>39.25</v>
      </c>
      <c r="G171" s="279">
        <v>38.5</v>
      </c>
      <c r="H171" s="279">
        <v>41.3</v>
      </c>
      <c r="I171" s="279">
        <v>42.05</v>
      </c>
      <c r="J171" s="279">
        <v>42.699999999999996</v>
      </c>
      <c r="K171" s="277">
        <v>41.4</v>
      </c>
      <c r="L171" s="277">
        <v>40</v>
      </c>
      <c r="M171" s="277">
        <v>7.5459899999999998</v>
      </c>
    </row>
    <row r="172" spans="1:13">
      <c r="A172" s="268">
        <v>162</v>
      </c>
      <c r="B172" s="277" t="s">
        <v>103</v>
      </c>
      <c r="C172" s="278">
        <v>22.5</v>
      </c>
      <c r="D172" s="279">
        <v>22.933333333333334</v>
      </c>
      <c r="E172" s="279">
        <v>21.816666666666666</v>
      </c>
      <c r="F172" s="279">
        <v>21.133333333333333</v>
      </c>
      <c r="G172" s="279">
        <v>20.016666666666666</v>
      </c>
      <c r="H172" s="279">
        <v>23.616666666666667</v>
      </c>
      <c r="I172" s="279">
        <v>24.733333333333334</v>
      </c>
      <c r="J172" s="279">
        <v>25.416666666666668</v>
      </c>
      <c r="K172" s="277">
        <v>24.05</v>
      </c>
      <c r="L172" s="277">
        <v>22.25</v>
      </c>
      <c r="M172" s="277">
        <v>282.00547999999998</v>
      </c>
    </row>
    <row r="173" spans="1:13">
      <c r="A173" s="268">
        <v>163</v>
      </c>
      <c r="B173" s="277" t="s">
        <v>388</v>
      </c>
      <c r="C173" s="278">
        <v>166.7</v>
      </c>
      <c r="D173" s="279">
        <v>164.96666666666667</v>
      </c>
      <c r="E173" s="279">
        <v>161.28333333333333</v>
      </c>
      <c r="F173" s="279">
        <v>155.86666666666667</v>
      </c>
      <c r="G173" s="279">
        <v>152.18333333333334</v>
      </c>
      <c r="H173" s="279">
        <v>170.38333333333333</v>
      </c>
      <c r="I173" s="279">
        <v>174.06666666666666</v>
      </c>
      <c r="J173" s="279">
        <v>179.48333333333332</v>
      </c>
      <c r="K173" s="277">
        <v>168.65</v>
      </c>
      <c r="L173" s="277">
        <v>159.55000000000001</v>
      </c>
      <c r="M173" s="277">
        <v>21.737469999999998</v>
      </c>
    </row>
    <row r="174" spans="1:13">
      <c r="A174" s="268">
        <v>164</v>
      </c>
      <c r="B174" s="277" t="s">
        <v>380</v>
      </c>
      <c r="C174" s="278">
        <v>916.3</v>
      </c>
      <c r="D174" s="279">
        <v>919</v>
      </c>
      <c r="E174" s="279">
        <v>908</v>
      </c>
      <c r="F174" s="279">
        <v>899.7</v>
      </c>
      <c r="G174" s="279">
        <v>888.7</v>
      </c>
      <c r="H174" s="279">
        <v>927.3</v>
      </c>
      <c r="I174" s="279">
        <v>938.3</v>
      </c>
      <c r="J174" s="279">
        <v>946.59999999999991</v>
      </c>
      <c r="K174" s="277">
        <v>930</v>
      </c>
      <c r="L174" s="277">
        <v>910.7</v>
      </c>
      <c r="M174" s="277">
        <v>0.33683999999999997</v>
      </c>
    </row>
    <row r="175" spans="1:13">
      <c r="A175" s="268">
        <v>165</v>
      </c>
      <c r="B175" s="277" t="s">
        <v>246</v>
      </c>
      <c r="C175" s="278">
        <v>460.35</v>
      </c>
      <c r="D175" s="279">
        <v>461.45</v>
      </c>
      <c r="E175" s="279">
        <v>455.9</v>
      </c>
      <c r="F175" s="279">
        <v>451.45</v>
      </c>
      <c r="G175" s="279">
        <v>445.9</v>
      </c>
      <c r="H175" s="279">
        <v>465.9</v>
      </c>
      <c r="I175" s="279">
        <v>471.45000000000005</v>
      </c>
      <c r="J175" s="279">
        <v>475.9</v>
      </c>
      <c r="K175" s="277">
        <v>467</v>
      </c>
      <c r="L175" s="277">
        <v>457</v>
      </c>
      <c r="M175" s="277">
        <v>1.4084399999999999</v>
      </c>
    </row>
    <row r="176" spans="1:13">
      <c r="A176" s="268">
        <v>166</v>
      </c>
      <c r="B176" s="277" t="s">
        <v>104</v>
      </c>
      <c r="C176" s="278">
        <v>680.15</v>
      </c>
      <c r="D176" s="279">
        <v>677.30000000000007</v>
      </c>
      <c r="E176" s="279">
        <v>669.85000000000014</v>
      </c>
      <c r="F176" s="279">
        <v>659.55000000000007</v>
      </c>
      <c r="G176" s="279">
        <v>652.10000000000014</v>
      </c>
      <c r="H176" s="279">
        <v>687.60000000000014</v>
      </c>
      <c r="I176" s="279">
        <v>695.05000000000018</v>
      </c>
      <c r="J176" s="279">
        <v>705.35000000000014</v>
      </c>
      <c r="K176" s="277">
        <v>684.75</v>
      </c>
      <c r="L176" s="277">
        <v>667</v>
      </c>
      <c r="M176" s="277">
        <v>9.7166399999999999</v>
      </c>
    </row>
    <row r="177" spans="1:13">
      <c r="A177" s="268">
        <v>167</v>
      </c>
      <c r="B177" s="277" t="s">
        <v>247</v>
      </c>
      <c r="C177" s="278">
        <v>357.3</v>
      </c>
      <c r="D177" s="279">
        <v>358.59999999999997</v>
      </c>
      <c r="E177" s="279">
        <v>354.24999999999994</v>
      </c>
      <c r="F177" s="279">
        <v>351.2</v>
      </c>
      <c r="G177" s="279">
        <v>346.84999999999997</v>
      </c>
      <c r="H177" s="279">
        <v>361.64999999999992</v>
      </c>
      <c r="I177" s="279">
        <v>365.99999999999994</v>
      </c>
      <c r="J177" s="279">
        <v>369.0499999999999</v>
      </c>
      <c r="K177" s="277">
        <v>362.95</v>
      </c>
      <c r="L177" s="277">
        <v>355.55</v>
      </c>
      <c r="M177" s="277">
        <v>0.68584000000000001</v>
      </c>
    </row>
    <row r="178" spans="1:13">
      <c r="A178" s="268">
        <v>168</v>
      </c>
      <c r="B178" s="277" t="s">
        <v>248</v>
      </c>
      <c r="C178" s="278">
        <v>883.15</v>
      </c>
      <c r="D178" s="279">
        <v>886.06666666666661</v>
      </c>
      <c r="E178" s="279">
        <v>873.13333333333321</v>
      </c>
      <c r="F178" s="279">
        <v>863.11666666666656</v>
      </c>
      <c r="G178" s="279">
        <v>850.18333333333317</v>
      </c>
      <c r="H178" s="279">
        <v>896.08333333333326</v>
      </c>
      <c r="I178" s="279">
        <v>909.01666666666665</v>
      </c>
      <c r="J178" s="279">
        <v>919.0333333333333</v>
      </c>
      <c r="K178" s="277">
        <v>899</v>
      </c>
      <c r="L178" s="277">
        <v>876.05</v>
      </c>
      <c r="M178" s="277">
        <v>1.71879</v>
      </c>
    </row>
    <row r="179" spans="1:13">
      <c r="A179" s="268">
        <v>169</v>
      </c>
      <c r="B179" s="277" t="s">
        <v>389</v>
      </c>
      <c r="C179" s="278">
        <v>74.75</v>
      </c>
      <c r="D179" s="279">
        <v>75.433333333333337</v>
      </c>
      <c r="E179" s="279">
        <v>73.866666666666674</v>
      </c>
      <c r="F179" s="279">
        <v>72.983333333333334</v>
      </c>
      <c r="G179" s="279">
        <v>71.416666666666671</v>
      </c>
      <c r="H179" s="279">
        <v>76.316666666666677</v>
      </c>
      <c r="I179" s="279">
        <v>77.88333333333334</v>
      </c>
      <c r="J179" s="279">
        <v>78.76666666666668</v>
      </c>
      <c r="K179" s="277">
        <v>77</v>
      </c>
      <c r="L179" s="277">
        <v>74.55</v>
      </c>
      <c r="M179" s="277">
        <v>3.9449100000000001</v>
      </c>
    </row>
    <row r="180" spans="1:13">
      <c r="A180" s="268">
        <v>170</v>
      </c>
      <c r="B180" s="277" t="s">
        <v>381</v>
      </c>
      <c r="C180" s="278">
        <v>282.75</v>
      </c>
      <c r="D180" s="279">
        <v>286.2833333333333</v>
      </c>
      <c r="E180" s="279">
        <v>277.76666666666659</v>
      </c>
      <c r="F180" s="279">
        <v>272.7833333333333</v>
      </c>
      <c r="G180" s="279">
        <v>264.26666666666659</v>
      </c>
      <c r="H180" s="279">
        <v>291.26666666666659</v>
      </c>
      <c r="I180" s="279">
        <v>299.78333333333325</v>
      </c>
      <c r="J180" s="279">
        <v>304.76666666666659</v>
      </c>
      <c r="K180" s="277">
        <v>294.8</v>
      </c>
      <c r="L180" s="277">
        <v>281.3</v>
      </c>
      <c r="M180" s="277">
        <v>38.22139</v>
      </c>
    </row>
    <row r="181" spans="1:13">
      <c r="A181" s="268">
        <v>171</v>
      </c>
      <c r="B181" s="277" t="s">
        <v>249</v>
      </c>
      <c r="C181" s="278">
        <v>169.7</v>
      </c>
      <c r="D181" s="279">
        <v>170.01666666666668</v>
      </c>
      <c r="E181" s="279">
        <v>168.48333333333335</v>
      </c>
      <c r="F181" s="279">
        <v>167.26666666666668</v>
      </c>
      <c r="G181" s="279">
        <v>165.73333333333335</v>
      </c>
      <c r="H181" s="279">
        <v>171.23333333333335</v>
      </c>
      <c r="I181" s="279">
        <v>172.76666666666671</v>
      </c>
      <c r="J181" s="279">
        <v>173.98333333333335</v>
      </c>
      <c r="K181" s="277">
        <v>171.55</v>
      </c>
      <c r="L181" s="277">
        <v>168.8</v>
      </c>
      <c r="M181" s="277">
        <v>2.5054500000000002</v>
      </c>
    </row>
    <row r="182" spans="1:13">
      <c r="A182" s="268">
        <v>172</v>
      </c>
      <c r="B182" s="277" t="s">
        <v>105</v>
      </c>
      <c r="C182" s="278">
        <v>616.29999999999995</v>
      </c>
      <c r="D182" s="279">
        <v>612.5</v>
      </c>
      <c r="E182" s="279">
        <v>603.15</v>
      </c>
      <c r="F182" s="279">
        <v>590</v>
      </c>
      <c r="G182" s="279">
        <v>580.65</v>
      </c>
      <c r="H182" s="279">
        <v>625.65</v>
      </c>
      <c r="I182" s="279">
        <v>634.99999999999989</v>
      </c>
      <c r="J182" s="279">
        <v>648.15</v>
      </c>
      <c r="K182" s="277">
        <v>621.85</v>
      </c>
      <c r="L182" s="277">
        <v>599.35</v>
      </c>
      <c r="M182" s="277">
        <v>60.861609999999999</v>
      </c>
    </row>
    <row r="183" spans="1:13">
      <c r="A183" s="268">
        <v>173</v>
      </c>
      <c r="B183" s="277" t="s">
        <v>383</v>
      </c>
      <c r="C183" s="278">
        <v>82.9</v>
      </c>
      <c r="D183" s="279">
        <v>83.05</v>
      </c>
      <c r="E183" s="279">
        <v>82.25</v>
      </c>
      <c r="F183" s="279">
        <v>81.600000000000009</v>
      </c>
      <c r="G183" s="279">
        <v>80.800000000000011</v>
      </c>
      <c r="H183" s="279">
        <v>83.699999999999989</v>
      </c>
      <c r="I183" s="279">
        <v>84.499999999999972</v>
      </c>
      <c r="J183" s="279">
        <v>85.149999999999977</v>
      </c>
      <c r="K183" s="277">
        <v>83.85</v>
      </c>
      <c r="L183" s="277">
        <v>82.4</v>
      </c>
      <c r="M183" s="277">
        <v>1.70526</v>
      </c>
    </row>
    <row r="184" spans="1:13">
      <c r="A184" s="268">
        <v>174</v>
      </c>
      <c r="B184" s="277" t="s">
        <v>384</v>
      </c>
      <c r="C184" s="278">
        <v>484.9</v>
      </c>
      <c r="D184" s="279">
        <v>485.34999999999997</v>
      </c>
      <c r="E184" s="279">
        <v>481.69999999999993</v>
      </c>
      <c r="F184" s="279">
        <v>478.49999999999994</v>
      </c>
      <c r="G184" s="279">
        <v>474.84999999999991</v>
      </c>
      <c r="H184" s="279">
        <v>488.54999999999995</v>
      </c>
      <c r="I184" s="279">
        <v>492.19999999999993</v>
      </c>
      <c r="J184" s="279">
        <v>495.4</v>
      </c>
      <c r="K184" s="277">
        <v>489</v>
      </c>
      <c r="L184" s="277">
        <v>482.15</v>
      </c>
      <c r="M184" s="277">
        <v>7.1830000000000005E-2</v>
      </c>
    </row>
    <row r="185" spans="1:13">
      <c r="A185" s="268">
        <v>175</v>
      </c>
      <c r="B185" s="277" t="s">
        <v>390</v>
      </c>
      <c r="C185" s="278">
        <v>59.2</v>
      </c>
      <c r="D185" s="279">
        <v>59.35</v>
      </c>
      <c r="E185" s="279">
        <v>57.95</v>
      </c>
      <c r="F185" s="279">
        <v>56.7</v>
      </c>
      <c r="G185" s="279">
        <v>55.300000000000004</v>
      </c>
      <c r="H185" s="279">
        <v>60.6</v>
      </c>
      <c r="I185" s="279">
        <v>61.999999999999993</v>
      </c>
      <c r="J185" s="279">
        <v>63.25</v>
      </c>
      <c r="K185" s="277">
        <v>60.75</v>
      </c>
      <c r="L185" s="277">
        <v>58.1</v>
      </c>
      <c r="M185" s="277">
        <v>11.956289999999999</v>
      </c>
    </row>
    <row r="186" spans="1:13">
      <c r="A186" s="268">
        <v>176</v>
      </c>
      <c r="B186" s="277" t="s">
        <v>250</v>
      </c>
      <c r="C186" s="278">
        <v>203.25</v>
      </c>
      <c r="D186" s="279">
        <v>205.28333333333333</v>
      </c>
      <c r="E186" s="279">
        <v>198.06666666666666</v>
      </c>
      <c r="F186" s="279">
        <v>192.88333333333333</v>
      </c>
      <c r="G186" s="279">
        <v>185.66666666666666</v>
      </c>
      <c r="H186" s="279">
        <v>210.46666666666667</v>
      </c>
      <c r="I186" s="279">
        <v>217.68333333333331</v>
      </c>
      <c r="J186" s="279">
        <v>222.86666666666667</v>
      </c>
      <c r="K186" s="277">
        <v>212.5</v>
      </c>
      <c r="L186" s="277">
        <v>200.1</v>
      </c>
      <c r="M186" s="277">
        <v>12.02291</v>
      </c>
    </row>
    <row r="187" spans="1:13">
      <c r="A187" s="268">
        <v>177</v>
      </c>
      <c r="B187" s="277" t="s">
        <v>385</v>
      </c>
      <c r="C187" s="278">
        <v>318.25</v>
      </c>
      <c r="D187" s="279">
        <v>319.08333333333331</v>
      </c>
      <c r="E187" s="279">
        <v>316.16666666666663</v>
      </c>
      <c r="F187" s="279">
        <v>314.08333333333331</v>
      </c>
      <c r="G187" s="279">
        <v>311.16666666666663</v>
      </c>
      <c r="H187" s="279">
        <v>321.16666666666663</v>
      </c>
      <c r="I187" s="279">
        <v>324.08333333333326</v>
      </c>
      <c r="J187" s="279">
        <v>326.16666666666663</v>
      </c>
      <c r="K187" s="277">
        <v>322</v>
      </c>
      <c r="L187" s="277">
        <v>317</v>
      </c>
      <c r="M187" s="277">
        <v>0.76800999999999997</v>
      </c>
    </row>
    <row r="188" spans="1:13">
      <c r="A188" s="268">
        <v>178</v>
      </c>
      <c r="B188" s="277" t="s">
        <v>386</v>
      </c>
      <c r="C188" s="278">
        <v>283.05</v>
      </c>
      <c r="D188" s="279">
        <v>286.18333333333334</v>
      </c>
      <c r="E188" s="279">
        <v>278.36666666666667</v>
      </c>
      <c r="F188" s="279">
        <v>273.68333333333334</v>
      </c>
      <c r="G188" s="279">
        <v>265.86666666666667</v>
      </c>
      <c r="H188" s="279">
        <v>290.86666666666667</v>
      </c>
      <c r="I188" s="279">
        <v>298.68333333333339</v>
      </c>
      <c r="J188" s="279">
        <v>303.36666666666667</v>
      </c>
      <c r="K188" s="277">
        <v>294</v>
      </c>
      <c r="L188" s="277">
        <v>281.5</v>
      </c>
      <c r="M188" s="277">
        <v>6.4203799999999998</v>
      </c>
    </row>
    <row r="189" spans="1:13">
      <c r="A189" s="268">
        <v>179</v>
      </c>
      <c r="B189" s="277" t="s">
        <v>391</v>
      </c>
      <c r="C189" s="278">
        <v>579.6</v>
      </c>
      <c r="D189" s="279">
        <v>581.33333333333337</v>
      </c>
      <c r="E189" s="279">
        <v>573.2166666666667</v>
      </c>
      <c r="F189" s="279">
        <v>566.83333333333337</v>
      </c>
      <c r="G189" s="279">
        <v>558.7166666666667</v>
      </c>
      <c r="H189" s="279">
        <v>587.7166666666667</v>
      </c>
      <c r="I189" s="279">
        <v>595.83333333333326</v>
      </c>
      <c r="J189" s="279">
        <v>602.2166666666667</v>
      </c>
      <c r="K189" s="277">
        <v>589.45000000000005</v>
      </c>
      <c r="L189" s="277">
        <v>574.95000000000005</v>
      </c>
      <c r="M189" s="277">
        <v>0.12058000000000001</v>
      </c>
    </row>
    <row r="190" spans="1:13">
      <c r="A190" s="268">
        <v>180</v>
      </c>
      <c r="B190" s="277" t="s">
        <v>399</v>
      </c>
      <c r="C190" s="278">
        <v>909.15</v>
      </c>
      <c r="D190" s="279">
        <v>914.11666666666667</v>
      </c>
      <c r="E190" s="279">
        <v>898.33333333333337</v>
      </c>
      <c r="F190" s="279">
        <v>887.51666666666665</v>
      </c>
      <c r="G190" s="279">
        <v>871.73333333333335</v>
      </c>
      <c r="H190" s="279">
        <v>924.93333333333339</v>
      </c>
      <c r="I190" s="279">
        <v>940.7166666666667</v>
      </c>
      <c r="J190" s="279">
        <v>951.53333333333342</v>
      </c>
      <c r="K190" s="277">
        <v>929.9</v>
      </c>
      <c r="L190" s="277">
        <v>903.3</v>
      </c>
      <c r="M190" s="277">
        <v>3.2925599999999999</v>
      </c>
    </row>
    <row r="191" spans="1:13">
      <c r="A191" s="268">
        <v>181</v>
      </c>
      <c r="B191" s="277" t="s">
        <v>393</v>
      </c>
      <c r="C191" s="278">
        <v>648.15</v>
      </c>
      <c r="D191" s="279">
        <v>649.4666666666667</v>
      </c>
      <c r="E191" s="279">
        <v>639.03333333333342</v>
      </c>
      <c r="F191" s="279">
        <v>629.91666666666674</v>
      </c>
      <c r="G191" s="279">
        <v>619.48333333333346</v>
      </c>
      <c r="H191" s="279">
        <v>658.58333333333337</v>
      </c>
      <c r="I191" s="279">
        <v>669.01666666666677</v>
      </c>
      <c r="J191" s="279">
        <v>678.13333333333333</v>
      </c>
      <c r="K191" s="277">
        <v>659.9</v>
      </c>
      <c r="L191" s="277">
        <v>640.35</v>
      </c>
      <c r="M191" s="277">
        <v>7.6899999999999996E-2</v>
      </c>
    </row>
    <row r="192" spans="1:13">
      <c r="A192" s="268">
        <v>182</v>
      </c>
      <c r="B192" s="277" t="s">
        <v>106</v>
      </c>
      <c r="C192" s="278">
        <v>570.45000000000005</v>
      </c>
      <c r="D192" s="279">
        <v>575.11666666666667</v>
      </c>
      <c r="E192" s="279">
        <v>563.73333333333335</v>
      </c>
      <c r="F192" s="279">
        <v>557.01666666666665</v>
      </c>
      <c r="G192" s="279">
        <v>545.63333333333333</v>
      </c>
      <c r="H192" s="279">
        <v>581.83333333333337</v>
      </c>
      <c r="I192" s="279">
        <v>593.21666666666681</v>
      </c>
      <c r="J192" s="279">
        <v>599.93333333333339</v>
      </c>
      <c r="K192" s="277">
        <v>586.5</v>
      </c>
      <c r="L192" s="277">
        <v>568.4</v>
      </c>
      <c r="M192" s="277">
        <v>39.66863</v>
      </c>
    </row>
    <row r="193" spans="1:13">
      <c r="A193" s="268">
        <v>183</v>
      </c>
      <c r="B193" s="277" t="s">
        <v>108</v>
      </c>
      <c r="C193" s="278">
        <v>694.4</v>
      </c>
      <c r="D193" s="279">
        <v>699.2166666666667</v>
      </c>
      <c r="E193" s="279">
        <v>687.68333333333339</v>
      </c>
      <c r="F193" s="279">
        <v>680.9666666666667</v>
      </c>
      <c r="G193" s="279">
        <v>669.43333333333339</v>
      </c>
      <c r="H193" s="279">
        <v>705.93333333333339</v>
      </c>
      <c r="I193" s="279">
        <v>717.4666666666667</v>
      </c>
      <c r="J193" s="279">
        <v>724.18333333333339</v>
      </c>
      <c r="K193" s="277">
        <v>710.75</v>
      </c>
      <c r="L193" s="277">
        <v>692.5</v>
      </c>
      <c r="M193" s="277">
        <v>71.426879999999997</v>
      </c>
    </row>
    <row r="194" spans="1:13">
      <c r="A194" s="268">
        <v>184</v>
      </c>
      <c r="B194" s="277" t="s">
        <v>109</v>
      </c>
      <c r="C194" s="278">
        <v>1877.3</v>
      </c>
      <c r="D194" s="279">
        <v>1887.6666666666667</v>
      </c>
      <c r="E194" s="279">
        <v>1856.8333333333335</v>
      </c>
      <c r="F194" s="279">
        <v>1836.3666666666668</v>
      </c>
      <c r="G194" s="279">
        <v>1805.5333333333335</v>
      </c>
      <c r="H194" s="279">
        <v>1908.1333333333334</v>
      </c>
      <c r="I194" s="279">
        <v>1938.9666666666669</v>
      </c>
      <c r="J194" s="279">
        <v>1959.4333333333334</v>
      </c>
      <c r="K194" s="277">
        <v>1918.5</v>
      </c>
      <c r="L194" s="277">
        <v>1867.2</v>
      </c>
      <c r="M194" s="277">
        <v>74.138279999999995</v>
      </c>
    </row>
    <row r="195" spans="1:13">
      <c r="A195" s="268">
        <v>185</v>
      </c>
      <c r="B195" s="277" t="s">
        <v>252</v>
      </c>
      <c r="C195" s="278">
        <v>2385.75</v>
      </c>
      <c r="D195" s="279">
        <v>2396.5833333333335</v>
      </c>
      <c r="E195" s="279">
        <v>2369.166666666667</v>
      </c>
      <c r="F195" s="279">
        <v>2352.5833333333335</v>
      </c>
      <c r="G195" s="279">
        <v>2325.166666666667</v>
      </c>
      <c r="H195" s="279">
        <v>2413.166666666667</v>
      </c>
      <c r="I195" s="279">
        <v>2440.5833333333339</v>
      </c>
      <c r="J195" s="279">
        <v>2457.166666666667</v>
      </c>
      <c r="K195" s="277">
        <v>2424</v>
      </c>
      <c r="L195" s="277">
        <v>2380</v>
      </c>
      <c r="M195" s="277">
        <v>6.83413</v>
      </c>
    </row>
    <row r="196" spans="1:13">
      <c r="A196" s="268">
        <v>186</v>
      </c>
      <c r="B196" s="277" t="s">
        <v>110</v>
      </c>
      <c r="C196" s="278">
        <v>1064.5999999999999</v>
      </c>
      <c r="D196" s="279">
        <v>1069.55</v>
      </c>
      <c r="E196" s="279">
        <v>1050.5999999999999</v>
      </c>
      <c r="F196" s="279">
        <v>1036.5999999999999</v>
      </c>
      <c r="G196" s="279">
        <v>1017.6499999999999</v>
      </c>
      <c r="H196" s="279">
        <v>1083.55</v>
      </c>
      <c r="I196" s="279">
        <v>1102.5000000000002</v>
      </c>
      <c r="J196" s="279">
        <v>1116.5</v>
      </c>
      <c r="K196" s="277">
        <v>1088.5</v>
      </c>
      <c r="L196" s="277">
        <v>1055.55</v>
      </c>
      <c r="M196" s="277">
        <v>167.96652</v>
      </c>
    </row>
    <row r="197" spans="1:13">
      <c r="A197" s="268">
        <v>187</v>
      </c>
      <c r="B197" s="277" t="s">
        <v>253</v>
      </c>
      <c r="C197" s="278">
        <v>637.75</v>
      </c>
      <c r="D197" s="279">
        <v>636.48333333333335</v>
      </c>
      <c r="E197" s="279">
        <v>630.26666666666665</v>
      </c>
      <c r="F197" s="279">
        <v>622.7833333333333</v>
      </c>
      <c r="G197" s="279">
        <v>616.56666666666661</v>
      </c>
      <c r="H197" s="279">
        <v>643.9666666666667</v>
      </c>
      <c r="I197" s="279">
        <v>650.18333333333339</v>
      </c>
      <c r="J197" s="279">
        <v>657.66666666666674</v>
      </c>
      <c r="K197" s="277">
        <v>642.70000000000005</v>
      </c>
      <c r="L197" s="277">
        <v>629</v>
      </c>
      <c r="M197" s="277">
        <v>24.58653</v>
      </c>
    </row>
    <row r="198" spans="1:13">
      <c r="A198" s="268">
        <v>188</v>
      </c>
      <c r="B198" s="277" t="s">
        <v>251</v>
      </c>
      <c r="C198" s="278">
        <v>770.5</v>
      </c>
      <c r="D198" s="279">
        <v>776.03333333333342</v>
      </c>
      <c r="E198" s="279">
        <v>759.66666666666686</v>
      </c>
      <c r="F198" s="279">
        <v>748.83333333333348</v>
      </c>
      <c r="G198" s="279">
        <v>732.46666666666692</v>
      </c>
      <c r="H198" s="279">
        <v>786.86666666666679</v>
      </c>
      <c r="I198" s="279">
        <v>803.23333333333335</v>
      </c>
      <c r="J198" s="279">
        <v>814.06666666666672</v>
      </c>
      <c r="K198" s="277">
        <v>792.4</v>
      </c>
      <c r="L198" s="277">
        <v>765.2</v>
      </c>
      <c r="M198" s="277">
        <v>2.5621900000000002</v>
      </c>
    </row>
    <row r="199" spans="1:13">
      <c r="A199" s="268">
        <v>189</v>
      </c>
      <c r="B199" s="277" t="s">
        <v>394</v>
      </c>
      <c r="C199" s="278">
        <v>181.7</v>
      </c>
      <c r="D199" s="279">
        <v>181.86666666666667</v>
      </c>
      <c r="E199" s="279">
        <v>177.83333333333334</v>
      </c>
      <c r="F199" s="279">
        <v>173.96666666666667</v>
      </c>
      <c r="G199" s="279">
        <v>169.93333333333334</v>
      </c>
      <c r="H199" s="279">
        <v>185.73333333333335</v>
      </c>
      <c r="I199" s="279">
        <v>189.76666666666665</v>
      </c>
      <c r="J199" s="279">
        <v>193.63333333333335</v>
      </c>
      <c r="K199" s="277">
        <v>185.9</v>
      </c>
      <c r="L199" s="277">
        <v>178</v>
      </c>
      <c r="M199" s="277">
        <v>8.5092800000000004</v>
      </c>
    </row>
    <row r="200" spans="1:13">
      <c r="A200" s="268">
        <v>190</v>
      </c>
      <c r="B200" s="277" t="s">
        <v>395</v>
      </c>
      <c r="C200" s="278">
        <v>282.35000000000002</v>
      </c>
      <c r="D200" s="279">
        <v>281.28333333333336</v>
      </c>
      <c r="E200" s="279">
        <v>269.56666666666672</v>
      </c>
      <c r="F200" s="279">
        <v>256.78333333333336</v>
      </c>
      <c r="G200" s="279">
        <v>245.06666666666672</v>
      </c>
      <c r="H200" s="279">
        <v>294.06666666666672</v>
      </c>
      <c r="I200" s="279">
        <v>305.7833333333333</v>
      </c>
      <c r="J200" s="279">
        <v>318.56666666666672</v>
      </c>
      <c r="K200" s="277">
        <v>293</v>
      </c>
      <c r="L200" s="277">
        <v>268.5</v>
      </c>
      <c r="M200" s="277">
        <v>7.83969</v>
      </c>
    </row>
    <row r="201" spans="1:13">
      <c r="A201" s="268">
        <v>191</v>
      </c>
      <c r="B201" s="277" t="s">
        <v>111</v>
      </c>
      <c r="C201" s="278">
        <v>2780</v>
      </c>
      <c r="D201" s="279">
        <v>2809.6166666666668</v>
      </c>
      <c r="E201" s="279">
        <v>2738.7833333333338</v>
      </c>
      <c r="F201" s="279">
        <v>2697.5666666666671</v>
      </c>
      <c r="G201" s="279">
        <v>2626.733333333334</v>
      </c>
      <c r="H201" s="279">
        <v>2850.8333333333335</v>
      </c>
      <c r="I201" s="279">
        <v>2921.6666666666665</v>
      </c>
      <c r="J201" s="279">
        <v>2962.8833333333332</v>
      </c>
      <c r="K201" s="277">
        <v>2880.45</v>
      </c>
      <c r="L201" s="277">
        <v>2768.4</v>
      </c>
      <c r="M201" s="277">
        <v>10.92469</v>
      </c>
    </row>
    <row r="202" spans="1:13">
      <c r="A202" s="268">
        <v>192</v>
      </c>
      <c r="B202" s="277" t="s">
        <v>112</v>
      </c>
      <c r="C202" s="278">
        <v>371.65</v>
      </c>
      <c r="D202" s="279">
        <v>375.56666666666666</v>
      </c>
      <c r="E202" s="279">
        <v>366.13333333333333</v>
      </c>
      <c r="F202" s="279">
        <v>360.61666666666667</v>
      </c>
      <c r="G202" s="279">
        <v>351.18333333333334</v>
      </c>
      <c r="H202" s="279">
        <v>381.08333333333331</v>
      </c>
      <c r="I202" s="279">
        <v>390.51666666666659</v>
      </c>
      <c r="J202" s="279">
        <v>396.0333333333333</v>
      </c>
      <c r="K202" s="277">
        <v>385</v>
      </c>
      <c r="L202" s="277">
        <v>370.05</v>
      </c>
      <c r="M202" s="277">
        <v>22.986879999999999</v>
      </c>
    </row>
    <row r="203" spans="1:13">
      <c r="A203" s="268">
        <v>193</v>
      </c>
      <c r="B203" s="277" t="s">
        <v>396</v>
      </c>
      <c r="C203" s="278">
        <v>11.9</v>
      </c>
      <c r="D203" s="279">
        <v>11.700000000000001</v>
      </c>
      <c r="E203" s="279">
        <v>11.500000000000002</v>
      </c>
      <c r="F203" s="279">
        <v>11.100000000000001</v>
      </c>
      <c r="G203" s="279">
        <v>10.900000000000002</v>
      </c>
      <c r="H203" s="279">
        <v>12.100000000000001</v>
      </c>
      <c r="I203" s="279">
        <v>12.3</v>
      </c>
      <c r="J203" s="279">
        <v>12.700000000000001</v>
      </c>
      <c r="K203" s="277">
        <v>11.9</v>
      </c>
      <c r="L203" s="277">
        <v>11.3</v>
      </c>
      <c r="M203" s="277">
        <v>24.617899999999999</v>
      </c>
    </row>
    <row r="204" spans="1:13">
      <c r="A204" s="268">
        <v>194</v>
      </c>
      <c r="B204" s="277" t="s">
        <v>398</v>
      </c>
      <c r="C204" s="278">
        <v>64.25</v>
      </c>
      <c r="D204" s="279">
        <v>63.550000000000004</v>
      </c>
      <c r="E204" s="279">
        <v>62.2</v>
      </c>
      <c r="F204" s="279">
        <v>60.15</v>
      </c>
      <c r="G204" s="279">
        <v>58.8</v>
      </c>
      <c r="H204" s="279">
        <v>65.600000000000009</v>
      </c>
      <c r="I204" s="279">
        <v>66.950000000000017</v>
      </c>
      <c r="J204" s="279">
        <v>69.000000000000014</v>
      </c>
      <c r="K204" s="277">
        <v>64.900000000000006</v>
      </c>
      <c r="L204" s="277">
        <v>61.5</v>
      </c>
      <c r="M204" s="277">
        <v>2.76729</v>
      </c>
    </row>
    <row r="205" spans="1:13">
      <c r="A205" s="268">
        <v>195</v>
      </c>
      <c r="B205" s="277" t="s">
        <v>114</v>
      </c>
      <c r="C205" s="278">
        <v>164.05</v>
      </c>
      <c r="D205" s="279">
        <v>165.28333333333333</v>
      </c>
      <c r="E205" s="279">
        <v>162.06666666666666</v>
      </c>
      <c r="F205" s="279">
        <v>160.08333333333334</v>
      </c>
      <c r="G205" s="279">
        <v>156.86666666666667</v>
      </c>
      <c r="H205" s="279">
        <v>167.26666666666665</v>
      </c>
      <c r="I205" s="279">
        <v>170.48333333333329</v>
      </c>
      <c r="J205" s="279">
        <v>172.46666666666664</v>
      </c>
      <c r="K205" s="277">
        <v>168.5</v>
      </c>
      <c r="L205" s="277">
        <v>163.30000000000001</v>
      </c>
      <c r="M205" s="277">
        <v>158.46639999999999</v>
      </c>
    </row>
    <row r="206" spans="1:13">
      <c r="A206" s="268">
        <v>196</v>
      </c>
      <c r="B206" s="277" t="s">
        <v>400</v>
      </c>
      <c r="C206" s="278">
        <v>36.549999999999997</v>
      </c>
      <c r="D206" s="279">
        <v>36.866666666666667</v>
      </c>
      <c r="E206" s="279">
        <v>36.033333333333331</v>
      </c>
      <c r="F206" s="279">
        <v>35.516666666666666</v>
      </c>
      <c r="G206" s="279">
        <v>34.68333333333333</v>
      </c>
      <c r="H206" s="279">
        <v>37.383333333333333</v>
      </c>
      <c r="I206" s="279">
        <v>38.216666666666661</v>
      </c>
      <c r="J206" s="279">
        <v>38.733333333333334</v>
      </c>
      <c r="K206" s="277">
        <v>37.700000000000003</v>
      </c>
      <c r="L206" s="277">
        <v>36.35</v>
      </c>
      <c r="M206" s="277">
        <v>11.9102</v>
      </c>
    </row>
    <row r="207" spans="1:13">
      <c r="A207" s="268">
        <v>197</v>
      </c>
      <c r="B207" s="277" t="s">
        <v>115</v>
      </c>
      <c r="C207" s="278">
        <v>228.35</v>
      </c>
      <c r="D207" s="279">
        <v>230.19999999999996</v>
      </c>
      <c r="E207" s="279">
        <v>225.19999999999993</v>
      </c>
      <c r="F207" s="279">
        <v>222.04999999999998</v>
      </c>
      <c r="G207" s="279">
        <v>217.04999999999995</v>
      </c>
      <c r="H207" s="279">
        <v>233.34999999999991</v>
      </c>
      <c r="I207" s="279">
        <v>238.34999999999997</v>
      </c>
      <c r="J207" s="279">
        <v>241.49999999999989</v>
      </c>
      <c r="K207" s="277">
        <v>235.2</v>
      </c>
      <c r="L207" s="277">
        <v>227.05</v>
      </c>
      <c r="M207" s="277">
        <v>46.972720000000002</v>
      </c>
    </row>
    <row r="208" spans="1:13">
      <c r="A208" s="268">
        <v>198</v>
      </c>
      <c r="B208" s="277" t="s">
        <v>116</v>
      </c>
      <c r="C208" s="278">
        <v>2231.3000000000002</v>
      </c>
      <c r="D208" s="279">
        <v>2236.1666666666665</v>
      </c>
      <c r="E208" s="279">
        <v>2210.1333333333332</v>
      </c>
      <c r="F208" s="279">
        <v>2188.9666666666667</v>
      </c>
      <c r="G208" s="279">
        <v>2162.9333333333334</v>
      </c>
      <c r="H208" s="279">
        <v>2257.333333333333</v>
      </c>
      <c r="I208" s="279">
        <v>2283.3666666666668</v>
      </c>
      <c r="J208" s="279">
        <v>2304.5333333333328</v>
      </c>
      <c r="K208" s="277">
        <v>2262.1999999999998</v>
      </c>
      <c r="L208" s="277">
        <v>2215</v>
      </c>
      <c r="M208" s="277">
        <v>24.049890000000001</v>
      </c>
    </row>
    <row r="209" spans="1:13">
      <c r="A209" s="268">
        <v>199</v>
      </c>
      <c r="B209" s="277" t="s">
        <v>254</v>
      </c>
      <c r="C209" s="278">
        <v>208.35</v>
      </c>
      <c r="D209" s="279">
        <v>208.76666666666665</v>
      </c>
      <c r="E209" s="279">
        <v>204.58333333333331</v>
      </c>
      <c r="F209" s="279">
        <v>200.81666666666666</v>
      </c>
      <c r="G209" s="279">
        <v>196.63333333333333</v>
      </c>
      <c r="H209" s="279">
        <v>212.5333333333333</v>
      </c>
      <c r="I209" s="279">
        <v>216.71666666666664</v>
      </c>
      <c r="J209" s="279">
        <v>220.48333333333329</v>
      </c>
      <c r="K209" s="277">
        <v>212.95</v>
      </c>
      <c r="L209" s="277">
        <v>205</v>
      </c>
      <c r="M209" s="277">
        <v>13.64626</v>
      </c>
    </row>
    <row r="210" spans="1:13">
      <c r="A210" s="268">
        <v>200</v>
      </c>
      <c r="B210" s="277" t="s">
        <v>401</v>
      </c>
      <c r="C210" s="278">
        <v>27264.95</v>
      </c>
      <c r="D210" s="279">
        <v>27368.3</v>
      </c>
      <c r="E210" s="279">
        <v>27096.649999999998</v>
      </c>
      <c r="F210" s="279">
        <v>26928.35</v>
      </c>
      <c r="G210" s="279">
        <v>26656.699999999997</v>
      </c>
      <c r="H210" s="279">
        <v>27536.6</v>
      </c>
      <c r="I210" s="279">
        <v>27808.25</v>
      </c>
      <c r="J210" s="279">
        <v>27976.55</v>
      </c>
      <c r="K210" s="277">
        <v>27639.95</v>
      </c>
      <c r="L210" s="277">
        <v>27200</v>
      </c>
      <c r="M210" s="277">
        <v>1.172E-2</v>
      </c>
    </row>
    <row r="211" spans="1:13">
      <c r="A211" s="268">
        <v>201</v>
      </c>
      <c r="B211" s="277" t="s">
        <v>397</v>
      </c>
      <c r="C211" s="278">
        <v>44.5</v>
      </c>
      <c r="D211" s="279">
        <v>44.70000000000001</v>
      </c>
      <c r="E211" s="279">
        <v>44.000000000000021</v>
      </c>
      <c r="F211" s="279">
        <v>43.500000000000014</v>
      </c>
      <c r="G211" s="279">
        <v>42.800000000000026</v>
      </c>
      <c r="H211" s="279">
        <v>45.200000000000017</v>
      </c>
      <c r="I211" s="279">
        <v>45.900000000000006</v>
      </c>
      <c r="J211" s="279">
        <v>46.400000000000013</v>
      </c>
      <c r="K211" s="277">
        <v>45.4</v>
      </c>
      <c r="L211" s="277">
        <v>44.2</v>
      </c>
      <c r="M211" s="277">
        <v>8.6537000000000006</v>
      </c>
    </row>
    <row r="212" spans="1:13">
      <c r="A212" s="268">
        <v>202</v>
      </c>
      <c r="B212" s="277" t="s">
        <v>255</v>
      </c>
      <c r="C212" s="278">
        <v>34.5</v>
      </c>
      <c r="D212" s="279">
        <v>34.68333333333333</v>
      </c>
      <c r="E212" s="279">
        <v>34.016666666666659</v>
      </c>
      <c r="F212" s="279">
        <v>33.533333333333331</v>
      </c>
      <c r="G212" s="279">
        <v>32.86666666666666</v>
      </c>
      <c r="H212" s="279">
        <v>35.166666666666657</v>
      </c>
      <c r="I212" s="279">
        <v>35.833333333333329</v>
      </c>
      <c r="J212" s="279">
        <v>36.316666666666656</v>
      </c>
      <c r="K212" s="277">
        <v>35.35</v>
      </c>
      <c r="L212" s="277">
        <v>34.200000000000003</v>
      </c>
      <c r="M212" s="277">
        <v>18.001439999999999</v>
      </c>
    </row>
    <row r="213" spans="1:13">
      <c r="A213" s="268">
        <v>203</v>
      </c>
      <c r="B213" s="277" t="s">
        <v>415</v>
      </c>
      <c r="C213" s="278">
        <v>52.1</v>
      </c>
      <c r="D213" s="279">
        <v>52.533333333333331</v>
      </c>
      <c r="E213" s="279">
        <v>51.066666666666663</v>
      </c>
      <c r="F213" s="279">
        <v>50.033333333333331</v>
      </c>
      <c r="G213" s="279">
        <v>48.566666666666663</v>
      </c>
      <c r="H213" s="279">
        <v>53.566666666666663</v>
      </c>
      <c r="I213" s="279">
        <v>55.033333333333331</v>
      </c>
      <c r="J213" s="279">
        <v>56.066666666666663</v>
      </c>
      <c r="K213" s="277">
        <v>54</v>
      </c>
      <c r="L213" s="277">
        <v>51.5</v>
      </c>
      <c r="M213" s="277">
        <v>18.215409999999999</v>
      </c>
    </row>
    <row r="214" spans="1:13">
      <c r="A214" s="268">
        <v>204</v>
      </c>
      <c r="B214" s="277" t="s">
        <v>117</v>
      </c>
      <c r="C214" s="278">
        <v>213.9</v>
      </c>
      <c r="D214" s="279">
        <v>215.10000000000002</v>
      </c>
      <c r="E214" s="279">
        <v>211.40000000000003</v>
      </c>
      <c r="F214" s="279">
        <v>208.9</v>
      </c>
      <c r="G214" s="279">
        <v>205.20000000000002</v>
      </c>
      <c r="H214" s="279">
        <v>217.60000000000005</v>
      </c>
      <c r="I214" s="279">
        <v>221.30000000000004</v>
      </c>
      <c r="J214" s="279">
        <v>223.80000000000007</v>
      </c>
      <c r="K214" s="277">
        <v>218.8</v>
      </c>
      <c r="L214" s="277">
        <v>212.6</v>
      </c>
      <c r="M214" s="277">
        <v>80.251019999999997</v>
      </c>
    </row>
    <row r="215" spans="1:13">
      <c r="A215" s="268">
        <v>205</v>
      </c>
      <c r="B215" s="277" t="s">
        <v>414</v>
      </c>
      <c r="C215" s="278">
        <v>42.9</v>
      </c>
      <c r="D215" s="279">
        <v>43.516666666666673</v>
      </c>
      <c r="E215" s="279">
        <v>41.533333333333346</v>
      </c>
      <c r="F215" s="279">
        <v>40.166666666666671</v>
      </c>
      <c r="G215" s="279">
        <v>38.183333333333344</v>
      </c>
      <c r="H215" s="279">
        <v>44.883333333333347</v>
      </c>
      <c r="I215" s="279">
        <v>46.866666666666681</v>
      </c>
      <c r="J215" s="279">
        <v>48.233333333333348</v>
      </c>
      <c r="K215" s="277">
        <v>45.5</v>
      </c>
      <c r="L215" s="277">
        <v>42.15</v>
      </c>
      <c r="M215" s="277">
        <v>0.41397</v>
      </c>
    </row>
    <row r="216" spans="1:13">
      <c r="A216" s="268">
        <v>206</v>
      </c>
      <c r="B216" s="277" t="s">
        <v>258</v>
      </c>
      <c r="C216" s="278">
        <v>114.95</v>
      </c>
      <c r="D216" s="279">
        <v>113.71666666666665</v>
      </c>
      <c r="E216" s="279">
        <v>111.93333333333331</v>
      </c>
      <c r="F216" s="279">
        <v>108.91666666666666</v>
      </c>
      <c r="G216" s="279">
        <v>107.13333333333331</v>
      </c>
      <c r="H216" s="279">
        <v>116.73333333333331</v>
      </c>
      <c r="I216" s="279">
        <v>118.51666666666664</v>
      </c>
      <c r="J216" s="279">
        <v>121.5333333333333</v>
      </c>
      <c r="K216" s="277">
        <v>115.5</v>
      </c>
      <c r="L216" s="277">
        <v>110.7</v>
      </c>
      <c r="M216" s="277">
        <v>8.7096300000000006</v>
      </c>
    </row>
    <row r="217" spans="1:13">
      <c r="A217" s="268">
        <v>207</v>
      </c>
      <c r="B217" s="277" t="s">
        <v>118</v>
      </c>
      <c r="C217" s="278">
        <v>351.05</v>
      </c>
      <c r="D217" s="279">
        <v>352.3</v>
      </c>
      <c r="E217" s="279">
        <v>346.95000000000005</v>
      </c>
      <c r="F217" s="279">
        <v>342.85</v>
      </c>
      <c r="G217" s="279">
        <v>337.50000000000006</v>
      </c>
      <c r="H217" s="279">
        <v>356.40000000000003</v>
      </c>
      <c r="I217" s="279">
        <v>361.75000000000006</v>
      </c>
      <c r="J217" s="279">
        <v>365.85</v>
      </c>
      <c r="K217" s="277">
        <v>357.65</v>
      </c>
      <c r="L217" s="277">
        <v>348.2</v>
      </c>
      <c r="M217" s="277">
        <v>501.96627000000001</v>
      </c>
    </row>
    <row r="218" spans="1:13">
      <c r="A218" s="268">
        <v>208</v>
      </c>
      <c r="B218" s="277" t="s">
        <v>256</v>
      </c>
      <c r="C218" s="278">
        <v>1301.9000000000001</v>
      </c>
      <c r="D218" s="279">
        <v>1310.6833333333334</v>
      </c>
      <c r="E218" s="279">
        <v>1283.3666666666668</v>
      </c>
      <c r="F218" s="279">
        <v>1264.8333333333335</v>
      </c>
      <c r="G218" s="279">
        <v>1237.5166666666669</v>
      </c>
      <c r="H218" s="279">
        <v>1329.2166666666667</v>
      </c>
      <c r="I218" s="279">
        <v>1356.5333333333333</v>
      </c>
      <c r="J218" s="279">
        <v>1375.0666666666666</v>
      </c>
      <c r="K218" s="277">
        <v>1338</v>
      </c>
      <c r="L218" s="277">
        <v>1292.1500000000001</v>
      </c>
      <c r="M218" s="277">
        <v>4.2524699999999998</v>
      </c>
    </row>
    <row r="219" spans="1:13">
      <c r="A219" s="268">
        <v>209</v>
      </c>
      <c r="B219" s="277" t="s">
        <v>119</v>
      </c>
      <c r="C219" s="278">
        <v>449.25</v>
      </c>
      <c r="D219" s="279">
        <v>449.23333333333335</v>
      </c>
      <c r="E219" s="279">
        <v>445.01666666666671</v>
      </c>
      <c r="F219" s="279">
        <v>440.78333333333336</v>
      </c>
      <c r="G219" s="279">
        <v>436.56666666666672</v>
      </c>
      <c r="H219" s="279">
        <v>453.4666666666667</v>
      </c>
      <c r="I219" s="279">
        <v>457.68333333333339</v>
      </c>
      <c r="J219" s="279">
        <v>461.91666666666669</v>
      </c>
      <c r="K219" s="277">
        <v>453.45</v>
      </c>
      <c r="L219" s="277">
        <v>445</v>
      </c>
      <c r="M219" s="277">
        <v>17.558769999999999</v>
      </c>
    </row>
    <row r="220" spans="1:13">
      <c r="A220" s="268">
        <v>210</v>
      </c>
      <c r="B220" s="277" t="s">
        <v>403</v>
      </c>
      <c r="C220" s="278">
        <v>2539.85</v>
      </c>
      <c r="D220" s="279">
        <v>2539.1833333333334</v>
      </c>
      <c r="E220" s="279">
        <v>2521.6166666666668</v>
      </c>
      <c r="F220" s="279">
        <v>2503.3833333333332</v>
      </c>
      <c r="G220" s="279">
        <v>2485.8166666666666</v>
      </c>
      <c r="H220" s="279">
        <v>2557.416666666667</v>
      </c>
      <c r="I220" s="279">
        <v>2574.9833333333336</v>
      </c>
      <c r="J220" s="279">
        <v>2593.2166666666672</v>
      </c>
      <c r="K220" s="277">
        <v>2556.75</v>
      </c>
      <c r="L220" s="277">
        <v>2520.9499999999998</v>
      </c>
      <c r="M220" s="277">
        <v>1.286E-2</v>
      </c>
    </row>
    <row r="221" spans="1:13">
      <c r="A221" s="268">
        <v>211</v>
      </c>
      <c r="B221" s="277" t="s">
        <v>257</v>
      </c>
      <c r="C221" s="278">
        <v>40</v>
      </c>
      <c r="D221" s="279">
        <v>39.733333333333334</v>
      </c>
      <c r="E221" s="279">
        <v>39.466666666666669</v>
      </c>
      <c r="F221" s="279">
        <v>38.933333333333337</v>
      </c>
      <c r="G221" s="279">
        <v>38.666666666666671</v>
      </c>
      <c r="H221" s="279">
        <v>40.266666666666666</v>
      </c>
      <c r="I221" s="279">
        <v>40.533333333333331</v>
      </c>
      <c r="J221" s="279">
        <v>41.066666666666663</v>
      </c>
      <c r="K221" s="277">
        <v>40</v>
      </c>
      <c r="L221" s="277">
        <v>39.200000000000003</v>
      </c>
      <c r="M221" s="277">
        <v>44.266730000000003</v>
      </c>
    </row>
    <row r="222" spans="1:13">
      <c r="A222" s="268">
        <v>212</v>
      </c>
      <c r="B222" s="277" t="s">
        <v>120</v>
      </c>
      <c r="C222" s="278">
        <v>8.25</v>
      </c>
      <c r="D222" s="279">
        <v>8.25</v>
      </c>
      <c r="E222" s="279">
        <v>7.85</v>
      </c>
      <c r="F222" s="279">
        <v>7.4499999999999993</v>
      </c>
      <c r="G222" s="279">
        <v>7.0499999999999989</v>
      </c>
      <c r="H222" s="279">
        <v>8.65</v>
      </c>
      <c r="I222" s="279">
        <v>9.0499999999999989</v>
      </c>
      <c r="J222" s="279">
        <v>9.4500000000000011</v>
      </c>
      <c r="K222" s="277">
        <v>8.65</v>
      </c>
      <c r="L222" s="277">
        <v>7.85</v>
      </c>
      <c r="M222" s="277">
        <v>3595.0269899999998</v>
      </c>
    </row>
    <row r="223" spans="1:13">
      <c r="A223" s="268">
        <v>213</v>
      </c>
      <c r="B223" s="277" t="s">
        <v>404</v>
      </c>
      <c r="C223" s="278">
        <v>19.45</v>
      </c>
      <c r="D223" s="279">
        <v>19.483333333333334</v>
      </c>
      <c r="E223" s="279">
        <v>19.216666666666669</v>
      </c>
      <c r="F223" s="279">
        <v>18.983333333333334</v>
      </c>
      <c r="G223" s="279">
        <v>18.716666666666669</v>
      </c>
      <c r="H223" s="279">
        <v>19.716666666666669</v>
      </c>
      <c r="I223" s="279">
        <v>19.983333333333334</v>
      </c>
      <c r="J223" s="279">
        <v>20.216666666666669</v>
      </c>
      <c r="K223" s="277">
        <v>19.75</v>
      </c>
      <c r="L223" s="277">
        <v>19.25</v>
      </c>
      <c r="M223" s="277">
        <v>149.26955000000001</v>
      </c>
    </row>
    <row r="224" spans="1:13">
      <c r="A224" s="268">
        <v>214</v>
      </c>
      <c r="B224" s="277" t="s">
        <v>121</v>
      </c>
      <c r="C224" s="278">
        <v>28.2</v>
      </c>
      <c r="D224" s="279">
        <v>28.400000000000002</v>
      </c>
      <c r="E224" s="279">
        <v>27.600000000000005</v>
      </c>
      <c r="F224" s="279">
        <v>27.000000000000004</v>
      </c>
      <c r="G224" s="279">
        <v>26.200000000000006</v>
      </c>
      <c r="H224" s="279">
        <v>29.000000000000004</v>
      </c>
      <c r="I224" s="279">
        <v>29.8</v>
      </c>
      <c r="J224" s="279">
        <v>30.400000000000002</v>
      </c>
      <c r="K224" s="277">
        <v>29.2</v>
      </c>
      <c r="L224" s="277">
        <v>27.8</v>
      </c>
      <c r="M224" s="277">
        <v>636.82515999999998</v>
      </c>
    </row>
    <row r="225" spans="1:13">
      <c r="A225" s="268">
        <v>215</v>
      </c>
      <c r="B225" s="277" t="s">
        <v>416</v>
      </c>
      <c r="C225" s="278">
        <v>181.2</v>
      </c>
      <c r="D225" s="279">
        <v>181.03333333333333</v>
      </c>
      <c r="E225" s="279">
        <v>177.16666666666666</v>
      </c>
      <c r="F225" s="279">
        <v>173.13333333333333</v>
      </c>
      <c r="G225" s="279">
        <v>169.26666666666665</v>
      </c>
      <c r="H225" s="279">
        <v>185.06666666666666</v>
      </c>
      <c r="I225" s="279">
        <v>188.93333333333334</v>
      </c>
      <c r="J225" s="279">
        <v>192.96666666666667</v>
      </c>
      <c r="K225" s="277">
        <v>184.9</v>
      </c>
      <c r="L225" s="277">
        <v>177</v>
      </c>
      <c r="M225" s="277">
        <v>22.530180000000001</v>
      </c>
    </row>
    <row r="226" spans="1:13">
      <c r="A226" s="268">
        <v>216</v>
      </c>
      <c r="B226" s="277" t="s">
        <v>405</v>
      </c>
      <c r="C226" s="278">
        <v>375.55</v>
      </c>
      <c r="D226" s="279">
        <v>377.31666666666666</v>
      </c>
      <c r="E226" s="279">
        <v>370.23333333333335</v>
      </c>
      <c r="F226" s="279">
        <v>364.91666666666669</v>
      </c>
      <c r="G226" s="279">
        <v>357.83333333333337</v>
      </c>
      <c r="H226" s="279">
        <v>382.63333333333333</v>
      </c>
      <c r="I226" s="279">
        <v>389.7166666666667</v>
      </c>
      <c r="J226" s="279">
        <v>395.0333333333333</v>
      </c>
      <c r="K226" s="277">
        <v>384.4</v>
      </c>
      <c r="L226" s="277">
        <v>372</v>
      </c>
      <c r="M226" s="277">
        <v>0.25384000000000001</v>
      </c>
    </row>
    <row r="227" spans="1:13">
      <c r="A227" s="268">
        <v>217</v>
      </c>
      <c r="B227" s="277" t="s">
        <v>406</v>
      </c>
      <c r="C227" s="278">
        <v>6.35</v>
      </c>
      <c r="D227" s="279">
        <v>6.3666666666666671</v>
      </c>
      <c r="E227" s="279">
        <v>6.2333333333333343</v>
      </c>
      <c r="F227" s="279">
        <v>6.1166666666666671</v>
      </c>
      <c r="G227" s="279">
        <v>5.9833333333333343</v>
      </c>
      <c r="H227" s="279">
        <v>6.4833333333333343</v>
      </c>
      <c r="I227" s="279">
        <v>6.6166666666666671</v>
      </c>
      <c r="J227" s="279">
        <v>6.7333333333333343</v>
      </c>
      <c r="K227" s="277">
        <v>6.5</v>
      </c>
      <c r="L227" s="277">
        <v>6.25</v>
      </c>
      <c r="M227" s="277">
        <v>23.07471</v>
      </c>
    </row>
    <row r="228" spans="1:13">
      <c r="A228" s="268">
        <v>218</v>
      </c>
      <c r="B228" s="277" t="s">
        <v>122</v>
      </c>
      <c r="C228" s="278">
        <v>401.75</v>
      </c>
      <c r="D228" s="279">
        <v>403.58333333333331</v>
      </c>
      <c r="E228" s="279">
        <v>399.36666666666662</v>
      </c>
      <c r="F228" s="279">
        <v>396.98333333333329</v>
      </c>
      <c r="G228" s="279">
        <v>392.76666666666659</v>
      </c>
      <c r="H228" s="279">
        <v>405.96666666666664</v>
      </c>
      <c r="I228" s="279">
        <v>410.18333333333334</v>
      </c>
      <c r="J228" s="279">
        <v>412.56666666666666</v>
      </c>
      <c r="K228" s="277">
        <v>407.8</v>
      </c>
      <c r="L228" s="277">
        <v>401.2</v>
      </c>
      <c r="M228" s="277">
        <v>19.491340000000001</v>
      </c>
    </row>
    <row r="229" spans="1:13">
      <c r="A229" s="268">
        <v>219</v>
      </c>
      <c r="B229" s="277" t="s">
        <v>407</v>
      </c>
      <c r="C229" s="278">
        <v>71.2</v>
      </c>
      <c r="D229" s="279">
        <v>71.516666666666666</v>
      </c>
      <c r="E229" s="279">
        <v>69.683333333333337</v>
      </c>
      <c r="F229" s="279">
        <v>68.166666666666671</v>
      </c>
      <c r="G229" s="279">
        <v>66.333333333333343</v>
      </c>
      <c r="H229" s="279">
        <v>73.033333333333331</v>
      </c>
      <c r="I229" s="279">
        <v>74.866666666666674</v>
      </c>
      <c r="J229" s="279">
        <v>76.383333333333326</v>
      </c>
      <c r="K229" s="277">
        <v>73.349999999999994</v>
      </c>
      <c r="L229" s="277">
        <v>70</v>
      </c>
      <c r="M229" s="277">
        <v>3.4487800000000002</v>
      </c>
    </row>
    <row r="230" spans="1:13">
      <c r="A230" s="268">
        <v>220</v>
      </c>
      <c r="B230" s="277" t="s">
        <v>260</v>
      </c>
      <c r="C230" s="278">
        <v>79.150000000000006</v>
      </c>
      <c r="D230" s="279">
        <v>79.583333333333329</v>
      </c>
      <c r="E230" s="279">
        <v>78.36666666666666</v>
      </c>
      <c r="F230" s="279">
        <v>77.583333333333329</v>
      </c>
      <c r="G230" s="279">
        <v>76.36666666666666</v>
      </c>
      <c r="H230" s="279">
        <v>80.36666666666666</v>
      </c>
      <c r="I230" s="279">
        <v>81.583333333333329</v>
      </c>
      <c r="J230" s="279">
        <v>82.36666666666666</v>
      </c>
      <c r="K230" s="277">
        <v>80.8</v>
      </c>
      <c r="L230" s="277">
        <v>78.8</v>
      </c>
      <c r="M230" s="277">
        <v>16.90831</v>
      </c>
    </row>
    <row r="231" spans="1:13">
      <c r="A231" s="268">
        <v>221</v>
      </c>
      <c r="B231" s="277" t="s">
        <v>412</v>
      </c>
      <c r="C231" s="278">
        <v>115.15</v>
      </c>
      <c r="D231" s="279">
        <v>115.71666666666665</v>
      </c>
      <c r="E231" s="279">
        <v>113.93333333333331</v>
      </c>
      <c r="F231" s="279">
        <v>112.71666666666665</v>
      </c>
      <c r="G231" s="279">
        <v>110.93333333333331</v>
      </c>
      <c r="H231" s="279">
        <v>116.93333333333331</v>
      </c>
      <c r="I231" s="279">
        <v>118.71666666666664</v>
      </c>
      <c r="J231" s="279">
        <v>119.93333333333331</v>
      </c>
      <c r="K231" s="277">
        <v>117.5</v>
      </c>
      <c r="L231" s="277">
        <v>114.5</v>
      </c>
      <c r="M231" s="277">
        <v>11.86946</v>
      </c>
    </row>
    <row r="232" spans="1:13">
      <c r="A232" s="268">
        <v>222</v>
      </c>
      <c r="B232" s="277" t="s">
        <v>1616</v>
      </c>
      <c r="C232" s="278">
        <v>2479.1999999999998</v>
      </c>
      <c r="D232" s="279">
        <v>2443.0666666666666</v>
      </c>
      <c r="E232" s="279">
        <v>2377.1333333333332</v>
      </c>
      <c r="F232" s="279">
        <v>2275.0666666666666</v>
      </c>
      <c r="G232" s="279">
        <v>2209.1333333333332</v>
      </c>
      <c r="H232" s="279">
        <v>2545.1333333333332</v>
      </c>
      <c r="I232" s="279">
        <v>2611.0666666666666</v>
      </c>
      <c r="J232" s="279">
        <v>2713.1333333333332</v>
      </c>
      <c r="K232" s="277">
        <v>2509</v>
      </c>
      <c r="L232" s="277">
        <v>2341</v>
      </c>
      <c r="M232" s="277">
        <v>1.9816499999999999</v>
      </c>
    </row>
    <row r="233" spans="1:13">
      <c r="A233" s="268">
        <v>223</v>
      </c>
      <c r="B233" s="277" t="s">
        <v>259</v>
      </c>
      <c r="C233" s="278">
        <v>59.35</v>
      </c>
      <c r="D233" s="279">
        <v>59.416666666666664</v>
      </c>
      <c r="E233" s="279">
        <v>57.983333333333327</v>
      </c>
      <c r="F233" s="279">
        <v>56.61666666666666</v>
      </c>
      <c r="G233" s="279">
        <v>55.183333333333323</v>
      </c>
      <c r="H233" s="279">
        <v>60.783333333333331</v>
      </c>
      <c r="I233" s="279">
        <v>62.216666666666669</v>
      </c>
      <c r="J233" s="279">
        <v>63.583333333333336</v>
      </c>
      <c r="K233" s="277">
        <v>60.85</v>
      </c>
      <c r="L233" s="277">
        <v>58.05</v>
      </c>
      <c r="M233" s="277">
        <v>21.81598</v>
      </c>
    </row>
    <row r="234" spans="1:13">
      <c r="A234" s="268">
        <v>224</v>
      </c>
      <c r="B234" s="277" t="s">
        <v>123</v>
      </c>
      <c r="C234" s="278">
        <v>909.75</v>
      </c>
      <c r="D234" s="279">
        <v>907.81666666666661</v>
      </c>
      <c r="E234" s="279">
        <v>891.93333333333317</v>
      </c>
      <c r="F234" s="279">
        <v>874.11666666666656</v>
      </c>
      <c r="G234" s="279">
        <v>858.23333333333312</v>
      </c>
      <c r="H234" s="279">
        <v>925.63333333333321</v>
      </c>
      <c r="I234" s="279">
        <v>941.51666666666665</v>
      </c>
      <c r="J234" s="279">
        <v>959.33333333333326</v>
      </c>
      <c r="K234" s="277">
        <v>923.7</v>
      </c>
      <c r="L234" s="277">
        <v>890</v>
      </c>
      <c r="M234" s="277">
        <v>24.65221</v>
      </c>
    </row>
    <row r="235" spans="1:13">
      <c r="A235" s="268">
        <v>225</v>
      </c>
      <c r="B235" s="277" t="s">
        <v>418</v>
      </c>
      <c r="C235" s="278">
        <v>262.64999999999998</v>
      </c>
      <c r="D235" s="279">
        <v>261.8</v>
      </c>
      <c r="E235" s="279">
        <v>258.85000000000002</v>
      </c>
      <c r="F235" s="279">
        <v>255.05</v>
      </c>
      <c r="G235" s="279">
        <v>252.10000000000002</v>
      </c>
      <c r="H235" s="279">
        <v>265.60000000000002</v>
      </c>
      <c r="I235" s="279">
        <v>268.54999999999995</v>
      </c>
      <c r="J235" s="279">
        <v>272.35000000000002</v>
      </c>
      <c r="K235" s="277">
        <v>264.75</v>
      </c>
      <c r="L235" s="277">
        <v>258</v>
      </c>
      <c r="M235" s="277">
        <v>0.11607000000000001</v>
      </c>
    </row>
    <row r="236" spans="1:13">
      <c r="A236" s="268">
        <v>226</v>
      </c>
      <c r="B236" s="277" t="s">
        <v>124</v>
      </c>
      <c r="C236" s="278">
        <v>550.5</v>
      </c>
      <c r="D236" s="279">
        <v>549.16666666666663</v>
      </c>
      <c r="E236" s="279">
        <v>533.58333333333326</v>
      </c>
      <c r="F236" s="279">
        <v>516.66666666666663</v>
      </c>
      <c r="G236" s="279">
        <v>501.08333333333326</v>
      </c>
      <c r="H236" s="279">
        <v>566.08333333333326</v>
      </c>
      <c r="I236" s="279">
        <v>581.66666666666652</v>
      </c>
      <c r="J236" s="279">
        <v>598.58333333333326</v>
      </c>
      <c r="K236" s="277">
        <v>564.75</v>
      </c>
      <c r="L236" s="277">
        <v>532.25</v>
      </c>
      <c r="M236" s="277">
        <v>370.44657999999998</v>
      </c>
    </row>
    <row r="237" spans="1:13">
      <c r="A237" s="268">
        <v>227</v>
      </c>
      <c r="B237" s="277" t="s">
        <v>419</v>
      </c>
      <c r="C237" s="278">
        <v>78</v>
      </c>
      <c r="D237" s="279">
        <v>77.816666666666663</v>
      </c>
      <c r="E237" s="279">
        <v>76.883333333333326</v>
      </c>
      <c r="F237" s="279">
        <v>75.766666666666666</v>
      </c>
      <c r="G237" s="279">
        <v>74.833333333333329</v>
      </c>
      <c r="H237" s="279">
        <v>78.933333333333323</v>
      </c>
      <c r="I237" s="279">
        <v>79.86666666666666</v>
      </c>
      <c r="J237" s="279">
        <v>80.98333333333332</v>
      </c>
      <c r="K237" s="277">
        <v>78.75</v>
      </c>
      <c r="L237" s="277">
        <v>76.7</v>
      </c>
      <c r="M237" s="277">
        <v>8.7013499999999997</v>
      </c>
    </row>
    <row r="238" spans="1:13">
      <c r="A238" s="268">
        <v>228</v>
      </c>
      <c r="B238" s="277" t="s">
        <v>125</v>
      </c>
      <c r="C238" s="278">
        <v>196.5</v>
      </c>
      <c r="D238" s="279">
        <v>195.18333333333331</v>
      </c>
      <c r="E238" s="279">
        <v>191.11666666666662</v>
      </c>
      <c r="F238" s="279">
        <v>185.73333333333332</v>
      </c>
      <c r="G238" s="279">
        <v>181.66666666666663</v>
      </c>
      <c r="H238" s="279">
        <v>200.56666666666661</v>
      </c>
      <c r="I238" s="279">
        <v>204.63333333333327</v>
      </c>
      <c r="J238" s="279">
        <v>210.01666666666659</v>
      </c>
      <c r="K238" s="277">
        <v>199.25</v>
      </c>
      <c r="L238" s="277">
        <v>189.8</v>
      </c>
      <c r="M238" s="277">
        <v>93.327939999999998</v>
      </c>
    </row>
    <row r="239" spans="1:13">
      <c r="A239" s="268">
        <v>229</v>
      </c>
      <c r="B239" s="277" t="s">
        <v>126</v>
      </c>
      <c r="C239" s="278">
        <v>954.15</v>
      </c>
      <c r="D239" s="279">
        <v>952.58333333333337</v>
      </c>
      <c r="E239" s="279">
        <v>945.16666666666674</v>
      </c>
      <c r="F239" s="279">
        <v>936.18333333333339</v>
      </c>
      <c r="G239" s="279">
        <v>928.76666666666677</v>
      </c>
      <c r="H239" s="279">
        <v>961.56666666666672</v>
      </c>
      <c r="I239" s="279">
        <v>968.98333333333346</v>
      </c>
      <c r="J239" s="279">
        <v>977.9666666666667</v>
      </c>
      <c r="K239" s="277">
        <v>960</v>
      </c>
      <c r="L239" s="277">
        <v>943.6</v>
      </c>
      <c r="M239" s="277">
        <v>111.5271</v>
      </c>
    </row>
    <row r="240" spans="1:13">
      <c r="A240" s="268">
        <v>230</v>
      </c>
      <c r="B240" s="277" t="s">
        <v>420</v>
      </c>
      <c r="C240" s="278">
        <v>255.6</v>
      </c>
      <c r="D240" s="279">
        <v>256.61666666666667</v>
      </c>
      <c r="E240" s="279">
        <v>252.23333333333335</v>
      </c>
      <c r="F240" s="279">
        <v>248.86666666666667</v>
      </c>
      <c r="G240" s="279">
        <v>244.48333333333335</v>
      </c>
      <c r="H240" s="279">
        <v>259.98333333333335</v>
      </c>
      <c r="I240" s="279">
        <v>264.36666666666667</v>
      </c>
      <c r="J240" s="279">
        <v>267.73333333333335</v>
      </c>
      <c r="K240" s="277">
        <v>261</v>
      </c>
      <c r="L240" s="277">
        <v>253.25</v>
      </c>
      <c r="M240" s="277">
        <v>7.1647600000000002</v>
      </c>
    </row>
    <row r="241" spans="1:13">
      <c r="A241" s="268">
        <v>231</v>
      </c>
      <c r="B241" s="277" t="s">
        <v>421</v>
      </c>
      <c r="C241" s="278">
        <v>157.05000000000001</v>
      </c>
      <c r="D241" s="279">
        <v>154.71666666666667</v>
      </c>
      <c r="E241" s="279">
        <v>152.38333333333333</v>
      </c>
      <c r="F241" s="279">
        <v>147.71666666666667</v>
      </c>
      <c r="G241" s="279">
        <v>145.38333333333333</v>
      </c>
      <c r="H241" s="279">
        <v>159.38333333333333</v>
      </c>
      <c r="I241" s="279">
        <v>161.71666666666664</v>
      </c>
      <c r="J241" s="279">
        <v>166.38333333333333</v>
      </c>
      <c r="K241" s="277">
        <v>157.05000000000001</v>
      </c>
      <c r="L241" s="277">
        <v>150.05000000000001</v>
      </c>
      <c r="M241" s="277">
        <v>2.5794999999999999</v>
      </c>
    </row>
    <row r="242" spans="1:13">
      <c r="A242" s="268">
        <v>232</v>
      </c>
      <c r="B242" s="277" t="s">
        <v>417</v>
      </c>
      <c r="C242" s="278">
        <v>10.65</v>
      </c>
      <c r="D242" s="279">
        <v>10.633333333333335</v>
      </c>
      <c r="E242" s="279">
        <v>10.31666666666667</v>
      </c>
      <c r="F242" s="279">
        <v>9.9833333333333361</v>
      </c>
      <c r="G242" s="279">
        <v>9.6666666666666714</v>
      </c>
      <c r="H242" s="279">
        <v>10.966666666666669</v>
      </c>
      <c r="I242" s="279">
        <v>11.283333333333335</v>
      </c>
      <c r="J242" s="279">
        <v>11.616666666666667</v>
      </c>
      <c r="K242" s="277">
        <v>10.95</v>
      </c>
      <c r="L242" s="277">
        <v>10.3</v>
      </c>
      <c r="M242" s="277">
        <v>58.78096</v>
      </c>
    </row>
    <row r="243" spans="1:13">
      <c r="A243" s="268">
        <v>233</v>
      </c>
      <c r="B243" s="277" t="s">
        <v>127</v>
      </c>
      <c r="C243" s="278">
        <v>92.6</v>
      </c>
      <c r="D243" s="279">
        <v>92.783333333333346</v>
      </c>
      <c r="E243" s="279">
        <v>91.866666666666688</v>
      </c>
      <c r="F243" s="279">
        <v>91.13333333333334</v>
      </c>
      <c r="G243" s="279">
        <v>90.216666666666683</v>
      </c>
      <c r="H243" s="279">
        <v>93.516666666666694</v>
      </c>
      <c r="I243" s="279">
        <v>94.433333333333351</v>
      </c>
      <c r="J243" s="279">
        <v>95.1666666666667</v>
      </c>
      <c r="K243" s="277">
        <v>93.7</v>
      </c>
      <c r="L243" s="277">
        <v>92.05</v>
      </c>
      <c r="M243" s="277">
        <v>148.83655999999999</v>
      </c>
    </row>
    <row r="244" spans="1:13">
      <c r="A244" s="268">
        <v>234</v>
      </c>
      <c r="B244" s="277" t="s">
        <v>262</v>
      </c>
      <c r="C244" s="278">
        <v>1776.4</v>
      </c>
      <c r="D244" s="279">
        <v>1761.5333333333335</v>
      </c>
      <c r="E244" s="279">
        <v>1737.0166666666671</v>
      </c>
      <c r="F244" s="279">
        <v>1697.6333333333337</v>
      </c>
      <c r="G244" s="279">
        <v>1673.1166666666672</v>
      </c>
      <c r="H244" s="279">
        <v>1800.916666666667</v>
      </c>
      <c r="I244" s="279">
        <v>1825.4333333333334</v>
      </c>
      <c r="J244" s="279">
        <v>1864.8166666666668</v>
      </c>
      <c r="K244" s="277">
        <v>1786.05</v>
      </c>
      <c r="L244" s="277">
        <v>1722.15</v>
      </c>
      <c r="M244" s="277">
        <v>3.0586899999999999</v>
      </c>
    </row>
    <row r="245" spans="1:13">
      <c r="A245" s="268">
        <v>235</v>
      </c>
      <c r="B245" s="277" t="s">
        <v>408</v>
      </c>
      <c r="C245" s="278">
        <v>126.8</v>
      </c>
      <c r="D245" s="279">
        <v>124.76666666666667</v>
      </c>
      <c r="E245" s="279">
        <v>121.28333333333333</v>
      </c>
      <c r="F245" s="279">
        <v>115.76666666666667</v>
      </c>
      <c r="G245" s="279">
        <v>112.28333333333333</v>
      </c>
      <c r="H245" s="279">
        <v>130.28333333333333</v>
      </c>
      <c r="I245" s="279">
        <v>133.76666666666665</v>
      </c>
      <c r="J245" s="279">
        <v>139.28333333333333</v>
      </c>
      <c r="K245" s="277">
        <v>128.25</v>
      </c>
      <c r="L245" s="277">
        <v>119.25</v>
      </c>
      <c r="M245" s="277">
        <v>81.59384</v>
      </c>
    </row>
    <row r="246" spans="1:13">
      <c r="A246" s="268">
        <v>236</v>
      </c>
      <c r="B246" s="277" t="s">
        <v>409</v>
      </c>
      <c r="C246" s="278">
        <v>92.8</v>
      </c>
      <c r="D246" s="279">
        <v>93.25</v>
      </c>
      <c r="E246" s="279">
        <v>92.05</v>
      </c>
      <c r="F246" s="279">
        <v>91.3</v>
      </c>
      <c r="G246" s="279">
        <v>90.1</v>
      </c>
      <c r="H246" s="279">
        <v>94</v>
      </c>
      <c r="I246" s="279">
        <v>95.199999999999989</v>
      </c>
      <c r="J246" s="279">
        <v>95.95</v>
      </c>
      <c r="K246" s="277">
        <v>94.45</v>
      </c>
      <c r="L246" s="277">
        <v>92.5</v>
      </c>
      <c r="M246" s="277">
        <v>5.9982100000000003</v>
      </c>
    </row>
    <row r="247" spans="1:13">
      <c r="A247" s="268">
        <v>237</v>
      </c>
      <c r="B247" s="277" t="s">
        <v>402</v>
      </c>
      <c r="C247" s="278">
        <v>477.7</v>
      </c>
      <c r="D247" s="279">
        <v>486.90000000000003</v>
      </c>
      <c r="E247" s="279">
        <v>465.80000000000007</v>
      </c>
      <c r="F247" s="279">
        <v>453.90000000000003</v>
      </c>
      <c r="G247" s="279">
        <v>432.80000000000007</v>
      </c>
      <c r="H247" s="279">
        <v>498.80000000000007</v>
      </c>
      <c r="I247" s="279">
        <v>519.90000000000009</v>
      </c>
      <c r="J247" s="279">
        <v>531.80000000000007</v>
      </c>
      <c r="K247" s="277">
        <v>508</v>
      </c>
      <c r="L247" s="277">
        <v>475</v>
      </c>
      <c r="M247" s="277">
        <v>11.97228</v>
      </c>
    </row>
    <row r="248" spans="1:13">
      <c r="A248" s="268">
        <v>238</v>
      </c>
      <c r="B248" s="277" t="s">
        <v>128</v>
      </c>
      <c r="C248" s="278">
        <v>196.7</v>
      </c>
      <c r="D248" s="279">
        <v>196.1</v>
      </c>
      <c r="E248" s="279">
        <v>194</v>
      </c>
      <c r="F248" s="279">
        <v>191.3</v>
      </c>
      <c r="G248" s="279">
        <v>189.20000000000002</v>
      </c>
      <c r="H248" s="279">
        <v>198.79999999999998</v>
      </c>
      <c r="I248" s="279">
        <v>200.89999999999995</v>
      </c>
      <c r="J248" s="279">
        <v>203.59999999999997</v>
      </c>
      <c r="K248" s="277">
        <v>198.2</v>
      </c>
      <c r="L248" s="277">
        <v>193.4</v>
      </c>
      <c r="M248" s="277">
        <v>148.31635</v>
      </c>
    </row>
    <row r="249" spans="1:13">
      <c r="A249" s="268">
        <v>239</v>
      </c>
      <c r="B249" s="277" t="s">
        <v>413</v>
      </c>
      <c r="C249" s="278">
        <v>219.65</v>
      </c>
      <c r="D249" s="279">
        <v>220.25</v>
      </c>
      <c r="E249" s="279">
        <v>216.6</v>
      </c>
      <c r="F249" s="279">
        <v>213.54999999999998</v>
      </c>
      <c r="G249" s="279">
        <v>209.89999999999998</v>
      </c>
      <c r="H249" s="279">
        <v>223.3</v>
      </c>
      <c r="I249" s="279">
        <v>226.95</v>
      </c>
      <c r="J249" s="279">
        <v>230.00000000000003</v>
      </c>
      <c r="K249" s="277">
        <v>223.9</v>
      </c>
      <c r="L249" s="277">
        <v>217.2</v>
      </c>
      <c r="M249" s="277">
        <v>0.27461999999999998</v>
      </c>
    </row>
    <row r="250" spans="1:13">
      <c r="A250" s="268">
        <v>240</v>
      </c>
      <c r="B250" s="277" t="s">
        <v>410</v>
      </c>
      <c r="C250" s="278">
        <v>44.9</v>
      </c>
      <c r="D250" s="279">
        <v>45.166666666666664</v>
      </c>
      <c r="E250" s="279">
        <v>43.783333333333331</v>
      </c>
      <c r="F250" s="279">
        <v>42.666666666666664</v>
      </c>
      <c r="G250" s="279">
        <v>41.283333333333331</v>
      </c>
      <c r="H250" s="279">
        <v>46.283333333333331</v>
      </c>
      <c r="I250" s="279">
        <v>47.666666666666671</v>
      </c>
      <c r="J250" s="279">
        <v>48.783333333333331</v>
      </c>
      <c r="K250" s="277">
        <v>46.55</v>
      </c>
      <c r="L250" s="277">
        <v>44.05</v>
      </c>
      <c r="M250" s="277">
        <v>2.76274</v>
      </c>
    </row>
    <row r="251" spans="1:13">
      <c r="A251" s="268">
        <v>241</v>
      </c>
      <c r="B251" s="277" t="s">
        <v>411</v>
      </c>
      <c r="C251" s="278">
        <v>137.35</v>
      </c>
      <c r="D251" s="279">
        <v>138.35</v>
      </c>
      <c r="E251" s="279">
        <v>135.39999999999998</v>
      </c>
      <c r="F251" s="279">
        <v>133.44999999999999</v>
      </c>
      <c r="G251" s="279">
        <v>130.49999999999997</v>
      </c>
      <c r="H251" s="279">
        <v>140.29999999999998</v>
      </c>
      <c r="I251" s="279">
        <v>143.24999999999997</v>
      </c>
      <c r="J251" s="279">
        <v>145.19999999999999</v>
      </c>
      <c r="K251" s="277">
        <v>141.30000000000001</v>
      </c>
      <c r="L251" s="277">
        <v>136.4</v>
      </c>
      <c r="M251" s="277">
        <v>26.945679999999999</v>
      </c>
    </row>
    <row r="252" spans="1:13">
      <c r="A252" s="268">
        <v>242</v>
      </c>
      <c r="B252" s="277" t="s">
        <v>431</v>
      </c>
      <c r="C252" s="278">
        <v>16.149999999999999</v>
      </c>
      <c r="D252" s="279">
        <v>15.816666666666665</v>
      </c>
      <c r="E252" s="279">
        <v>15.43333333333333</v>
      </c>
      <c r="F252" s="279">
        <v>14.716666666666665</v>
      </c>
      <c r="G252" s="279">
        <v>14.33333333333333</v>
      </c>
      <c r="H252" s="279">
        <v>16.533333333333331</v>
      </c>
      <c r="I252" s="279">
        <v>16.916666666666664</v>
      </c>
      <c r="J252" s="279">
        <v>17.633333333333329</v>
      </c>
      <c r="K252" s="277">
        <v>16.2</v>
      </c>
      <c r="L252" s="277">
        <v>15.1</v>
      </c>
      <c r="M252" s="277">
        <v>26.9011</v>
      </c>
    </row>
    <row r="253" spans="1:13">
      <c r="A253" s="268">
        <v>243</v>
      </c>
      <c r="B253" s="277" t="s">
        <v>428</v>
      </c>
      <c r="C253" s="278">
        <v>38.6</v>
      </c>
      <c r="D253" s="279">
        <v>38.666666666666664</v>
      </c>
      <c r="E253" s="279">
        <v>38.43333333333333</v>
      </c>
      <c r="F253" s="279">
        <v>38.266666666666666</v>
      </c>
      <c r="G253" s="279">
        <v>38.033333333333331</v>
      </c>
      <c r="H253" s="279">
        <v>38.833333333333329</v>
      </c>
      <c r="I253" s="279">
        <v>39.066666666666663</v>
      </c>
      <c r="J253" s="279">
        <v>39.233333333333327</v>
      </c>
      <c r="K253" s="277">
        <v>38.9</v>
      </c>
      <c r="L253" s="277">
        <v>38.5</v>
      </c>
      <c r="M253" s="277">
        <v>2.0451199999999998</v>
      </c>
    </row>
    <row r="254" spans="1:13">
      <c r="A254" s="268">
        <v>244</v>
      </c>
      <c r="B254" s="277" t="s">
        <v>429</v>
      </c>
      <c r="C254" s="278">
        <v>89.35</v>
      </c>
      <c r="D254" s="279">
        <v>90.133333333333326</v>
      </c>
      <c r="E254" s="279">
        <v>87.866666666666646</v>
      </c>
      <c r="F254" s="279">
        <v>86.383333333333326</v>
      </c>
      <c r="G254" s="279">
        <v>84.116666666666646</v>
      </c>
      <c r="H254" s="279">
        <v>91.616666666666646</v>
      </c>
      <c r="I254" s="279">
        <v>93.883333333333326</v>
      </c>
      <c r="J254" s="279">
        <v>95.366666666666646</v>
      </c>
      <c r="K254" s="277">
        <v>92.4</v>
      </c>
      <c r="L254" s="277">
        <v>88.65</v>
      </c>
      <c r="M254" s="277">
        <v>13.754440000000001</v>
      </c>
    </row>
    <row r="255" spans="1:13">
      <c r="A255" s="268">
        <v>245</v>
      </c>
      <c r="B255" s="277" t="s">
        <v>432</v>
      </c>
      <c r="C255" s="278">
        <v>28.8</v>
      </c>
      <c r="D255" s="279">
        <v>29.016666666666669</v>
      </c>
      <c r="E255" s="279">
        <v>28.38333333333334</v>
      </c>
      <c r="F255" s="279">
        <v>27.966666666666672</v>
      </c>
      <c r="G255" s="279">
        <v>27.333333333333343</v>
      </c>
      <c r="H255" s="279">
        <v>29.433333333333337</v>
      </c>
      <c r="I255" s="279">
        <v>30.06666666666667</v>
      </c>
      <c r="J255" s="279">
        <v>30.483333333333334</v>
      </c>
      <c r="K255" s="277">
        <v>29.65</v>
      </c>
      <c r="L255" s="277">
        <v>28.6</v>
      </c>
      <c r="M255" s="277">
        <v>6.82761</v>
      </c>
    </row>
    <row r="256" spans="1:13">
      <c r="A256" s="268">
        <v>246</v>
      </c>
      <c r="B256" s="277" t="s">
        <v>422</v>
      </c>
      <c r="C256" s="278">
        <v>721</v>
      </c>
      <c r="D256" s="279">
        <v>723.36666666666667</v>
      </c>
      <c r="E256" s="279">
        <v>717.73333333333335</v>
      </c>
      <c r="F256" s="279">
        <v>714.4666666666667</v>
      </c>
      <c r="G256" s="279">
        <v>708.83333333333337</v>
      </c>
      <c r="H256" s="279">
        <v>726.63333333333333</v>
      </c>
      <c r="I256" s="279">
        <v>732.26666666666677</v>
      </c>
      <c r="J256" s="279">
        <v>735.5333333333333</v>
      </c>
      <c r="K256" s="277">
        <v>729</v>
      </c>
      <c r="L256" s="277">
        <v>720.1</v>
      </c>
      <c r="M256" s="277">
        <v>0.60189999999999999</v>
      </c>
    </row>
    <row r="257" spans="1:13">
      <c r="A257" s="268">
        <v>247</v>
      </c>
      <c r="B257" s="277" t="s">
        <v>436</v>
      </c>
      <c r="C257" s="278">
        <v>2074.1</v>
      </c>
      <c r="D257" s="279">
        <v>2084.6166666666668</v>
      </c>
      <c r="E257" s="279">
        <v>2054.4833333333336</v>
      </c>
      <c r="F257" s="279">
        <v>2034.8666666666668</v>
      </c>
      <c r="G257" s="279">
        <v>2004.7333333333336</v>
      </c>
      <c r="H257" s="279">
        <v>2104.2333333333336</v>
      </c>
      <c r="I257" s="279">
        <v>2134.3666666666668</v>
      </c>
      <c r="J257" s="279">
        <v>2153.9833333333336</v>
      </c>
      <c r="K257" s="277">
        <v>2114.75</v>
      </c>
      <c r="L257" s="277">
        <v>2065</v>
      </c>
      <c r="M257" s="277">
        <v>4.1270000000000001E-2</v>
      </c>
    </row>
    <row r="258" spans="1:13">
      <c r="A258" s="268">
        <v>248</v>
      </c>
      <c r="B258" s="277" t="s">
        <v>433</v>
      </c>
      <c r="C258" s="278">
        <v>57.65</v>
      </c>
      <c r="D258" s="279">
        <v>57.233333333333327</v>
      </c>
      <c r="E258" s="279">
        <v>56.116666666666653</v>
      </c>
      <c r="F258" s="279">
        <v>54.583333333333329</v>
      </c>
      <c r="G258" s="279">
        <v>53.466666666666654</v>
      </c>
      <c r="H258" s="279">
        <v>58.766666666666652</v>
      </c>
      <c r="I258" s="279">
        <v>59.883333333333326</v>
      </c>
      <c r="J258" s="279">
        <v>61.41666666666665</v>
      </c>
      <c r="K258" s="277">
        <v>58.35</v>
      </c>
      <c r="L258" s="277">
        <v>55.7</v>
      </c>
      <c r="M258" s="277">
        <v>14.648389999999999</v>
      </c>
    </row>
    <row r="259" spans="1:13">
      <c r="A259" s="268">
        <v>249</v>
      </c>
      <c r="B259" s="277" t="s">
        <v>129</v>
      </c>
      <c r="C259" s="278">
        <v>184.25</v>
      </c>
      <c r="D259" s="279">
        <v>183.56666666666669</v>
      </c>
      <c r="E259" s="279">
        <v>181.18333333333339</v>
      </c>
      <c r="F259" s="279">
        <v>178.1166666666667</v>
      </c>
      <c r="G259" s="279">
        <v>175.73333333333341</v>
      </c>
      <c r="H259" s="279">
        <v>186.63333333333338</v>
      </c>
      <c r="I259" s="279">
        <v>189.01666666666665</v>
      </c>
      <c r="J259" s="279">
        <v>192.08333333333337</v>
      </c>
      <c r="K259" s="277">
        <v>185.95</v>
      </c>
      <c r="L259" s="277">
        <v>180.5</v>
      </c>
      <c r="M259" s="277">
        <v>136.92591999999999</v>
      </c>
    </row>
    <row r="260" spans="1:13">
      <c r="A260" s="268">
        <v>250</v>
      </c>
      <c r="B260" s="277" t="s">
        <v>430</v>
      </c>
      <c r="C260" s="278">
        <v>10.4</v>
      </c>
      <c r="D260" s="279">
        <v>10.583333333333334</v>
      </c>
      <c r="E260" s="279">
        <v>10.166666666666668</v>
      </c>
      <c r="F260" s="279">
        <v>9.9333333333333336</v>
      </c>
      <c r="G260" s="279">
        <v>9.5166666666666675</v>
      </c>
      <c r="H260" s="279">
        <v>10.816666666666668</v>
      </c>
      <c r="I260" s="279">
        <v>11.233333333333336</v>
      </c>
      <c r="J260" s="279">
        <v>11.466666666666669</v>
      </c>
      <c r="K260" s="277">
        <v>11</v>
      </c>
      <c r="L260" s="277">
        <v>10.35</v>
      </c>
      <c r="M260" s="277">
        <v>7.6237500000000002</v>
      </c>
    </row>
    <row r="261" spans="1:13">
      <c r="A261" s="268">
        <v>251</v>
      </c>
      <c r="B261" s="277" t="s">
        <v>423</v>
      </c>
      <c r="C261" s="278">
        <v>1477.95</v>
      </c>
      <c r="D261" s="279">
        <v>1486.95</v>
      </c>
      <c r="E261" s="279">
        <v>1454.0500000000002</v>
      </c>
      <c r="F261" s="279">
        <v>1430.15</v>
      </c>
      <c r="G261" s="279">
        <v>1397.2500000000002</v>
      </c>
      <c r="H261" s="279">
        <v>1510.8500000000001</v>
      </c>
      <c r="I261" s="279">
        <v>1543.7500000000002</v>
      </c>
      <c r="J261" s="279">
        <v>1567.65</v>
      </c>
      <c r="K261" s="277">
        <v>1519.85</v>
      </c>
      <c r="L261" s="277">
        <v>1463.05</v>
      </c>
      <c r="M261" s="277">
        <v>1.8598699999999999</v>
      </c>
    </row>
    <row r="262" spans="1:13">
      <c r="A262" s="268">
        <v>252</v>
      </c>
      <c r="B262" s="277" t="s">
        <v>424</v>
      </c>
      <c r="C262" s="278">
        <v>299.10000000000002</v>
      </c>
      <c r="D262" s="279">
        <v>300.11666666666667</v>
      </c>
      <c r="E262" s="279">
        <v>294.33333333333337</v>
      </c>
      <c r="F262" s="279">
        <v>289.56666666666672</v>
      </c>
      <c r="G262" s="279">
        <v>283.78333333333342</v>
      </c>
      <c r="H262" s="279">
        <v>304.88333333333333</v>
      </c>
      <c r="I262" s="279">
        <v>310.66666666666663</v>
      </c>
      <c r="J262" s="279">
        <v>315.43333333333328</v>
      </c>
      <c r="K262" s="277">
        <v>305.89999999999998</v>
      </c>
      <c r="L262" s="277">
        <v>295.35000000000002</v>
      </c>
      <c r="M262" s="277">
        <v>6.2689700000000004</v>
      </c>
    </row>
    <row r="263" spans="1:13">
      <c r="A263" s="268">
        <v>253</v>
      </c>
      <c r="B263" s="277" t="s">
        <v>425</v>
      </c>
      <c r="C263" s="278">
        <v>100.05</v>
      </c>
      <c r="D263" s="279">
        <v>99.883333333333326</v>
      </c>
      <c r="E263" s="279">
        <v>96.966666666666654</v>
      </c>
      <c r="F263" s="279">
        <v>93.883333333333326</v>
      </c>
      <c r="G263" s="279">
        <v>90.966666666666654</v>
      </c>
      <c r="H263" s="279">
        <v>102.96666666666665</v>
      </c>
      <c r="I263" s="279">
        <v>105.88333333333334</v>
      </c>
      <c r="J263" s="279">
        <v>108.96666666666665</v>
      </c>
      <c r="K263" s="277">
        <v>102.8</v>
      </c>
      <c r="L263" s="277">
        <v>96.8</v>
      </c>
      <c r="M263" s="277">
        <v>34.631889999999999</v>
      </c>
    </row>
    <row r="264" spans="1:13">
      <c r="A264" s="268">
        <v>254</v>
      </c>
      <c r="B264" s="277" t="s">
        <v>426</v>
      </c>
      <c r="C264" s="278">
        <v>66.05</v>
      </c>
      <c r="D264" s="279">
        <v>66.183333333333323</v>
      </c>
      <c r="E264" s="279">
        <v>65.46666666666664</v>
      </c>
      <c r="F264" s="279">
        <v>64.883333333333312</v>
      </c>
      <c r="G264" s="279">
        <v>64.166666666666629</v>
      </c>
      <c r="H264" s="279">
        <v>66.766666666666652</v>
      </c>
      <c r="I264" s="279">
        <v>67.48333333333332</v>
      </c>
      <c r="J264" s="279">
        <v>68.066666666666663</v>
      </c>
      <c r="K264" s="277">
        <v>66.900000000000006</v>
      </c>
      <c r="L264" s="277">
        <v>65.599999999999994</v>
      </c>
      <c r="M264" s="277">
        <v>4.2071699999999996</v>
      </c>
    </row>
    <row r="265" spans="1:13">
      <c r="A265" s="268">
        <v>255</v>
      </c>
      <c r="B265" s="277" t="s">
        <v>427</v>
      </c>
      <c r="C265" s="278">
        <v>79.05</v>
      </c>
      <c r="D265" s="279">
        <v>79.416666666666671</v>
      </c>
      <c r="E265" s="279">
        <v>78.333333333333343</v>
      </c>
      <c r="F265" s="279">
        <v>77.616666666666674</v>
      </c>
      <c r="G265" s="279">
        <v>76.533333333333346</v>
      </c>
      <c r="H265" s="279">
        <v>80.13333333333334</v>
      </c>
      <c r="I265" s="279">
        <v>81.216666666666683</v>
      </c>
      <c r="J265" s="279">
        <v>81.933333333333337</v>
      </c>
      <c r="K265" s="277">
        <v>80.5</v>
      </c>
      <c r="L265" s="277">
        <v>78.7</v>
      </c>
      <c r="M265" s="277">
        <v>5.6537100000000002</v>
      </c>
    </row>
    <row r="266" spans="1:13">
      <c r="A266" s="268">
        <v>256</v>
      </c>
      <c r="B266" s="277" t="s">
        <v>435</v>
      </c>
      <c r="C266" s="278">
        <v>36.85</v>
      </c>
      <c r="D266" s="279">
        <v>36.9</v>
      </c>
      <c r="E266" s="279">
        <v>36.4</v>
      </c>
      <c r="F266" s="279">
        <v>35.950000000000003</v>
      </c>
      <c r="G266" s="279">
        <v>35.450000000000003</v>
      </c>
      <c r="H266" s="279">
        <v>37.349999999999994</v>
      </c>
      <c r="I266" s="279">
        <v>37.849999999999994</v>
      </c>
      <c r="J266" s="279">
        <v>38.29999999999999</v>
      </c>
      <c r="K266" s="277">
        <v>37.4</v>
      </c>
      <c r="L266" s="277">
        <v>36.450000000000003</v>
      </c>
      <c r="M266" s="277">
        <v>2.1296599999999999</v>
      </c>
    </row>
    <row r="267" spans="1:13">
      <c r="A267" s="268">
        <v>257</v>
      </c>
      <c r="B267" s="277" t="s">
        <v>434</v>
      </c>
      <c r="C267" s="278">
        <v>72.2</v>
      </c>
      <c r="D267" s="279">
        <v>72.166666666666671</v>
      </c>
      <c r="E267" s="279">
        <v>70.233333333333348</v>
      </c>
      <c r="F267" s="279">
        <v>68.26666666666668</v>
      </c>
      <c r="G267" s="279">
        <v>66.333333333333357</v>
      </c>
      <c r="H267" s="279">
        <v>74.13333333333334</v>
      </c>
      <c r="I267" s="279">
        <v>76.066666666666649</v>
      </c>
      <c r="J267" s="279">
        <v>78.033333333333331</v>
      </c>
      <c r="K267" s="277">
        <v>74.099999999999994</v>
      </c>
      <c r="L267" s="277">
        <v>70.2</v>
      </c>
      <c r="M267" s="277">
        <v>3.2846099999999998</v>
      </c>
    </row>
    <row r="268" spans="1:13">
      <c r="A268" s="268">
        <v>258</v>
      </c>
      <c r="B268" s="277" t="s">
        <v>263</v>
      </c>
      <c r="C268" s="278">
        <v>46.95</v>
      </c>
      <c r="D268" s="279">
        <v>46.449999999999996</v>
      </c>
      <c r="E268" s="279">
        <v>45.499999999999993</v>
      </c>
      <c r="F268" s="279">
        <v>44.05</v>
      </c>
      <c r="G268" s="279">
        <v>43.099999999999994</v>
      </c>
      <c r="H268" s="279">
        <v>47.899999999999991</v>
      </c>
      <c r="I268" s="279">
        <v>48.849999999999994</v>
      </c>
      <c r="J268" s="279">
        <v>50.29999999999999</v>
      </c>
      <c r="K268" s="277">
        <v>47.4</v>
      </c>
      <c r="L268" s="277">
        <v>45</v>
      </c>
      <c r="M268" s="277">
        <v>8.5588099999999994</v>
      </c>
    </row>
    <row r="269" spans="1:13">
      <c r="A269" s="268">
        <v>259</v>
      </c>
      <c r="B269" s="277" t="s">
        <v>130</v>
      </c>
      <c r="C269" s="278">
        <v>217.55</v>
      </c>
      <c r="D269" s="279">
        <v>217.45000000000002</v>
      </c>
      <c r="E269" s="279">
        <v>213.95000000000005</v>
      </c>
      <c r="F269" s="279">
        <v>210.35000000000002</v>
      </c>
      <c r="G269" s="279">
        <v>206.85000000000005</v>
      </c>
      <c r="H269" s="279">
        <v>221.05000000000004</v>
      </c>
      <c r="I269" s="279">
        <v>224.54999999999998</v>
      </c>
      <c r="J269" s="279">
        <v>228.15000000000003</v>
      </c>
      <c r="K269" s="277">
        <v>220.95</v>
      </c>
      <c r="L269" s="277">
        <v>213.85</v>
      </c>
      <c r="M269" s="277">
        <v>112.76308</v>
      </c>
    </row>
    <row r="270" spans="1:13">
      <c r="A270" s="268">
        <v>260</v>
      </c>
      <c r="B270" s="277" t="s">
        <v>264</v>
      </c>
      <c r="C270" s="278">
        <v>771.4</v>
      </c>
      <c r="D270" s="279">
        <v>761.6</v>
      </c>
      <c r="E270" s="279">
        <v>739.35</v>
      </c>
      <c r="F270" s="279">
        <v>707.3</v>
      </c>
      <c r="G270" s="279">
        <v>685.05</v>
      </c>
      <c r="H270" s="279">
        <v>793.65000000000009</v>
      </c>
      <c r="I270" s="279">
        <v>815.90000000000009</v>
      </c>
      <c r="J270" s="279">
        <v>847.95000000000016</v>
      </c>
      <c r="K270" s="277">
        <v>783.85</v>
      </c>
      <c r="L270" s="277">
        <v>729.55</v>
      </c>
      <c r="M270" s="277">
        <v>14.72105</v>
      </c>
    </row>
    <row r="271" spans="1:13">
      <c r="A271" s="268">
        <v>261</v>
      </c>
      <c r="B271" s="277" t="s">
        <v>131</v>
      </c>
      <c r="C271" s="278">
        <v>1683.7</v>
      </c>
      <c r="D271" s="279">
        <v>1691.6000000000001</v>
      </c>
      <c r="E271" s="279">
        <v>1667.1000000000004</v>
      </c>
      <c r="F271" s="279">
        <v>1650.5000000000002</v>
      </c>
      <c r="G271" s="279">
        <v>1626.0000000000005</v>
      </c>
      <c r="H271" s="279">
        <v>1708.2000000000003</v>
      </c>
      <c r="I271" s="279">
        <v>1732.6999999999998</v>
      </c>
      <c r="J271" s="279">
        <v>1749.3000000000002</v>
      </c>
      <c r="K271" s="277">
        <v>1716.1</v>
      </c>
      <c r="L271" s="277">
        <v>1675</v>
      </c>
      <c r="M271" s="277">
        <v>5.50746</v>
      </c>
    </row>
    <row r="272" spans="1:13">
      <c r="A272" s="268">
        <v>262</v>
      </c>
      <c r="B272" s="277" t="s">
        <v>132</v>
      </c>
      <c r="C272" s="278">
        <v>370.75</v>
      </c>
      <c r="D272" s="279">
        <v>372.3</v>
      </c>
      <c r="E272" s="279">
        <v>366.70000000000005</v>
      </c>
      <c r="F272" s="279">
        <v>362.65000000000003</v>
      </c>
      <c r="G272" s="279">
        <v>357.05000000000007</v>
      </c>
      <c r="H272" s="279">
        <v>376.35</v>
      </c>
      <c r="I272" s="279">
        <v>381.95000000000005</v>
      </c>
      <c r="J272" s="279">
        <v>386</v>
      </c>
      <c r="K272" s="277">
        <v>377.9</v>
      </c>
      <c r="L272" s="277">
        <v>368.25</v>
      </c>
      <c r="M272" s="277">
        <v>15.57948</v>
      </c>
    </row>
    <row r="273" spans="1:13">
      <c r="A273" s="268">
        <v>263</v>
      </c>
      <c r="B273" s="277" t="s">
        <v>437</v>
      </c>
      <c r="C273" s="278">
        <v>120.2</v>
      </c>
      <c r="D273" s="279">
        <v>120.81666666666666</v>
      </c>
      <c r="E273" s="279">
        <v>119.38333333333333</v>
      </c>
      <c r="F273" s="279">
        <v>118.56666666666666</v>
      </c>
      <c r="G273" s="279">
        <v>117.13333333333333</v>
      </c>
      <c r="H273" s="279">
        <v>121.63333333333333</v>
      </c>
      <c r="I273" s="279">
        <v>123.06666666666666</v>
      </c>
      <c r="J273" s="279">
        <v>123.88333333333333</v>
      </c>
      <c r="K273" s="277">
        <v>122.25</v>
      </c>
      <c r="L273" s="277">
        <v>120</v>
      </c>
      <c r="M273" s="277">
        <v>1.6862699999999999</v>
      </c>
    </row>
    <row r="274" spans="1:13">
      <c r="A274" s="268">
        <v>264</v>
      </c>
      <c r="B274" s="277" t="s">
        <v>443</v>
      </c>
      <c r="C274" s="278">
        <v>411.2</v>
      </c>
      <c r="D274" s="279">
        <v>415.33333333333331</v>
      </c>
      <c r="E274" s="279">
        <v>405.86666666666662</v>
      </c>
      <c r="F274" s="279">
        <v>400.5333333333333</v>
      </c>
      <c r="G274" s="279">
        <v>391.06666666666661</v>
      </c>
      <c r="H274" s="279">
        <v>420.66666666666663</v>
      </c>
      <c r="I274" s="279">
        <v>430.13333333333333</v>
      </c>
      <c r="J274" s="279">
        <v>435.46666666666664</v>
      </c>
      <c r="K274" s="277">
        <v>424.8</v>
      </c>
      <c r="L274" s="277">
        <v>410</v>
      </c>
      <c r="M274" s="277">
        <v>2.2100399999999998</v>
      </c>
    </row>
    <row r="275" spans="1:13">
      <c r="A275" s="268">
        <v>265</v>
      </c>
      <c r="B275" s="277" t="s">
        <v>444</v>
      </c>
      <c r="C275" s="278">
        <v>240.55</v>
      </c>
      <c r="D275" s="279">
        <v>241.81666666666669</v>
      </c>
      <c r="E275" s="279">
        <v>238.73333333333338</v>
      </c>
      <c r="F275" s="279">
        <v>236.91666666666669</v>
      </c>
      <c r="G275" s="279">
        <v>233.83333333333337</v>
      </c>
      <c r="H275" s="279">
        <v>243.63333333333338</v>
      </c>
      <c r="I275" s="279">
        <v>246.7166666666667</v>
      </c>
      <c r="J275" s="279">
        <v>248.53333333333339</v>
      </c>
      <c r="K275" s="277">
        <v>244.9</v>
      </c>
      <c r="L275" s="277">
        <v>240</v>
      </c>
      <c r="M275" s="277">
        <v>1.69262</v>
      </c>
    </row>
    <row r="276" spans="1:13">
      <c r="A276" s="268">
        <v>266</v>
      </c>
      <c r="B276" s="277" t="s">
        <v>445</v>
      </c>
      <c r="C276" s="278">
        <v>432.6</v>
      </c>
      <c r="D276" s="279">
        <v>434.93333333333334</v>
      </c>
      <c r="E276" s="279">
        <v>428.16666666666669</v>
      </c>
      <c r="F276" s="279">
        <v>423.73333333333335</v>
      </c>
      <c r="G276" s="279">
        <v>416.9666666666667</v>
      </c>
      <c r="H276" s="279">
        <v>439.36666666666667</v>
      </c>
      <c r="I276" s="279">
        <v>446.13333333333333</v>
      </c>
      <c r="J276" s="279">
        <v>450.56666666666666</v>
      </c>
      <c r="K276" s="277">
        <v>441.7</v>
      </c>
      <c r="L276" s="277">
        <v>430.5</v>
      </c>
      <c r="M276" s="277">
        <v>0.38934999999999997</v>
      </c>
    </row>
    <row r="277" spans="1:13">
      <c r="A277" s="268">
        <v>267</v>
      </c>
      <c r="B277" s="277" t="s">
        <v>447</v>
      </c>
      <c r="C277" s="278">
        <v>30.95</v>
      </c>
      <c r="D277" s="279">
        <v>31.049999999999997</v>
      </c>
      <c r="E277" s="279">
        <v>30.699999999999996</v>
      </c>
      <c r="F277" s="279">
        <v>30.45</v>
      </c>
      <c r="G277" s="279">
        <v>30.099999999999998</v>
      </c>
      <c r="H277" s="279">
        <v>31.299999999999994</v>
      </c>
      <c r="I277" s="279">
        <v>31.649999999999995</v>
      </c>
      <c r="J277" s="279">
        <v>31.899999999999991</v>
      </c>
      <c r="K277" s="277">
        <v>31.4</v>
      </c>
      <c r="L277" s="277">
        <v>30.8</v>
      </c>
      <c r="M277" s="277">
        <v>18.857990000000001</v>
      </c>
    </row>
    <row r="278" spans="1:13">
      <c r="A278" s="268">
        <v>268</v>
      </c>
      <c r="B278" s="277" t="s">
        <v>449</v>
      </c>
      <c r="C278" s="278">
        <v>279.89999999999998</v>
      </c>
      <c r="D278" s="279">
        <v>279.48333333333335</v>
      </c>
      <c r="E278" s="279">
        <v>276.11666666666667</v>
      </c>
      <c r="F278" s="279">
        <v>272.33333333333331</v>
      </c>
      <c r="G278" s="279">
        <v>268.96666666666664</v>
      </c>
      <c r="H278" s="279">
        <v>283.26666666666671</v>
      </c>
      <c r="I278" s="279">
        <v>286.63333333333338</v>
      </c>
      <c r="J278" s="279">
        <v>290.41666666666674</v>
      </c>
      <c r="K278" s="277">
        <v>282.85000000000002</v>
      </c>
      <c r="L278" s="277">
        <v>275.7</v>
      </c>
      <c r="M278" s="277">
        <v>4.9111500000000001</v>
      </c>
    </row>
    <row r="279" spans="1:13">
      <c r="A279" s="268">
        <v>269</v>
      </c>
      <c r="B279" s="277" t="s">
        <v>439</v>
      </c>
      <c r="C279" s="278">
        <v>362.6</v>
      </c>
      <c r="D279" s="279">
        <v>359.98333333333335</v>
      </c>
      <c r="E279" s="279">
        <v>353.9666666666667</v>
      </c>
      <c r="F279" s="279">
        <v>345.33333333333337</v>
      </c>
      <c r="G279" s="279">
        <v>339.31666666666672</v>
      </c>
      <c r="H279" s="279">
        <v>368.61666666666667</v>
      </c>
      <c r="I279" s="279">
        <v>374.63333333333333</v>
      </c>
      <c r="J279" s="279">
        <v>383.26666666666665</v>
      </c>
      <c r="K279" s="277">
        <v>366</v>
      </c>
      <c r="L279" s="277">
        <v>351.35</v>
      </c>
      <c r="M279" s="277">
        <v>1.8805099999999999</v>
      </c>
    </row>
    <row r="280" spans="1:13">
      <c r="A280" s="268">
        <v>270</v>
      </c>
      <c r="B280" s="277" t="s">
        <v>1780</v>
      </c>
      <c r="C280" s="278">
        <v>724.55</v>
      </c>
      <c r="D280" s="279">
        <v>733.16666666666663</v>
      </c>
      <c r="E280" s="279">
        <v>712.38333333333321</v>
      </c>
      <c r="F280" s="279">
        <v>700.21666666666658</v>
      </c>
      <c r="G280" s="279">
        <v>679.43333333333317</v>
      </c>
      <c r="H280" s="279">
        <v>745.33333333333326</v>
      </c>
      <c r="I280" s="279">
        <v>766.11666666666679</v>
      </c>
      <c r="J280" s="279">
        <v>778.2833333333333</v>
      </c>
      <c r="K280" s="277">
        <v>753.95</v>
      </c>
      <c r="L280" s="277">
        <v>721</v>
      </c>
      <c r="M280" s="277">
        <v>1.0630000000000001E-2</v>
      </c>
    </row>
    <row r="281" spans="1:13">
      <c r="A281" s="268">
        <v>271</v>
      </c>
      <c r="B281" s="277" t="s">
        <v>450</v>
      </c>
      <c r="C281" s="278">
        <v>110.4</v>
      </c>
      <c r="D281" s="279">
        <v>110</v>
      </c>
      <c r="E281" s="279">
        <v>107.4</v>
      </c>
      <c r="F281" s="279">
        <v>104.4</v>
      </c>
      <c r="G281" s="279">
        <v>101.80000000000001</v>
      </c>
      <c r="H281" s="279">
        <v>113</v>
      </c>
      <c r="I281" s="279">
        <v>115.6</v>
      </c>
      <c r="J281" s="279">
        <v>118.6</v>
      </c>
      <c r="K281" s="277">
        <v>112.6</v>
      </c>
      <c r="L281" s="277">
        <v>107</v>
      </c>
      <c r="M281" s="277">
        <v>1.1331</v>
      </c>
    </row>
    <row r="282" spans="1:13">
      <c r="A282" s="268">
        <v>272</v>
      </c>
      <c r="B282" s="277" t="s">
        <v>440</v>
      </c>
      <c r="C282" s="278">
        <v>204</v>
      </c>
      <c r="D282" s="279">
        <v>205.01666666666665</v>
      </c>
      <c r="E282" s="279">
        <v>202.0333333333333</v>
      </c>
      <c r="F282" s="279">
        <v>200.06666666666666</v>
      </c>
      <c r="G282" s="279">
        <v>197.08333333333331</v>
      </c>
      <c r="H282" s="279">
        <v>206.98333333333329</v>
      </c>
      <c r="I282" s="279">
        <v>209.96666666666664</v>
      </c>
      <c r="J282" s="279">
        <v>211.93333333333328</v>
      </c>
      <c r="K282" s="277">
        <v>208</v>
      </c>
      <c r="L282" s="277">
        <v>203.05</v>
      </c>
      <c r="M282" s="277">
        <v>0.83343999999999996</v>
      </c>
    </row>
    <row r="283" spans="1:13">
      <c r="A283" s="268">
        <v>273</v>
      </c>
      <c r="B283" s="277" t="s">
        <v>451</v>
      </c>
      <c r="C283" s="278">
        <v>142</v>
      </c>
      <c r="D283" s="279">
        <v>142.53333333333333</v>
      </c>
      <c r="E283" s="279">
        <v>140.71666666666667</v>
      </c>
      <c r="F283" s="279">
        <v>139.43333333333334</v>
      </c>
      <c r="G283" s="279">
        <v>137.61666666666667</v>
      </c>
      <c r="H283" s="279">
        <v>143.81666666666666</v>
      </c>
      <c r="I283" s="279">
        <v>145.63333333333333</v>
      </c>
      <c r="J283" s="279">
        <v>146.91666666666666</v>
      </c>
      <c r="K283" s="277">
        <v>144.35</v>
      </c>
      <c r="L283" s="277">
        <v>141.25</v>
      </c>
      <c r="M283" s="277">
        <v>0.50229999999999997</v>
      </c>
    </row>
    <row r="284" spans="1:13">
      <c r="A284" s="268">
        <v>274</v>
      </c>
      <c r="B284" s="277" t="s">
        <v>133</v>
      </c>
      <c r="C284" s="278">
        <v>1389.45</v>
      </c>
      <c r="D284" s="279">
        <v>1377.7666666666667</v>
      </c>
      <c r="E284" s="279">
        <v>1357.5833333333333</v>
      </c>
      <c r="F284" s="279">
        <v>1325.7166666666667</v>
      </c>
      <c r="G284" s="279">
        <v>1305.5333333333333</v>
      </c>
      <c r="H284" s="279">
        <v>1409.6333333333332</v>
      </c>
      <c r="I284" s="279">
        <v>1429.8166666666666</v>
      </c>
      <c r="J284" s="279">
        <v>1461.6833333333332</v>
      </c>
      <c r="K284" s="277">
        <v>1397.95</v>
      </c>
      <c r="L284" s="277">
        <v>1345.9</v>
      </c>
      <c r="M284" s="277">
        <v>40.678060000000002</v>
      </c>
    </row>
    <row r="285" spans="1:13">
      <c r="A285" s="268">
        <v>275</v>
      </c>
      <c r="B285" s="277" t="s">
        <v>441</v>
      </c>
      <c r="C285" s="278">
        <v>65.400000000000006</v>
      </c>
      <c r="D285" s="279">
        <v>65.916666666666671</v>
      </c>
      <c r="E285" s="279">
        <v>64.533333333333346</v>
      </c>
      <c r="F285" s="279">
        <v>63.666666666666671</v>
      </c>
      <c r="G285" s="279">
        <v>62.283333333333346</v>
      </c>
      <c r="H285" s="279">
        <v>66.783333333333346</v>
      </c>
      <c r="I285" s="279">
        <v>68.166666666666671</v>
      </c>
      <c r="J285" s="279">
        <v>69.033333333333346</v>
      </c>
      <c r="K285" s="277">
        <v>67.3</v>
      </c>
      <c r="L285" s="277">
        <v>65.05</v>
      </c>
      <c r="M285" s="277">
        <v>5.5171200000000002</v>
      </c>
    </row>
    <row r="286" spans="1:13">
      <c r="A286" s="268">
        <v>276</v>
      </c>
      <c r="B286" s="277" t="s">
        <v>438</v>
      </c>
      <c r="C286" s="278">
        <v>427.25</v>
      </c>
      <c r="D286" s="279">
        <v>431.8</v>
      </c>
      <c r="E286" s="279">
        <v>418.75</v>
      </c>
      <c r="F286" s="279">
        <v>410.25</v>
      </c>
      <c r="G286" s="279">
        <v>397.2</v>
      </c>
      <c r="H286" s="279">
        <v>440.3</v>
      </c>
      <c r="I286" s="279">
        <v>453.35000000000008</v>
      </c>
      <c r="J286" s="279">
        <v>461.85</v>
      </c>
      <c r="K286" s="277">
        <v>444.85</v>
      </c>
      <c r="L286" s="277">
        <v>423.3</v>
      </c>
      <c r="M286" s="277">
        <v>8.7959999999999997E-2</v>
      </c>
    </row>
    <row r="287" spans="1:13">
      <c r="A287" s="268">
        <v>277</v>
      </c>
      <c r="B287" s="277" t="s">
        <v>442</v>
      </c>
      <c r="C287" s="278">
        <v>252.5</v>
      </c>
      <c r="D287" s="279">
        <v>253.48333333333335</v>
      </c>
      <c r="E287" s="279">
        <v>249.16666666666669</v>
      </c>
      <c r="F287" s="279">
        <v>245.83333333333334</v>
      </c>
      <c r="G287" s="279">
        <v>241.51666666666668</v>
      </c>
      <c r="H287" s="279">
        <v>256.81666666666672</v>
      </c>
      <c r="I287" s="279">
        <v>261.13333333333333</v>
      </c>
      <c r="J287" s="279">
        <v>264.4666666666667</v>
      </c>
      <c r="K287" s="277">
        <v>257.8</v>
      </c>
      <c r="L287" s="277">
        <v>250.15</v>
      </c>
      <c r="M287" s="277">
        <v>1.0779799999999999</v>
      </c>
    </row>
    <row r="288" spans="1:13">
      <c r="A288" s="268">
        <v>278</v>
      </c>
      <c r="B288" s="277" t="s">
        <v>448</v>
      </c>
      <c r="C288" s="278">
        <v>599</v>
      </c>
      <c r="D288" s="279">
        <v>593.31666666666672</v>
      </c>
      <c r="E288" s="279">
        <v>584.63333333333344</v>
      </c>
      <c r="F288" s="279">
        <v>570.26666666666677</v>
      </c>
      <c r="G288" s="279">
        <v>561.58333333333348</v>
      </c>
      <c r="H288" s="279">
        <v>607.68333333333339</v>
      </c>
      <c r="I288" s="279">
        <v>616.36666666666656</v>
      </c>
      <c r="J288" s="279">
        <v>630.73333333333335</v>
      </c>
      <c r="K288" s="277">
        <v>602</v>
      </c>
      <c r="L288" s="277">
        <v>578.95000000000005</v>
      </c>
      <c r="M288" s="277">
        <v>3.2680600000000002</v>
      </c>
    </row>
    <row r="289" spans="1:13">
      <c r="A289" s="268">
        <v>279</v>
      </c>
      <c r="B289" s="277" t="s">
        <v>446</v>
      </c>
      <c r="C289" s="278">
        <v>42.95</v>
      </c>
      <c r="D289" s="279">
        <v>43</v>
      </c>
      <c r="E289" s="279">
        <v>42.45</v>
      </c>
      <c r="F289" s="279">
        <v>41.95</v>
      </c>
      <c r="G289" s="279">
        <v>41.400000000000006</v>
      </c>
      <c r="H289" s="279">
        <v>43.5</v>
      </c>
      <c r="I289" s="279">
        <v>44.05</v>
      </c>
      <c r="J289" s="279">
        <v>44.55</v>
      </c>
      <c r="K289" s="277">
        <v>43.55</v>
      </c>
      <c r="L289" s="277">
        <v>42.5</v>
      </c>
      <c r="M289" s="277">
        <v>19.105779999999999</v>
      </c>
    </row>
    <row r="290" spans="1:13">
      <c r="A290" s="268">
        <v>280</v>
      </c>
      <c r="B290" s="277" t="s">
        <v>134</v>
      </c>
      <c r="C290" s="278">
        <v>62.25</v>
      </c>
      <c r="D290" s="279">
        <v>62.116666666666667</v>
      </c>
      <c r="E290" s="279">
        <v>60.533333333333331</v>
      </c>
      <c r="F290" s="279">
        <v>58.816666666666663</v>
      </c>
      <c r="G290" s="279">
        <v>57.233333333333327</v>
      </c>
      <c r="H290" s="279">
        <v>63.833333333333336</v>
      </c>
      <c r="I290" s="279">
        <v>65.416666666666657</v>
      </c>
      <c r="J290" s="279">
        <v>67.13333333333334</v>
      </c>
      <c r="K290" s="277">
        <v>63.7</v>
      </c>
      <c r="L290" s="277">
        <v>60.4</v>
      </c>
      <c r="M290" s="277">
        <v>171.25312</v>
      </c>
    </row>
    <row r="291" spans="1:13">
      <c r="A291" s="268">
        <v>281</v>
      </c>
      <c r="B291" s="277" t="s">
        <v>453</v>
      </c>
      <c r="C291" s="278">
        <v>20.2</v>
      </c>
      <c r="D291" s="279">
        <v>19.916666666666668</v>
      </c>
      <c r="E291" s="279">
        <v>19.583333333333336</v>
      </c>
      <c r="F291" s="279">
        <v>18.966666666666669</v>
      </c>
      <c r="G291" s="279">
        <v>18.633333333333336</v>
      </c>
      <c r="H291" s="279">
        <v>20.533333333333335</v>
      </c>
      <c r="I291" s="279">
        <v>20.866666666666671</v>
      </c>
      <c r="J291" s="279">
        <v>21.483333333333334</v>
      </c>
      <c r="K291" s="277">
        <v>20.25</v>
      </c>
      <c r="L291" s="277">
        <v>19.3</v>
      </c>
      <c r="M291" s="277">
        <v>20.401890000000002</v>
      </c>
    </row>
    <row r="292" spans="1:13">
      <c r="A292" s="268">
        <v>282</v>
      </c>
      <c r="B292" s="277" t="s">
        <v>358</v>
      </c>
      <c r="C292" s="278">
        <v>1910.3</v>
      </c>
      <c r="D292" s="279">
        <v>1924.95</v>
      </c>
      <c r="E292" s="279">
        <v>1886.45</v>
      </c>
      <c r="F292" s="279">
        <v>1862.6</v>
      </c>
      <c r="G292" s="279">
        <v>1824.1</v>
      </c>
      <c r="H292" s="279">
        <v>1948.8000000000002</v>
      </c>
      <c r="I292" s="279">
        <v>1987.3000000000002</v>
      </c>
      <c r="J292" s="279">
        <v>2011.1500000000003</v>
      </c>
      <c r="K292" s="277">
        <v>1963.45</v>
      </c>
      <c r="L292" s="277">
        <v>1901.1</v>
      </c>
      <c r="M292" s="277">
        <v>0.58379999999999999</v>
      </c>
    </row>
    <row r="293" spans="1:13">
      <c r="A293" s="268">
        <v>283</v>
      </c>
      <c r="B293" s="277" t="s">
        <v>454</v>
      </c>
      <c r="C293" s="278">
        <v>763.85</v>
      </c>
      <c r="D293" s="279">
        <v>771.93333333333339</v>
      </c>
      <c r="E293" s="279">
        <v>749.86666666666679</v>
      </c>
      <c r="F293" s="279">
        <v>735.88333333333344</v>
      </c>
      <c r="G293" s="279">
        <v>713.81666666666683</v>
      </c>
      <c r="H293" s="279">
        <v>785.91666666666674</v>
      </c>
      <c r="I293" s="279">
        <v>807.98333333333335</v>
      </c>
      <c r="J293" s="279">
        <v>821.9666666666667</v>
      </c>
      <c r="K293" s="277">
        <v>794</v>
      </c>
      <c r="L293" s="277">
        <v>757.95</v>
      </c>
      <c r="M293" s="277">
        <v>21.02816</v>
      </c>
    </row>
    <row r="294" spans="1:13">
      <c r="A294" s="268">
        <v>284</v>
      </c>
      <c r="B294" s="277" t="s">
        <v>452</v>
      </c>
      <c r="C294" s="278">
        <v>2934.55</v>
      </c>
      <c r="D294" s="279">
        <v>2951.1666666666665</v>
      </c>
      <c r="E294" s="279">
        <v>2913.333333333333</v>
      </c>
      <c r="F294" s="279">
        <v>2892.1166666666663</v>
      </c>
      <c r="G294" s="279">
        <v>2854.2833333333328</v>
      </c>
      <c r="H294" s="279">
        <v>2972.3833333333332</v>
      </c>
      <c r="I294" s="279">
        <v>3010.2166666666662</v>
      </c>
      <c r="J294" s="279">
        <v>3031.4333333333334</v>
      </c>
      <c r="K294" s="277">
        <v>2989</v>
      </c>
      <c r="L294" s="277">
        <v>2929.95</v>
      </c>
      <c r="M294" s="277">
        <v>2.9829999999999999E-2</v>
      </c>
    </row>
    <row r="295" spans="1:13">
      <c r="A295" s="268">
        <v>285</v>
      </c>
      <c r="B295" s="277" t="s">
        <v>455</v>
      </c>
      <c r="C295" s="278">
        <v>23.75</v>
      </c>
      <c r="D295" s="279">
        <v>23.783333333333331</v>
      </c>
      <c r="E295" s="279">
        <v>23.366666666666664</v>
      </c>
      <c r="F295" s="279">
        <v>22.983333333333331</v>
      </c>
      <c r="G295" s="279">
        <v>22.566666666666663</v>
      </c>
      <c r="H295" s="279">
        <v>24.166666666666664</v>
      </c>
      <c r="I295" s="279">
        <v>24.583333333333336</v>
      </c>
      <c r="J295" s="279">
        <v>24.966666666666665</v>
      </c>
      <c r="K295" s="277">
        <v>24.2</v>
      </c>
      <c r="L295" s="277">
        <v>23.4</v>
      </c>
      <c r="M295" s="277">
        <v>10.400069999999999</v>
      </c>
    </row>
    <row r="296" spans="1:13">
      <c r="A296" s="268">
        <v>286</v>
      </c>
      <c r="B296" s="277" t="s">
        <v>135</v>
      </c>
      <c r="C296" s="278">
        <v>273.45</v>
      </c>
      <c r="D296" s="279">
        <v>273.15000000000003</v>
      </c>
      <c r="E296" s="279">
        <v>267.85000000000008</v>
      </c>
      <c r="F296" s="279">
        <v>262.25000000000006</v>
      </c>
      <c r="G296" s="279">
        <v>256.9500000000001</v>
      </c>
      <c r="H296" s="279">
        <v>278.75000000000006</v>
      </c>
      <c r="I296" s="279">
        <v>284.05</v>
      </c>
      <c r="J296" s="279">
        <v>289.65000000000003</v>
      </c>
      <c r="K296" s="277">
        <v>278.45</v>
      </c>
      <c r="L296" s="277">
        <v>267.55</v>
      </c>
      <c r="M296" s="277">
        <v>42.466450000000002</v>
      </c>
    </row>
    <row r="297" spans="1:13">
      <c r="A297" s="268">
        <v>287</v>
      </c>
      <c r="B297" s="277" t="s">
        <v>456</v>
      </c>
      <c r="C297" s="278">
        <v>639.95000000000005</v>
      </c>
      <c r="D297" s="279">
        <v>642.76666666666677</v>
      </c>
      <c r="E297" s="279">
        <v>634.18333333333351</v>
      </c>
      <c r="F297" s="279">
        <v>628.41666666666674</v>
      </c>
      <c r="G297" s="279">
        <v>619.83333333333348</v>
      </c>
      <c r="H297" s="279">
        <v>648.53333333333353</v>
      </c>
      <c r="I297" s="279">
        <v>657.11666666666679</v>
      </c>
      <c r="J297" s="279">
        <v>662.88333333333355</v>
      </c>
      <c r="K297" s="277">
        <v>651.35</v>
      </c>
      <c r="L297" s="277">
        <v>637</v>
      </c>
      <c r="M297" s="277">
        <v>0.20094999999999999</v>
      </c>
    </row>
    <row r="298" spans="1:13">
      <c r="A298" s="268">
        <v>288</v>
      </c>
      <c r="B298" s="277" t="s">
        <v>136</v>
      </c>
      <c r="C298" s="278">
        <v>921.95</v>
      </c>
      <c r="D298" s="279">
        <v>926.68333333333339</v>
      </c>
      <c r="E298" s="279">
        <v>912.51666666666677</v>
      </c>
      <c r="F298" s="279">
        <v>903.08333333333337</v>
      </c>
      <c r="G298" s="279">
        <v>888.91666666666674</v>
      </c>
      <c r="H298" s="279">
        <v>936.11666666666679</v>
      </c>
      <c r="I298" s="279">
        <v>950.2833333333333</v>
      </c>
      <c r="J298" s="279">
        <v>959.71666666666681</v>
      </c>
      <c r="K298" s="277">
        <v>940.85</v>
      </c>
      <c r="L298" s="277">
        <v>917.25</v>
      </c>
      <c r="M298" s="277">
        <v>72.452929999999995</v>
      </c>
    </row>
    <row r="299" spans="1:13">
      <c r="A299" s="268">
        <v>289</v>
      </c>
      <c r="B299" s="277" t="s">
        <v>266</v>
      </c>
      <c r="C299" s="278">
        <v>2400.4499999999998</v>
      </c>
      <c r="D299" s="279">
        <v>2428.35</v>
      </c>
      <c r="E299" s="279">
        <v>2368.1</v>
      </c>
      <c r="F299" s="279">
        <v>2335.75</v>
      </c>
      <c r="G299" s="279">
        <v>2275.5</v>
      </c>
      <c r="H299" s="279">
        <v>2460.6999999999998</v>
      </c>
      <c r="I299" s="279">
        <v>2520.9499999999998</v>
      </c>
      <c r="J299" s="279">
        <v>2553.2999999999997</v>
      </c>
      <c r="K299" s="277">
        <v>2488.6</v>
      </c>
      <c r="L299" s="277">
        <v>2396</v>
      </c>
      <c r="M299" s="277">
        <v>2.7233700000000001</v>
      </c>
    </row>
    <row r="300" spans="1:13">
      <c r="A300" s="268">
        <v>290</v>
      </c>
      <c r="B300" s="277" t="s">
        <v>265</v>
      </c>
      <c r="C300" s="278">
        <v>1493.65</v>
      </c>
      <c r="D300" s="279">
        <v>1487.2166666666665</v>
      </c>
      <c r="E300" s="279">
        <v>1451.4333333333329</v>
      </c>
      <c r="F300" s="279">
        <v>1409.2166666666665</v>
      </c>
      <c r="G300" s="279">
        <v>1373.4333333333329</v>
      </c>
      <c r="H300" s="279">
        <v>1529.4333333333329</v>
      </c>
      <c r="I300" s="279">
        <v>1565.2166666666662</v>
      </c>
      <c r="J300" s="279">
        <v>1607.4333333333329</v>
      </c>
      <c r="K300" s="277">
        <v>1523</v>
      </c>
      <c r="L300" s="277">
        <v>1445</v>
      </c>
      <c r="M300" s="277">
        <v>3.1985100000000002</v>
      </c>
    </row>
    <row r="301" spans="1:13">
      <c r="A301" s="268">
        <v>291</v>
      </c>
      <c r="B301" s="277" t="s">
        <v>137</v>
      </c>
      <c r="C301" s="278">
        <v>859.3</v>
      </c>
      <c r="D301" s="279">
        <v>855.06666666666661</v>
      </c>
      <c r="E301" s="279">
        <v>847.38333333333321</v>
      </c>
      <c r="F301" s="279">
        <v>835.46666666666658</v>
      </c>
      <c r="G301" s="279">
        <v>827.78333333333319</v>
      </c>
      <c r="H301" s="279">
        <v>866.98333333333323</v>
      </c>
      <c r="I301" s="279">
        <v>874.66666666666663</v>
      </c>
      <c r="J301" s="279">
        <v>886.58333333333326</v>
      </c>
      <c r="K301" s="277">
        <v>862.75</v>
      </c>
      <c r="L301" s="277">
        <v>843.15</v>
      </c>
      <c r="M301" s="277">
        <v>20.376899999999999</v>
      </c>
    </row>
    <row r="302" spans="1:13">
      <c r="A302" s="268">
        <v>292</v>
      </c>
      <c r="B302" s="277" t="s">
        <v>457</v>
      </c>
      <c r="C302" s="278">
        <v>1134.75</v>
      </c>
      <c r="D302" s="279">
        <v>1133.2833333333333</v>
      </c>
      <c r="E302" s="279">
        <v>1116.5666666666666</v>
      </c>
      <c r="F302" s="279">
        <v>1098.3833333333332</v>
      </c>
      <c r="G302" s="279">
        <v>1081.6666666666665</v>
      </c>
      <c r="H302" s="279">
        <v>1151.4666666666667</v>
      </c>
      <c r="I302" s="279">
        <v>1168.1833333333334</v>
      </c>
      <c r="J302" s="279">
        <v>1186.3666666666668</v>
      </c>
      <c r="K302" s="277">
        <v>1150</v>
      </c>
      <c r="L302" s="277">
        <v>1115.0999999999999</v>
      </c>
      <c r="M302" s="277">
        <v>0.41513</v>
      </c>
    </row>
    <row r="303" spans="1:13">
      <c r="A303" s="268">
        <v>293</v>
      </c>
      <c r="B303" s="277" t="s">
        <v>138</v>
      </c>
      <c r="C303" s="278">
        <v>604.85</v>
      </c>
      <c r="D303" s="279">
        <v>610.25</v>
      </c>
      <c r="E303" s="279">
        <v>595.6</v>
      </c>
      <c r="F303" s="279">
        <v>586.35</v>
      </c>
      <c r="G303" s="279">
        <v>571.70000000000005</v>
      </c>
      <c r="H303" s="279">
        <v>619.5</v>
      </c>
      <c r="I303" s="279">
        <v>634.15000000000009</v>
      </c>
      <c r="J303" s="279">
        <v>643.4</v>
      </c>
      <c r="K303" s="277">
        <v>624.9</v>
      </c>
      <c r="L303" s="277">
        <v>601</v>
      </c>
      <c r="M303" s="277">
        <v>51.829549999999998</v>
      </c>
    </row>
    <row r="304" spans="1:13">
      <c r="A304" s="268">
        <v>294</v>
      </c>
      <c r="B304" s="277" t="s">
        <v>139</v>
      </c>
      <c r="C304" s="278">
        <v>134.19999999999999</v>
      </c>
      <c r="D304" s="279">
        <v>135.1</v>
      </c>
      <c r="E304" s="279">
        <v>131.75</v>
      </c>
      <c r="F304" s="279">
        <v>129.30000000000001</v>
      </c>
      <c r="G304" s="279">
        <v>125.95000000000002</v>
      </c>
      <c r="H304" s="279">
        <v>137.54999999999998</v>
      </c>
      <c r="I304" s="279">
        <v>140.89999999999995</v>
      </c>
      <c r="J304" s="279">
        <v>143.34999999999997</v>
      </c>
      <c r="K304" s="277">
        <v>138.44999999999999</v>
      </c>
      <c r="L304" s="277">
        <v>132.65</v>
      </c>
      <c r="M304" s="277">
        <v>145.86112</v>
      </c>
    </row>
    <row r="305" spans="1:13">
      <c r="A305" s="268">
        <v>295</v>
      </c>
      <c r="B305" s="277" t="s">
        <v>461</v>
      </c>
      <c r="C305" s="278">
        <v>25.8</v>
      </c>
      <c r="D305" s="279">
        <v>25.933333333333334</v>
      </c>
      <c r="E305" s="279">
        <v>25.066666666666666</v>
      </c>
      <c r="F305" s="279">
        <v>24.333333333333332</v>
      </c>
      <c r="G305" s="279">
        <v>23.466666666666665</v>
      </c>
      <c r="H305" s="279">
        <v>26.666666666666668</v>
      </c>
      <c r="I305" s="279">
        <v>27.533333333333335</v>
      </c>
      <c r="J305" s="279">
        <v>28.266666666666669</v>
      </c>
      <c r="K305" s="277">
        <v>26.8</v>
      </c>
      <c r="L305" s="277">
        <v>25.2</v>
      </c>
      <c r="M305" s="277">
        <v>8.6036300000000008</v>
      </c>
    </row>
    <row r="306" spans="1:13">
      <c r="A306" s="268">
        <v>296</v>
      </c>
      <c r="B306" s="277" t="s">
        <v>319</v>
      </c>
      <c r="C306" s="278">
        <v>12.4</v>
      </c>
      <c r="D306" s="279">
        <v>12.183333333333332</v>
      </c>
      <c r="E306" s="279">
        <v>11.616666666666664</v>
      </c>
      <c r="F306" s="279">
        <v>10.833333333333332</v>
      </c>
      <c r="G306" s="279">
        <v>10.266666666666664</v>
      </c>
      <c r="H306" s="279">
        <v>12.966666666666663</v>
      </c>
      <c r="I306" s="279">
        <v>13.53333333333333</v>
      </c>
      <c r="J306" s="279">
        <v>14.316666666666663</v>
      </c>
      <c r="K306" s="277">
        <v>12.75</v>
      </c>
      <c r="L306" s="277">
        <v>11.4</v>
      </c>
      <c r="M306" s="277">
        <v>163.62805</v>
      </c>
    </row>
    <row r="307" spans="1:13">
      <c r="A307" s="268">
        <v>297</v>
      </c>
      <c r="B307" s="277" t="s">
        <v>464</v>
      </c>
      <c r="C307" s="278">
        <v>105.45</v>
      </c>
      <c r="D307" s="279">
        <v>104.98333333333333</v>
      </c>
      <c r="E307" s="279">
        <v>103.96666666666667</v>
      </c>
      <c r="F307" s="279">
        <v>102.48333333333333</v>
      </c>
      <c r="G307" s="279">
        <v>101.46666666666667</v>
      </c>
      <c r="H307" s="279">
        <v>106.46666666666667</v>
      </c>
      <c r="I307" s="279">
        <v>107.48333333333335</v>
      </c>
      <c r="J307" s="279">
        <v>108.96666666666667</v>
      </c>
      <c r="K307" s="277">
        <v>106</v>
      </c>
      <c r="L307" s="277">
        <v>103.5</v>
      </c>
      <c r="M307" s="277">
        <v>0.59804000000000002</v>
      </c>
    </row>
    <row r="308" spans="1:13">
      <c r="A308" s="268">
        <v>298</v>
      </c>
      <c r="B308" s="277" t="s">
        <v>466</v>
      </c>
      <c r="C308" s="278">
        <v>288.89999999999998</v>
      </c>
      <c r="D308" s="279">
        <v>291</v>
      </c>
      <c r="E308" s="279">
        <v>284.89999999999998</v>
      </c>
      <c r="F308" s="279">
        <v>280.89999999999998</v>
      </c>
      <c r="G308" s="279">
        <v>274.79999999999995</v>
      </c>
      <c r="H308" s="279">
        <v>295</v>
      </c>
      <c r="I308" s="279">
        <v>301.10000000000002</v>
      </c>
      <c r="J308" s="279">
        <v>305.10000000000002</v>
      </c>
      <c r="K308" s="277">
        <v>297.10000000000002</v>
      </c>
      <c r="L308" s="277">
        <v>287</v>
      </c>
      <c r="M308" s="277">
        <v>0.36686000000000002</v>
      </c>
    </row>
    <row r="309" spans="1:13">
      <c r="A309" s="268">
        <v>299</v>
      </c>
      <c r="B309" s="277" t="s">
        <v>462</v>
      </c>
      <c r="C309" s="278">
        <v>3051.15</v>
      </c>
      <c r="D309" s="279">
        <v>3072.0499999999997</v>
      </c>
      <c r="E309" s="279">
        <v>3019.0999999999995</v>
      </c>
      <c r="F309" s="279">
        <v>2987.0499999999997</v>
      </c>
      <c r="G309" s="279">
        <v>2934.0999999999995</v>
      </c>
      <c r="H309" s="279">
        <v>3104.0999999999995</v>
      </c>
      <c r="I309" s="279">
        <v>3157.0499999999993</v>
      </c>
      <c r="J309" s="279">
        <v>3189.0999999999995</v>
      </c>
      <c r="K309" s="277">
        <v>3125</v>
      </c>
      <c r="L309" s="277">
        <v>3040</v>
      </c>
      <c r="M309" s="277">
        <v>8.0820000000000003E-2</v>
      </c>
    </row>
    <row r="310" spans="1:13">
      <c r="A310" s="268">
        <v>300</v>
      </c>
      <c r="B310" s="277" t="s">
        <v>463</v>
      </c>
      <c r="C310" s="278">
        <v>205.05</v>
      </c>
      <c r="D310" s="279">
        <v>206.93333333333331</v>
      </c>
      <c r="E310" s="279">
        <v>202.11666666666662</v>
      </c>
      <c r="F310" s="279">
        <v>199.18333333333331</v>
      </c>
      <c r="G310" s="279">
        <v>194.36666666666662</v>
      </c>
      <c r="H310" s="279">
        <v>209.86666666666662</v>
      </c>
      <c r="I310" s="279">
        <v>214.68333333333328</v>
      </c>
      <c r="J310" s="279">
        <v>217.61666666666662</v>
      </c>
      <c r="K310" s="277">
        <v>211.75</v>
      </c>
      <c r="L310" s="277">
        <v>204</v>
      </c>
      <c r="M310" s="277">
        <v>0.81789999999999996</v>
      </c>
    </row>
    <row r="311" spans="1:13">
      <c r="A311" s="268">
        <v>301</v>
      </c>
      <c r="B311" s="277" t="s">
        <v>140</v>
      </c>
      <c r="C311" s="278">
        <v>181.95</v>
      </c>
      <c r="D311" s="279">
        <v>182.23333333333335</v>
      </c>
      <c r="E311" s="279">
        <v>178.31666666666669</v>
      </c>
      <c r="F311" s="279">
        <v>174.68333333333334</v>
      </c>
      <c r="G311" s="279">
        <v>170.76666666666668</v>
      </c>
      <c r="H311" s="279">
        <v>185.8666666666667</v>
      </c>
      <c r="I311" s="279">
        <v>189.78333333333333</v>
      </c>
      <c r="J311" s="279">
        <v>193.41666666666671</v>
      </c>
      <c r="K311" s="277">
        <v>186.15</v>
      </c>
      <c r="L311" s="277">
        <v>178.6</v>
      </c>
      <c r="M311" s="277">
        <v>135.24110999999999</v>
      </c>
    </row>
    <row r="312" spans="1:13">
      <c r="A312" s="268">
        <v>302</v>
      </c>
      <c r="B312" s="277" t="s">
        <v>141</v>
      </c>
      <c r="C312" s="278">
        <v>362.15</v>
      </c>
      <c r="D312" s="279">
        <v>362.58333333333331</v>
      </c>
      <c r="E312" s="279">
        <v>358.71666666666664</v>
      </c>
      <c r="F312" s="279">
        <v>355.2833333333333</v>
      </c>
      <c r="G312" s="279">
        <v>351.41666666666663</v>
      </c>
      <c r="H312" s="279">
        <v>366.01666666666665</v>
      </c>
      <c r="I312" s="279">
        <v>369.88333333333333</v>
      </c>
      <c r="J312" s="279">
        <v>373.31666666666666</v>
      </c>
      <c r="K312" s="277">
        <v>366.45</v>
      </c>
      <c r="L312" s="277">
        <v>359.15</v>
      </c>
      <c r="M312" s="277">
        <v>34.494599999999998</v>
      </c>
    </row>
    <row r="313" spans="1:13">
      <c r="A313" s="268">
        <v>303</v>
      </c>
      <c r="B313" s="277" t="s">
        <v>142</v>
      </c>
      <c r="C313" s="278">
        <v>6185.15</v>
      </c>
      <c r="D313" s="279">
        <v>6199.7</v>
      </c>
      <c r="E313" s="279">
        <v>6104.4</v>
      </c>
      <c r="F313" s="279">
        <v>6023.65</v>
      </c>
      <c r="G313" s="279">
        <v>5928.3499999999995</v>
      </c>
      <c r="H313" s="279">
        <v>6280.45</v>
      </c>
      <c r="I313" s="279">
        <v>6375.7500000000009</v>
      </c>
      <c r="J313" s="279">
        <v>6456.5</v>
      </c>
      <c r="K313" s="277">
        <v>6295</v>
      </c>
      <c r="L313" s="277">
        <v>6118.95</v>
      </c>
      <c r="M313" s="277">
        <v>20.57207</v>
      </c>
    </row>
    <row r="314" spans="1:13">
      <c r="A314" s="268">
        <v>304</v>
      </c>
      <c r="B314" s="277" t="s">
        <v>458</v>
      </c>
      <c r="C314" s="278">
        <v>647.45000000000005</v>
      </c>
      <c r="D314" s="279">
        <v>653.81666666666672</v>
      </c>
      <c r="E314" s="279">
        <v>638.63333333333344</v>
      </c>
      <c r="F314" s="279">
        <v>629.81666666666672</v>
      </c>
      <c r="G314" s="279">
        <v>614.63333333333344</v>
      </c>
      <c r="H314" s="279">
        <v>662.63333333333344</v>
      </c>
      <c r="I314" s="279">
        <v>677.81666666666661</v>
      </c>
      <c r="J314" s="279">
        <v>686.63333333333344</v>
      </c>
      <c r="K314" s="277">
        <v>669</v>
      </c>
      <c r="L314" s="277">
        <v>645</v>
      </c>
      <c r="M314" s="277">
        <v>0.20716999999999999</v>
      </c>
    </row>
    <row r="315" spans="1:13">
      <c r="A315" s="268">
        <v>305</v>
      </c>
      <c r="B315" s="277" t="s">
        <v>143</v>
      </c>
      <c r="C315" s="278">
        <v>577.54999999999995</v>
      </c>
      <c r="D315" s="279">
        <v>581.44999999999993</v>
      </c>
      <c r="E315" s="279">
        <v>571.09999999999991</v>
      </c>
      <c r="F315" s="279">
        <v>564.65</v>
      </c>
      <c r="G315" s="279">
        <v>554.29999999999995</v>
      </c>
      <c r="H315" s="279">
        <v>587.89999999999986</v>
      </c>
      <c r="I315" s="279">
        <v>598.25</v>
      </c>
      <c r="J315" s="279">
        <v>604.69999999999982</v>
      </c>
      <c r="K315" s="277">
        <v>591.79999999999995</v>
      </c>
      <c r="L315" s="277">
        <v>575</v>
      </c>
      <c r="M315" s="277">
        <v>21.26285</v>
      </c>
    </row>
    <row r="316" spans="1:13">
      <c r="A316" s="268">
        <v>306</v>
      </c>
      <c r="B316" s="277" t="s">
        <v>472</v>
      </c>
      <c r="C316" s="278">
        <v>1663.9</v>
      </c>
      <c r="D316" s="279">
        <v>1700.55</v>
      </c>
      <c r="E316" s="279">
        <v>1609.1</v>
      </c>
      <c r="F316" s="279">
        <v>1554.3</v>
      </c>
      <c r="G316" s="279">
        <v>1462.85</v>
      </c>
      <c r="H316" s="279">
        <v>1755.35</v>
      </c>
      <c r="I316" s="279">
        <v>1846.8000000000002</v>
      </c>
      <c r="J316" s="279">
        <v>1901.6</v>
      </c>
      <c r="K316" s="277">
        <v>1792</v>
      </c>
      <c r="L316" s="277">
        <v>1645.75</v>
      </c>
      <c r="M316" s="277">
        <v>20.08867</v>
      </c>
    </row>
    <row r="317" spans="1:13">
      <c r="A317" s="268">
        <v>307</v>
      </c>
      <c r="B317" s="277" t="s">
        <v>468</v>
      </c>
      <c r="C317" s="278">
        <v>1571.85</v>
      </c>
      <c r="D317" s="279">
        <v>1591.1666666666667</v>
      </c>
      <c r="E317" s="279">
        <v>1536.3333333333335</v>
      </c>
      <c r="F317" s="279">
        <v>1500.8166666666668</v>
      </c>
      <c r="G317" s="279">
        <v>1445.9833333333336</v>
      </c>
      <c r="H317" s="279">
        <v>1626.6833333333334</v>
      </c>
      <c r="I317" s="279">
        <v>1681.5166666666669</v>
      </c>
      <c r="J317" s="279">
        <v>1717.0333333333333</v>
      </c>
      <c r="K317" s="277">
        <v>1646</v>
      </c>
      <c r="L317" s="277">
        <v>1555.65</v>
      </c>
      <c r="M317" s="277">
        <v>1.4669099999999999</v>
      </c>
    </row>
    <row r="318" spans="1:13">
      <c r="A318" s="268">
        <v>308</v>
      </c>
      <c r="B318" s="277" t="s">
        <v>144</v>
      </c>
      <c r="C318" s="278">
        <v>562.29999999999995</v>
      </c>
      <c r="D318" s="279">
        <v>564.43333333333328</v>
      </c>
      <c r="E318" s="279">
        <v>555.86666666666656</v>
      </c>
      <c r="F318" s="279">
        <v>549.43333333333328</v>
      </c>
      <c r="G318" s="279">
        <v>540.86666666666656</v>
      </c>
      <c r="H318" s="279">
        <v>570.86666666666656</v>
      </c>
      <c r="I318" s="279">
        <v>579.43333333333339</v>
      </c>
      <c r="J318" s="279">
        <v>585.86666666666656</v>
      </c>
      <c r="K318" s="277">
        <v>573</v>
      </c>
      <c r="L318" s="277">
        <v>558</v>
      </c>
      <c r="M318" s="277">
        <v>4.9683599999999997</v>
      </c>
    </row>
    <row r="319" spans="1:13">
      <c r="A319" s="268">
        <v>309</v>
      </c>
      <c r="B319" s="277" t="s">
        <v>145</v>
      </c>
      <c r="C319" s="278">
        <v>1005.85</v>
      </c>
      <c r="D319" s="279">
        <v>1005.6999999999999</v>
      </c>
      <c r="E319" s="279">
        <v>995.49999999999989</v>
      </c>
      <c r="F319" s="279">
        <v>985.15</v>
      </c>
      <c r="G319" s="279">
        <v>974.94999999999993</v>
      </c>
      <c r="H319" s="279">
        <v>1016.0499999999998</v>
      </c>
      <c r="I319" s="279">
        <v>1026.25</v>
      </c>
      <c r="J319" s="279">
        <v>1036.5999999999999</v>
      </c>
      <c r="K319" s="277">
        <v>1015.9</v>
      </c>
      <c r="L319" s="277">
        <v>995.35</v>
      </c>
      <c r="M319" s="277">
        <v>7.3128900000000003</v>
      </c>
    </row>
    <row r="320" spans="1:13">
      <c r="A320" s="268">
        <v>310</v>
      </c>
      <c r="B320" s="277" t="s">
        <v>465</v>
      </c>
      <c r="C320" s="278">
        <v>158.05000000000001</v>
      </c>
      <c r="D320" s="279">
        <v>158.01666666666668</v>
      </c>
      <c r="E320" s="279">
        <v>156.03333333333336</v>
      </c>
      <c r="F320" s="279">
        <v>154.01666666666668</v>
      </c>
      <c r="G320" s="279">
        <v>152.03333333333336</v>
      </c>
      <c r="H320" s="279">
        <v>160.03333333333336</v>
      </c>
      <c r="I320" s="279">
        <v>162.01666666666665</v>
      </c>
      <c r="J320" s="279">
        <v>164.03333333333336</v>
      </c>
      <c r="K320" s="277">
        <v>160</v>
      </c>
      <c r="L320" s="277">
        <v>156</v>
      </c>
      <c r="M320" s="277">
        <v>0.3569</v>
      </c>
    </row>
    <row r="321" spans="1:13">
      <c r="A321" s="268">
        <v>311</v>
      </c>
      <c r="B321" s="277" t="s">
        <v>1976</v>
      </c>
      <c r="C321" s="278">
        <v>204.95</v>
      </c>
      <c r="D321" s="279">
        <v>205.33333333333334</v>
      </c>
      <c r="E321" s="279">
        <v>202.66666666666669</v>
      </c>
      <c r="F321" s="279">
        <v>200.38333333333335</v>
      </c>
      <c r="G321" s="279">
        <v>197.7166666666667</v>
      </c>
      <c r="H321" s="279">
        <v>207.61666666666667</v>
      </c>
      <c r="I321" s="279">
        <v>210.28333333333336</v>
      </c>
      <c r="J321" s="279">
        <v>212.56666666666666</v>
      </c>
      <c r="K321" s="277">
        <v>208</v>
      </c>
      <c r="L321" s="277">
        <v>203.05</v>
      </c>
      <c r="M321" s="277">
        <v>9.2436699999999998</v>
      </c>
    </row>
    <row r="322" spans="1:13">
      <c r="A322" s="268">
        <v>312</v>
      </c>
      <c r="B322" s="277" t="s">
        <v>469</v>
      </c>
      <c r="C322" s="278">
        <v>67.150000000000006</v>
      </c>
      <c r="D322" s="279">
        <v>67.566666666666663</v>
      </c>
      <c r="E322" s="279">
        <v>66.283333333333331</v>
      </c>
      <c r="F322" s="279">
        <v>65.416666666666671</v>
      </c>
      <c r="G322" s="279">
        <v>64.13333333333334</v>
      </c>
      <c r="H322" s="279">
        <v>68.433333333333323</v>
      </c>
      <c r="I322" s="279">
        <v>69.716666666666654</v>
      </c>
      <c r="J322" s="279">
        <v>70.583333333333314</v>
      </c>
      <c r="K322" s="277">
        <v>68.849999999999994</v>
      </c>
      <c r="L322" s="277">
        <v>66.7</v>
      </c>
      <c r="M322" s="277">
        <v>3.40943</v>
      </c>
    </row>
    <row r="323" spans="1:13">
      <c r="A323" s="268">
        <v>313</v>
      </c>
      <c r="B323" s="277" t="s">
        <v>470</v>
      </c>
      <c r="C323" s="278">
        <v>280.05</v>
      </c>
      <c r="D323" s="279">
        <v>280.63333333333338</v>
      </c>
      <c r="E323" s="279">
        <v>274.41666666666674</v>
      </c>
      <c r="F323" s="279">
        <v>268.78333333333336</v>
      </c>
      <c r="G323" s="279">
        <v>262.56666666666672</v>
      </c>
      <c r="H323" s="279">
        <v>286.26666666666677</v>
      </c>
      <c r="I323" s="279">
        <v>292.48333333333335</v>
      </c>
      <c r="J323" s="279">
        <v>298.11666666666679</v>
      </c>
      <c r="K323" s="277">
        <v>286.85000000000002</v>
      </c>
      <c r="L323" s="277">
        <v>275</v>
      </c>
      <c r="M323" s="277">
        <v>0.86570999999999998</v>
      </c>
    </row>
    <row r="324" spans="1:13">
      <c r="A324" s="268">
        <v>314</v>
      </c>
      <c r="B324" s="277" t="s">
        <v>146</v>
      </c>
      <c r="C324" s="278">
        <v>1062.75</v>
      </c>
      <c r="D324" s="279">
        <v>1057.9666666666667</v>
      </c>
      <c r="E324" s="279">
        <v>1047.9333333333334</v>
      </c>
      <c r="F324" s="279">
        <v>1033.1166666666668</v>
      </c>
      <c r="G324" s="279">
        <v>1023.0833333333335</v>
      </c>
      <c r="H324" s="279">
        <v>1072.7833333333333</v>
      </c>
      <c r="I324" s="279">
        <v>1082.8166666666666</v>
      </c>
      <c r="J324" s="279">
        <v>1097.6333333333332</v>
      </c>
      <c r="K324" s="277">
        <v>1068</v>
      </c>
      <c r="L324" s="277">
        <v>1043.1500000000001</v>
      </c>
      <c r="M324" s="277">
        <v>10.22113</v>
      </c>
    </row>
    <row r="325" spans="1:13">
      <c r="A325" s="268">
        <v>315</v>
      </c>
      <c r="B325" s="277" t="s">
        <v>459</v>
      </c>
      <c r="C325" s="278">
        <v>19</v>
      </c>
      <c r="D325" s="279">
        <v>19.099999999999998</v>
      </c>
      <c r="E325" s="279">
        <v>18.649999999999995</v>
      </c>
      <c r="F325" s="279">
        <v>18.299999999999997</v>
      </c>
      <c r="G325" s="279">
        <v>17.849999999999994</v>
      </c>
      <c r="H325" s="279">
        <v>19.449999999999996</v>
      </c>
      <c r="I325" s="279">
        <v>19.899999999999999</v>
      </c>
      <c r="J325" s="279">
        <v>20.249999999999996</v>
      </c>
      <c r="K325" s="277">
        <v>19.55</v>
      </c>
      <c r="L325" s="277">
        <v>18.75</v>
      </c>
      <c r="M325" s="277">
        <v>14.61473</v>
      </c>
    </row>
    <row r="326" spans="1:13">
      <c r="A326" s="268">
        <v>316</v>
      </c>
      <c r="B326" s="277" t="s">
        <v>460</v>
      </c>
      <c r="C326" s="278">
        <v>144.25</v>
      </c>
      <c r="D326" s="279">
        <v>145.53333333333333</v>
      </c>
      <c r="E326" s="279">
        <v>142.01666666666665</v>
      </c>
      <c r="F326" s="279">
        <v>139.78333333333333</v>
      </c>
      <c r="G326" s="279">
        <v>136.26666666666665</v>
      </c>
      <c r="H326" s="279">
        <v>147.76666666666665</v>
      </c>
      <c r="I326" s="279">
        <v>151.28333333333336</v>
      </c>
      <c r="J326" s="279">
        <v>153.51666666666665</v>
      </c>
      <c r="K326" s="277">
        <v>149.05000000000001</v>
      </c>
      <c r="L326" s="277">
        <v>143.30000000000001</v>
      </c>
      <c r="M326" s="277">
        <v>3.2770000000000001</v>
      </c>
    </row>
    <row r="327" spans="1:13">
      <c r="A327" s="268">
        <v>317</v>
      </c>
      <c r="B327" s="277" t="s">
        <v>147</v>
      </c>
      <c r="C327" s="278">
        <v>92.5</v>
      </c>
      <c r="D327" s="279">
        <v>93.116666666666674</v>
      </c>
      <c r="E327" s="279">
        <v>91.433333333333351</v>
      </c>
      <c r="F327" s="279">
        <v>90.366666666666674</v>
      </c>
      <c r="G327" s="279">
        <v>88.683333333333351</v>
      </c>
      <c r="H327" s="279">
        <v>94.183333333333351</v>
      </c>
      <c r="I327" s="279">
        <v>95.866666666666688</v>
      </c>
      <c r="J327" s="279">
        <v>96.933333333333351</v>
      </c>
      <c r="K327" s="277">
        <v>94.8</v>
      </c>
      <c r="L327" s="277">
        <v>92.05</v>
      </c>
      <c r="M327" s="277">
        <v>84.820130000000006</v>
      </c>
    </row>
    <row r="328" spans="1:13">
      <c r="A328" s="268">
        <v>318</v>
      </c>
      <c r="B328" s="277" t="s">
        <v>471</v>
      </c>
      <c r="C328" s="278">
        <v>680.05</v>
      </c>
      <c r="D328" s="279">
        <v>687.66666666666663</v>
      </c>
      <c r="E328" s="279">
        <v>670.38333333333321</v>
      </c>
      <c r="F328" s="279">
        <v>660.71666666666658</v>
      </c>
      <c r="G328" s="279">
        <v>643.43333333333317</v>
      </c>
      <c r="H328" s="279">
        <v>697.33333333333326</v>
      </c>
      <c r="I328" s="279">
        <v>714.61666666666679</v>
      </c>
      <c r="J328" s="279">
        <v>724.2833333333333</v>
      </c>
      <c r="K328" s="277">
        <v>704.95</v>
      </c>
      <c r="L328" s="277">
        <v>678</v>
      </c>
      <c r="M328" s="277">
        <v>0.63539000000000001</v>
      </c>
    </row>
    <row r="329" spans="1:13">
      <c r="A329" s="268">
        <v>319</v>
      </c>
      <c r="B329" s="277" t="s">
        <v>268</v>
      </c>
      <c r="C329" s="278">
        <v>1142.05</v>
      </c>
      <c r="D329" s="279">
        <v>1148.0166666666667</v>
      </c>
      <c r="E329" s="279">
        <v>1116.0833333333333</v>
      </c>
      <c r="F329" s="279">
        <v>1090.1166666666666</v>
      </c>
      <c r="G329" s="279">
        <v>1058.1833333333332</v>
      </c>
      <c r="H329" s="279">
        <v>1173.9833333333333</v>
      </c>
      <c r="I329" s="279">
        <v>1205.9166666666667</v>
      </c>
      <c r="J329" s="279">
        <v>1231.8833333333334</v>
      </c>
      <c r="K329" s="277">
        <v>1179.95</v>
      </c>
      <c r="L329" s="277">
        <v>1122.05</v>
      </c>
      <c r="M329" s="277">
        <v>6.8649500000000003</v>
      </c>
    </row>
    <row r="330" spans="1:13">
      <c r="A330" s="268">
        <v>320</v>
      </c>
      <c r="B330" s="277" t="s">
        <v>148</v>
      </c>
      <c r="C330" s="278">
        <v>61815.1</v>
      </c>
      <c r="D330" s="279">
        <v>62055.033333333333</v>
      </c>
      <c r="E330" s="279">
        <v>61310.066666666666</v>
      </c>
      <c r="F330" s="279">
        <v>60805.033333333333</v>
      </c>
      <c r="G330" s="279">
        <v>60060.066666666666</v>
      </c>
      <c r="H330" s="279">
        <v>62560.066666666666</v>
      </c>
      <c r="I330" s="279">
        <v>63305.033333333326</v>
      </c>
      <c r="J330" s="279">
        <v>63810.066666666666</v>
      </c>
      <c r="K330" s="277">
        <v>62800</v>
      </c>
      <c r="L330" s="277">
        <v>61550</v>
      </c>
      <c r="M330" s="277">
        <v>9.7900000000000001E-2</v>
      </c>
    </row>
    <row r="331" spans="1:13">
      <c r="A331" s="268">
        <v>321</v>
      </c>
      <c r="B331" s="277" t="s">
        <v>267</v>
      </c>
      <c r="C331" s="278">
        <v>38.15</v>
      </c>
      <c r="D331" s="279">
        <v>37.883333333333333</v>
      </c>
      <c r="E331" s="279">
        <v>36.566666666666663</v>
      </c>
      <c r="F331" s="279">
        <v>34.983333333333327</v>
      </c>
      <c r="G331" s="279">
        <v>33.666666666666657</v>
      </c>
      <c r="H331" s="279">
        <v>39.466666666666669</v>
      </c>
      <c r="I331" s="279">
        <v>40.783333333333346</v>
      </c>
      <c r="J331" s="279">
        <v>42.366666666666674</v>
      </c>
      <c r="K331" s="277">
        <v>39.200000000000003</v>
      </c>
      <c r="L331" s="277">
        <v>36.299999999999997</v>
      </c>
      <c r="M331" s="277">
        <v>60.204729999999998</v>
      </c>
    </row>
    <row r="332" spans="1:13">
      <c r="A332" s="268">
        <v>322</v>
      </c>
      <c r="B332" s="277" t="s">
        <v>149</v>
      </c>
      <c r="C332" s="278">
        <v>1348.2</v>
      </c>
      <c r="D332" s="279">
        <v>1341.6000000000001</v>
      </c>
      <c r="E332" s="279">
        <v>1311.6000000000004</v>
      </c>
      <c r="F332" s="279">
        <v>1275.0000000000002</v>
      </c>
      <c r="G332" s="279">
        <v>1245.0000000000005</v>
      </c>
      <c r="H332" s="279">
        <v>1378.2000000000003</v>
      </c>
      <c r="I332" s="279">
        <v>1408.1999999999998</v>
      </c>
      <c r="J332" s="279">
        <v>1444.8000000000002</v>
      </c>
      <c r="K332" s="277">
        <v>1371.6</v>
      </c>
      <c r="L332" s="277">
        <v>1305</v>
      </c>
      <c r="M332" s="277">
        <v>54.051229999999997</v>
      </c>
    </row>
    <row r="333" spans="1:13">
      <c r="A333" s="268">
        <v>323</v>
      </c>
      <c r="B333" s="277" t="s">
        <v>3162</v>
      </c>
      <c r="C333" s="278">
        <v>277.85000000000002</v>
      </c>
      <c r="D333" s="279">
        <v>279.18333333333334</v>
      </c>
      <c r="E333" s="279">
        <v>275.66666666666669</v>
      </c>
      <c r="F333" s="279">
        <v>273.48333333333335</v>
      </c>
      <c r="G333" s="279">
        <v>269.9666666666667</v>
      </c>
      <c r="H333" s="279">
        <v>281.36666666666667</v>
      </c>
      <c r="I333" s="279">
        <v>284.88333333333333</v>
      </c>
      <c r="J333" s="279">
        <v>287.06666666666666</v>
      </c>
      <c r="K333" s="277">
        <v>282.7</v>
      </c>
      <c r="L333" s="277">
        <v>277</v>
      </c>
      <c r="M333" s="277">
        <v>7.7902500000000003</v>
      </c>
    </row>
    <row r="334" spans="1:13">
      <c r="A334" s="268">
        <v>324</v>
      </c>
      <c r="B334" s="277" t="s">
        <v>269</v>
      </c>
      <c r="C334" s="278">
        <v>720.85</v>
      </c>
      <c r="D334" s="279">
        <v>724.61666666666667</v>
      </c>
      <c r="E334" s="279">
        <v>707.23333333333335</v>
      </c>
      <c r="F334" s="279">
        <v>693.61666666666667</v>
      </c>
      <c r="G334" s="279">
        <v>676.23333333333335</v>
      </c>
      <c r="H334" s="279">
        <v>738.23333333333335</v>
      </c>
      <c r="I334" s="279">
        <v>755.61666666666679</v>
      </c>
      <c r="J334" s="279">
        <v>769.23333333333335</v>
      </c>
      <c r="K334" s="277">
        <v>742</v>
      </c>
      <c r="L334" s="277">
        <v>711</v>
      </c>
      <c r="M334" s="277">
        <v>4.9705500000000002</v>
      </c>
    </row>
    <row r="335" spans="1:13">
      <c r="A335" s="268">
        <v>325</v>
      </c>
      <c r="B335" s="277" t="s">
        <v>150</v>
      </c>
      <c r="C335" s="278">
        <v>33.25</v>
      </c>
      <c r="D335" s="279">
        <v>33.483333333333327</v>
      </c>
      <c r="E335" s="279">
        <v>32.866666666666653</v>
      </c>
      <c r="F335" s="279">
        <v>32.483333333333327</v>
      </c>
      <c r="G335" s="279">
        <v>31.866666666666653</v>
      </c>
      <c r="H335" s="279">
        <v>33.866666666666653</v>
      </c>
      <c r="I335" s="279">
        <v>34.483333333333327</v>
      </c>
      <c r="J335" s="279">
        <v>34.866666666666653</v>
      </c>
      <c r="K335" s="277">
        <v>34.1</v>
      </c>
      <c r="L335" s="277">
        <v>33.1</v>
      </c>
      <c r="M335" s="277">
        <v>146.00229999999999</v>
      </c>
    </row>
    <row r="336" spans="1:13">
      <c r="A336" s="268">
        <v>326</v>
      </c>
      <c r="B336" s="277" t="s">
        <v>261</v>
      </c>
      <c r="C336" s="278">
        <v>3140.2</v>
      </c>
      <c r="D336" s="279">
        <v>3140.0666666666671</v>
      </c>
      <c r="E336" s="279">
        <v>3110.1333333333341</v>
      </c>
      <c r="F336" s="279">
        <v>3080.0666666666671</v>
      </c>
      <c r="G336" s="279">
        <v>3050.1333333333341</v>
      </c>
      <c r="H336" s="279">
        <v>3170.1333333333341</v>
      </c>
      <c r="I336" s="279">
        <v>3200.0666666666675</v>
      </c>
      <c r="J336" s="279">
        <v>3230.1333333333341</v>
      </c>
      <c r="K336" s="277">
        <v>3170</v>
      </c>
      <c r="L336" s="277">
        <v>3110</v>
      </c>
      <c r="M336" s="277">
        <v>1.7181299999999999</v>
      </c>
    </row>
    <row r="337" spans="1:13">
      <c r="A337" s="268">
        <v>327</v>
      </c>
      <c r="B337" s="277" t="s">
        <v>478</v>
      </c>
      <c r="C337" s="278">
        <v>1771.25</v>
      </c>
      <c r="D337" s="279">
        <v>1808.0833333333333</v>
      </c>
      <c r="E337" s="279">
        <v>1723.2666666666664</v>
      </c>
      <c r="F337" s="279">
        <v>1675.2833333333331</v>
      </c>
      <c r="G337" s="279">
        <v>1590.4666666666662</v>
      </c>
      <c r="H337" s="279">
        <v>1856.0666666666666</v>
      </c>
      <c r="I337" s="279">
        <v>1940.8833333333337</v>
      </c>
      <c r="J337" s="279">
        <v>1988.8666666666668</v>
      </c>
      <c r="K337" s="277">
        <v>1892.9</v>
      </c>
      <c r="L337" s="277">
        <v>1760.1</v>
      </c>
      <c r="M337" s="277">
        <v>1.9890600000000001</v>
      </c>
    </row>
    <row r="338" spans="1:13">
      <c r="A338" s="268">
        <v>328</v>
      </c>
      <c r="B338" s="277" t="s">
        <v>151</v>
      </c>
      <c r="C338" s="278">
        <v>24.05</v>
      </c>
      <c r="D338" s="279">
        <v>24.133333333333336</v>
      </c>
      <c r="E338" s="279">
        <v>23.866666666666674</v>
      </c>
      <c r="F338" s="279">
        <v>23.683333333333337</v>
      </c>
      <c r="G338" s="279">
        <v>23.416666666666675</v>
      </c>
      <c r="H338" s="279">
        <v>24.316666666666674</v>
      </c>
      <c r="I338" s="279">
        <v>24.583333333333332</v>
      </c>
      <c r="J338" s="279">
        <v>24.766666666666673</v>
      </c>
      <c r="K338" s="277">
        <v>24.4</v>
      </c>
      <c r="L338" s="277">
        <v>23.95</v>
      </c>
      <c r="M338" s="277">
        <v>58.24389</v>
      </c>
    </row>
    <row r="339" spans="1:13">
      <c r="A339" s="268">
        <v>329</v>
      </c>
      <c r="B339" s="277" t="s">
        <v>477</v>
      </c>
      <c r="C339" s="278">
        <v>47.45</v>
      </c>
      <c r="D339" s="279">
        <v>47.4</v>
      </c>
      <c r="E339" s="279">
        <v>46.599999999999994</v>
      </c>
      <c r="F339" s="279">
        <v>45.749999999999993</v>
      </c>
      <c r="G339" s="279">
        <v>44.949999999999989</v>
      </c>
      <c r="H339" s="279">
        <v>48.25</v>
      </c>
      <c r="I339" s="279">
        <v>49.05</v>
      </c>
      <c r="J339" s="279">
        <v>49.900000000000006</v>
      </c>
      <c r="K339" s="277">
        <v>48.2</v>
      </c>
      <c r="L339" s="277">
        <v>46.55</v>
      </c>
      <c r="M339" s="277">
        <v>1.4759100000000001</v>
      </c>
    </row>
    <row r="340" spans="1:13">
      <c r="A340" s="268">
        <v>330</v>
      </c>
      <c r="B340" s="277" t="s">
        <v>152</v>
      </c>
      <c r="C340" s="278">
        <v>30.05</v>
      </c>
      <c r="D340" s="279">
        <v>30.083333333333332</v>
      </c>
      <c r="E340" s="279">
        <v>29.616666666666664</v>
      </c>
      <c r="F340" s="279">
        <v>29.18333333333333</v>
      </c>
      <c r="G340" s="279">
        <v>28.716666666666661</v>
      </c>
      <c r="H340" s="279">
        <v>30.516666666666666</v>
      </c>
      <c r="I340" s="279">
        <v>30.983333333333334</v>
      </c>
      <c r="J340" s="279">
        <v>31.416666666666668</v>
      </c>
      <c r="K340" s="277">
        <v>30.55</v>
      </c>
      <c r="L340" s="277">
        <v>29.65</v>
      </c>
      <c r="M340" s="277">
        <v>116.21572</v>
      </c>
    </row>
    <row r="341" spans="1:13">
      <c r="A341" s="268">
        <v>331</v>
      </c>
      <c r="B341" s="277" t="s">
        <v>473</v>
      </c>
      <c r="C341" s="278">
        <v>447.45</v>
      </c>
      <c r="D341" s="279">
        <v>448.7833333333333</v>
      </c>
      <c r="E341" s="279">
        <v>441.06666666666661</v>
      </c>
      <c r="F341" s="279">
        <v>434.68333333333328</v>
      </c>
      <c r="G341" s="279">
        <v>426.96666666666658</v>
      </c>
      <c r="H341" s="279">
        <v>455.16666666666663</v>
      </c>
      <c r="I341" s="279">
        <v>462.88333333333333</v>
      </c>
      <c r="J341" s="279">
        <v>469.26666666666665</v>
      </c>
      <c r="K341" s="277">
        <v>456.5</v>
      </c>
      <c r="L341" s="277">
        <v>442.4</v>
      </c>
      <c r="M341" s="277">
        <v>0.60594999999999999</v>
      </c>
    </row>
    <row r="342" spans="1:13">
      <c r="A342" s="268">
        <v>332</v>
      </c>
      <c r="B342" s="277" t="s">
        <v>153</v>
      </c>
      <c r="C342" s="278">
        <v>16597.849999999999</v>
      </c>
      <c r="D342" s="279">
        <v>16769.149999999998</v>
      </c>
      <c r="E342" s="279">
        <v>16339.299999999996</v>
      </c>
      <c r="F342" s="279">
        <v>16080.749999999996</v>
      </c>
      <c r="G342" s="279">
        <v>15650.899999999994</v>
      </c>
      <c r="H342" s="279">
        <v>17027.699999999997</v>
      </c>
      <c r="I342" s="279">
        <v>17457.549999999996</v>
      </c>
      <c r="J342" s="279">
        <v>17716.099999999999</v>
      </c>
      <c r="K342" s="277">
        <v>17199</v>
      </c>
      <c r="L342" s="277">
        <v>16510.599999999999</v>
      </c>
      <c r="M342" s="277">
        <v>4.5050499999999998</v>
      </c>
    </row>
    <row r="343" spans="1:13">
      <c r="A343" s="268">
        <v>333</v>
      </c>
      <c r="B343" s="277" t="s">
        <v>3182</v>
      </c>
      <c r="C343" s="278">
        <v>40.85</v>
      </c>
      <c r="D343" s="279">
        <v>41.2</v>
      </c>
      <c r="E343" s="279">
        <v>40.200000000000003</v>
      </c>
      <c r="F343" s="279">
        <v>39.549999999999997</v>
      </c>
      <c r="G343" s="279">
        <v>38.549999999999997</v>
      </c>
      <c r="H343" s="279">
        <v>41.850000000000009</v>
      </c>
      <c r="I343" s="279">
        <v>42.850000000000009</v>
      </c>
      <c r="J343" s="279">
        <v>43.500000000000014</v>
      </c>
      <c r="K343" s="277">
        <v>42.2</v>
      </c>
      <c r="L343" s="277">
        <v>40.549999999999997</v>
      </c>
      <c r="M343" s="277">
        <v>19.090720000000001</v>
      </c>
    </row>
    <row r="344" spans="1:13">
      <c r="A344" s="268">
        <v>334</v>
      </c>
      <c r="B344" s="277" t="s">
        <v>476</v>
      </c>
      <c r="C344" s="278">
        <v>44</v>
      </c>
      <c r="D344" s="279">
        <v>43.70000000000001</v>
      </c>
      <c r="E344" s="279">
        <v>42.500000000000021</v>
      </c>
      <c r="F344" s="279">
        <v>41.000000000000014</v>
      </c>
      <c r="G344" s="279">
        <v>39.800000000000026</v>
      </c>
      <c r="H344" s="279">
        <v>45.200000000000017</v>
      </c>
      <c r="I344" s="279">
        <v>46.400000000000006</v>
      </c>
      <c r="J344" s="279">
        <v>47.900000000000013</v>
      </c>
      <c r="K344" s="277">
        <v>44.9</v>
      </c>
      <c r="L344" s="277">
        <v>42.2</v>
      </c>
      <c r="M344" s="277">
        <v>58.210650000000001</v>
      </c>
    </row>
    <row r="345" spans="1:13">
      <c r="A345" s="268">
        <v>335</v>
      </c>
      <c r="B345" s="277" t="s">
        <v>475</v>
      </c>
      <c r="C345" s="278">
        <v>293.2</v>
      </c>
      <c r="D345" s="279">
        <v>294.53333333333336</v>
      </c>
      <c r="E345" s="279">
        <v>289.56666666666672</v>
      </c>
      <c r="F345" s="279">
        <v>285.93333333333334</v>
      </c>
      <c r="G345" s="279">
        <v>280.9666666666667</v>
      </c>
      <c r="H345" s="279">
        <v>298.16666666666674</v>
      </c>
      <c r="I345" s="279">
        <v>303.13333333333333</v>
      </c>
      <c r="J345" s="279">
        <v>306.76666666666677</v>
      </c>
      <c r="K345" s="277">
        <v>299.5</v>
      </c>
      <c r="L345" s="277">
        <v>290.89999999999998</v>
      </c>
      <c r="M345" s="277">
        <v>1.01562</v>
      </c>
    </row>
    <row r="346" spans="1:13">
      <c r="A346" s="268">
        <v>336</v>
      </c>
      <c r="B346" s="277" t="s">
        <v>270</v>
      </c>
      <c r="C346" s="278">
        <v>20.399999999999999</v>
      </c>
      <c r="D346" s="279">
        <v>20.366666666666664</v>
      </c>
      <c r="E346" s="279">
        <v>20.233333333333327</v>
      </c>
      <c r="F346" s="279">
        <v>20.066666666666663</v>
      </c>
      <c r="G346" s="279">
        <v>19.933333333333326</v>
      </c>
      <c r="H346" s="279">
        <v>20.533333333333328</v>
      </c>
      <c r="I346" s="279">
        <v>20.666666666666661</v>
      </c>
      <c r="J346" s="279">
        <v>20.833333333333329</v>
      </c>
      <c r="K346" s="277">
        <v>20.5</v>
      </c>
      <c r="L346" s="277">
        <v>20.2</v>
      </c>
      <c r="M346" s="277">
        <v>30.3368</v>
      </c>
    </row>
    <row r="347" spans="1:13">
      <c r="A347" s="268">
        <v>337</v>
      </c>
      <c r="B347" s="277" t="s">
        <v>283</v>
      </c>
      <c r="C347" s="278">
        <v>116.3</v>
      </c>
      <c r="D347" s="279">
        <v>116.83333333333333</v>
      </c>
      <c r="E347" s="279">
        <v>115.16666666666666</v>
      </c>
      <c r="F347" s="279">
        <v>114.03333333333333</v>
      </c>
      <c r="G347" s="279">
        <v>112.36666666666666</v>
      </c>
      <c r="H347" s="279">
        <v>117.96666666666665</v>
      </c>
      <c r="I347" s="279">
        <v>119.63333333333331</v>
      </c>
      <c r="J347" s="279">
        <v>120.76666666666665</v>
      </c>
      <c r="K347" s="277">
        <v>118.5</v>
      </c>
      <c r="L347" s="277">
        <v>115.7</v>
      </c>
      <c r="M347" s="277">
        <v>15.03722</v>
      </c>
    </row>
    <row r="348" spans="1:13">
      <c r="A348" s="268">
        <v>338</v>
      </c>
      <c r="B348" s="277" t="s">
        <v>154</v>
      </c>
      <c r="C348" s="278">
        <v>1862.85</v>
      </c>
      <c r="D348" s="279">
        <v>1843.2166666666665</v>
      </c>
      <c r="E348" s="279">
        <v>1792.1833333333329</v>
      </c>
      <c r="F348" s="279">
        <v>1721.5166666666664</v>
      </c>
      <c r="G348" s="279">
        <v>1670.4833333333329</v>
      </c>
      <c r="H348" s="279">
        <v>1913.883333333333</v>
      </c>
      <c r="I348" s="279">
        <v>1964.9166666666663</v>
      </c>
      <c r="J348" s="279">
        <v>2035.583333333333</v>
      </c>
      <c r="K348" s="277">
        <v>1894.25</v>
      </c>
      <c r="L348" s="277">
        <v>1772.55</v>
      </c>
      <c r="M348" s="277">
        <v>29.797319999999999</v>
      </c>
    </row>
    <row r="349" spans="1:13">
      <c r="A349" s="268">
        <v>339</v>
      </c>
      <c r="B349" s="277" t="s">
        <v>479</v>
      </c>
      <c r="C349" s="278">
        <v>1190.95</v>
      </c>
      <c r="D349" s="279">
        <v>1191.6666666666667</v>
      </c>
      <c r="E349" s="279">
        <v>1181.3333333333335</v>
      </c>
      <c r="F349" s="279">
        <v>1171.7166666666667</v>
      </c>
      <c r="G349" s="279">
        <v>1161.3833333333334</v>
      </c>
      <c r="H349" s="279">
        <v>1201.2833333333335</v>
      </c>
      <c r="I349" s="279">
        <v>1211.616666666667</v>
      </c>
      <c r="J349" s="279">
        <v>1221.2333333333336</v>
      </c>
      <c r="K349" s="277">
        <v>1202</v>
      </c>
      <c r="L349" s="277">
        <v>1182.05</v>
      </c>
      <c r="M349" s="277">
        <v>4.7620000000000003E-2</v>
      </c>
    </row>
    <row r="350" spans="1:13">
      <c r="A350" s="268">
        <v>340</v>
      </c>
      <c r="B350" s="277" t="s">
        <v>474</v>
      </c>
      <c r="C350" s="278">
        <v>47.85</v>
      </c>
      <c r="D350" s="279">
        <v>47.883333333333333</v>
      </c>
      <c r="E350" s="279">
        <v>47.416666666666664</v>
      </c>
      <c r="F350" s="279">
        <v>46.983333333333334</v>
      </c>
      <c r="G350" s="279">
        <v>46.516666666666666</v>
      </c>
      <c r="H350" s="279">
        <v>48.316666666666663</v>
      </c>
      <c r="I350" s="279">
        <v>48.783333333333331</v>
      </c>
      <c r="J350" s="279">
        <v>49.216666666666661</v>
      </c>
      <c r="K350" s="277">
        <v>48.35</v>
      </c>
      <c r="L350" s="277">
        <v>47.45</v>
      </c>
      <c r="M350" s="277">
        <v>8.2531599999999994</v>
      </c>
    </row>
    <row r="351" spans="1:13">
      <c r="A351" s="268">
        <v>341</v>
      </c>
      <c r="B351" s="277" t="s">
        <v>155</v>
      </c>
      <c r="C351" s="278">
        <v>87.15</v>
      </c>
      <c r="D351" s="279">
        <v>86.733333333333334</v>
      </c>
      <c r="E351" s="279">
        <v>84.966666666666669</v>
      </c>
      <c r="F351" s="279">
        <v>82.783333333333331</v>
      </c>
      <c r="G351" s="279">
        <v>81.016666666666666</v>
      </c>
      <c r="H351" s="279">
        <v>88.916666666666671</v>
      </c>
      <c r="I351" s="279">
        <v>90.683333333333351</v>
      </c>
      <c r="J351" s="279">
        <v>92.866666666666674</v>
      </c>
      <c r="K351" s="277">
        <v>88.5</v>
      </c>
      <c r="L351" s="277">
        <v>84.55</v>
      </c>
      <c r="M351" s="277">
        <v>131.99206000000001</v>
      </c>
    </row>
    <row r="352" spans="1:13">
      <c r="A352" s="268">
        <v>342</v>
      </c>
      <c r="B352" s="277" t="s">
        <v>156</v>
      </c>
      <c r="C352" s="278">
        <v>88.15</v>
      </c>
      <c r="D352" s="279">
        <v>88.566666666666677</v>
      </c>
      <c r="E352" s="279">
        <v>87.483333333333348</v>
      </c>
      <c r="F352" s="279">
        <v>86.816666666666677</v>
      </c>
      <c r="G352" s="279">
        <v>85.733333333333348</v>
      </c>
      <c r="H352" s="279">
        <v>89.233333333333348</v>
      </c>
      <c r="I352" s="279">
        <v>90.316666666666691</v>
      </c>
      <c r="J352" s="279">
        <v>90.983333333333348</v>
      </c>
      <c r="K352" s="277">
        <v>89.65</v>
      </c>
      <c r="L352" s="277">
        <v>87.9</v>
      </c>
      <c r="M352" s="277">
        <v>107.33683000000001</v>
      </c>
    </row>
    <row r="353" spans="1:13">
      <c r="A353" s="268">
        <v>343</v>
      </c>
      <c r="B353" s="277" t="s">
        <v>271</v>
      </c>
      <c r="C353" s="278">
        <v>365.1</v>
      </c>
      <c r="D353" s="279">
        <v>368.0333333333333</v>
      </c>
      <c r="E353" s="279">
        <v>361.16666666666663</v>
      </c>
      <c r="F353" s="279">
        <v>357.23333333333335</v>
      </c>
      <c r="G353" s="279">
        <v>350.36666666666667</v>
      </c>
      <c r="H353" s="279">
        <v>371.96666666666658</v>
      </c>
      <c r="I353" s="279">
        <v>378.83333333333326</v>
      </c>
      <c r="J353" s="279">
        <v>382.76666666666654</v>
      </c>
      <c r="K353" s="277">
        <v>374.9</v>
      </c>
      <c r="L353" s="277">
        <v>364.1</v>
      </c>
      <c r="M353" s="277">
        <v>2.3250099999999998</v>
      </c>
    </row>
    <row r="354" spans="1:13">
      <c r="A354" s="268">
        <v>344</v>
      </c>
      <c r="B354" s="277" t="s">
        <v>272</v>
      </c>
      <c r="C354" s="278">
        <v>2987.8</v>
      </c>
      <c r="D354" s="279">
        <v>3002.9</v>
      </c>
      <c r="E354" s="279">
        <v>2959.9</v>
      </c>
      <c r="F354" s="279">
        <v>2932</v>
      </c>
      <c r="G354" s="279">
        <v>2889</v>
      </c>
      <c r="H354" s="279">
        <v>3030.8</v>
      </c>
      <c r="I354" s="279">
        <v>3073.8</v>
      </c>
      <c r="J354" s="279">
        <v>3101.7000000000003</v>
      </c>
      <c r="K354" s="277">
        <v>3045.9</v>
      </c>
      <c r="L354" s="277">
        <v>2975</v>
      </c>
      <c r="M354" s="277">
        <v>0.22878000000000001</v>
      </c>
    </row>
    <row r="355" spans="1:13">
      <c r="A355" s="268">
        <v>345</v>
      </c>
      <c r="B355" s="277" t="s">
        <v>157</v>
      </c>
      <c r="C355" s="278">
        <v>97.15</v>
      </c>
      <c r="D355" s="279">
        <v>97.316666666666663</v>
      </c>
      <c r="E355" s="279">
        <v>96.633333333333326</v>
      </c>
      <c r="F355" s="279">
        <v>96.11666666666666</v>
      </c>
      <c r="G355" s="279">
        <v>95.433333333333323</v>
      </c>
      <c r="H355" s="279">
        <v>97.833333333333329</v>
      </c>
      <c r="I355" s="279">
        <v>98.516666666666666</v>
      </c>
      <c r="J355" s="279">
        <v>99.033333333333331</v>
      </c>
      <c r="K355" s="277">
        <v>98</v>
      </c>
      <c r="L355" s="277">
        <v>96.8</v>
      </c>
      <c r="M355" s="277">
        <v>5.1593200000000001</v>
      </c>
    </row>
    <row r="356" spans="1:13">
      <c r="A356" s="268">
        <v>346</v>
      </c>
      <c r="B356" s="277" t="s">
        <v>480</v>
      </c>
      <c r="C356" s="278">
        <v>75.95</v>
      </c>
      <c r="D356" s="279">
        <v>75.95</v>
      </c>
      <c r="E356" s="279">
        <v>75.95</v>
      </c>
      <c r="F356" s="279">
        <v>75.95</v>
      </c>
      <c r="G356" s="279">
        <v>75.95</v>
      </c>
      <c r="H356" s="279">
        <v>75.95</v>
      </c>
      <c r="I356" s="279">
        <v>75.95</v>
      </c>
      <c r="J356" s="279">
        <v>75.95</v>
      </c>
      <c r="K356" s="277">
        <v>75.95</v>
      </c>
      <c r="L356" s="277">
        <v>75.95</v>
      </c>
      <c r="M356" s="277">
        <v>2.61965</v>
      </c>
    </row>
    <row r="357" spans="1:13">
      <c r="A357" s="268">
        <v>347</v>
      </c>
      <c r="B357" s="277" t="s">
        <v>158</v>
      </c>
      <c r="C357" s="278">
        <v>79.5</v>
      </c>
      <c r="D357" s="279">
        <v>79.833333333333329</v>
      </c>
      <c r="E357" s="279">
        <v>78.966666666666654</v>
      </c>
      <c r="F357" s="279">
        <v>78.433333333333323</v>
      </c>
      <c r="G357" s="279">
        <v>77.566666666666649</v>
      </c>
      <c r="H357" s="279">
        <v>80.36666666666666</v>
      </c>
      <c r="I357" s="279">
        <v>81.233333333333334</v>
      </c>
      <c r="J357" s="279">
        <v>81.766666666666666</v>
      </c>
      <c r="K357" s="277">
        <v>80.7</v>
      </c>
      <c r="L357" s="277">
        <v>79.3</v>
      </c>
      <c r="M357" s="277">
        <v>99.062139999999999</v>
      </c>
    </row>
    <row r="358" spans="1:13">
      <c r="A358" s="268">
        <v>348</v>
      </c>
      <c r="B358" s="277" t="s">
        <v>481</v>
      </c>
      <c r="C358" s="278">
        <v>65.099999999999994</v>
      </c>
      <c r="D358" s="279">
        <v>65.399999999999991</v>
      </c>
      <c r="E358" s="279">
        <v>63.299999999999983</v>
      </c>
      <c r="F358" s="279">
        <v>61.499999999999993</v>
      </c>
      <c r="G358" s="279">
        <v>59.399999999999984</v>
      </c>
      <c r="H358" s="279">
        <v>67.199999999999989</v>
      </c>
      <c r="I358" s="279">
        <v>69.299999999999983</v>
      </c>
      <c r="J358" s="279">
        <v>71.09999999999998</v>
      </c>
      <c r="K358" s="277">
        <v>67.5</v>
      </c>
      <c r="L358" s="277">
        <v>63.6</v>
      </c>
      <c r="M358" s="277">
        <v>5.6638099999999998</v>
      </c>
    </row>
    <row r="359" spans="1:13">
      <c r="A359" s="268">
        <v>349</v>
      </c>
      <c r="B359" s="277" t="s">
        <v>482</v>
      </c>
      <c r="C359" s="278">
        <v>177.4</v>
      </c>
      <c r="D359" s="279">
        <v>178.61666666666667</v>
      </c>
      <c r="E359" s="279">
        <v>175.43333333333334</v>
      </c>
      <c r="F359" s="279">
        <v>173.46666666666667</v>
      </c>
      <c r="G359" s="279">
        <v>170.28333333333333</v>
      </c>
      <c r="H359" s="279">
        <v>180.58333333333334</v>
      </c>
      <c r="I359" s="279">
        <v>183.76666666666668</v>
      </c>
      <c r="J359" s="279">
        <v>185.73333333333335</v>
      </c>
      <c r="K359" s="277">
        <v>181.8</v>
      </c>
      <c r="L359" s="277">
        <v>176.65</v>
      </c>
      <c r="M359" s="277">
        <v>2.5312100000000002</v>
      </c>
    </row>
    <row r="360" spans="1:13">
      <c r="A360" s="268">
        <v>350</v>
      </c>
      <c r="B360" s="277" t="s">
        <v>483</v>
      </c>
      <c r="C360" s="278">
        <v>169.65</v>
      </c>
      <c r="D360" s="279">
        <v>170.81666666666669</v>
      </c>
      <c r="E360" s="279">
        <v>165.83333333333337</v>
      </c>
      <c r="F360" s="279">
        <v>162.01666666666668</v>
      </c>
      <c r="G360" s="279">
        <v>157.03333333333336</v>
      </c>
      <c r="H360" s="279">
        <v>174.63333333333338</v>
      </c>
      <c r="I360" s="279">
        <v>179.61666666666667</v>
      </c>
      <c r="J360" s="279">
        <v>183.43333333333339</v>
      </c>
      <c r="K360" s="277">
        <v>175.8</v>
      </c>
      <c r="L360" s="277">
        <v>167</v>
      </c>
      <c r="M360" s="277">
        <v>0.53788999999999998</v>
      </c>
    </row>
    <row r="361" spans="1:13">
      <c r="A361" s="268">
        <v>351</v>
      </c>
      <c r="B361" s="277" t="s">
        <v>159</v>
      </c>
      <c r="C361" s="278">
        <v>19129.75</v>
      </c>
      <c r="D361" s="279">
        <v>19199.383333333331</v>
      </c>
      <c r="E361" s="279">
        <v>18956.066666666662</v>
      </c>
      <c r="F361" s="279">
        <v>18782.383333333331</v>
      </c>
      <c r="G361" s="279">
        <v>18539.066666666662</v>
      </c>
      <c r="H361" s="279">
        <v>19373.066666666662</v>
      </c>
      <c r="I361" s="279">
        <v>19616.383333333328</v>
      </c>
      <c r="J361" s="279">
        <v>19790.066666666662</v>
      </c>
      <c r="K361" s="277">
        <v>19442.7</v>
      </c>
      <c r="L361" s="277">
        <v>19025.7</v>
      </c>
      <c r="M361" s="277">
        <v>0.18346999999999999</v>
      </c>
    </row>
    <row r="362" spans="1:13">
      <c r="A362" s="268">
        <v>352</v>
      </c>
      <c r="B362" s="277" t="s">
        <v>487</v>
      </c>
      <c r="C362" s="278">
        <v>86.9</v>
      </c>
      <c r="D362" s="279">
        <v>87.883333333333326</v>
      </c>
      <c r="E362" s="279">
        <v>85.116666666666646</v>
      </c>
      <c r="F362" s="279">
        <v>83.333333333333314</v>
      </c>
      <c r="G362" s="279">
        <v>80.566666666666634</v>
      </c>
      <c r="H362" s="279">
        <v>89.666666666666657</v>
      </c>
      <c r="I362" s="279">
        <v>92.433333333333337</v>
      </c>
      <c r="J362" s="279">
        <v>94.216666666666669</v>
      </c>
      <c r="K362" s="277">
        <v>90.65</v>
      </c>
      <c r="L362" s="277">
        <v>86.1</v>
      </c>
      <c r="M362" s="277">
        <v>5.5100600000000002</v>
      </c>
    </row>
    <row r="363" spans="1:13">
      <c r="A363" s="268">
        <v>353</v>
      </c>
      <c r="B363" s="277" t="s">
        <v>484</v>
      </c>
      <c r="C363" s="278">
        <v>15.3</v>
      </c>
      <c r="D363" s="279">
        <v>15.4</v>
      </c>
      <c r="E363" s="279">
        <v>14.950000000000001</v>
      </c>
      <c r="F363" s="279">
        <v>14.600000000000001</v>
      </c>
      <c r="G363" s="279">
        <v>14.150000000000002</v>
      </c>
      <c r="H363" s="279">
        <v>15.75</v>
      </c>
      <c r="I363" s="279">
        <v>16.2</v>
      </c>
      <c r="J363" s="279">
        <v>16.549999999999997</v>
      </c>
      <c r="K363" s="277">
        <v>15.85</v>
      </c>
      <c r="L363" s="277">
        <v>15.05</v>
      </c>
      <c r="M363" s="277">
        <v>17.157119999999999</v>
      </c>
    </row>
    <row r="364" spans="1:13">
      <c r="A364" s="268">
        <v>354</v>
      </c>
      <c r="B364" s="277" t="s">
        <v>160</v>
      </c>
      <c r="C364" s="278">
        <v>1423.55</v>
      </c>
      <c r="D364" s="279">
        <v>1437.2</v>
      </c>
      <c r="E364" s="279">
        <v>1397.45</v>
      </c>
      <c r="F364" s="279">
        <v>1371.35</v>
      </c>
      <c r="G364" s="279">
        <v>1331.6</v>
      </c>
      <c r="H364" s="279">
        <v>1463.3000000000002</v>
      </c>
      <c r="I364" s="279">
        <v>1503.0500000000002</v>
      </c>
      <c r="J364" s="279">
        <v>1529.1500000000003</v>
      </c>
      <c r="K364" s="277">
        <v>1476.95</v>
      </c>
      <c r="L364" s="277">
        <v>1411.1</v>
      </c>
      <c r="M364" s="277">
        <v>14.96386</v>
      </c>
    </row>
    <row r="365" spans="1:13">
      <c r="A365" s="268">
        <v>355</v>
      </c>
      <c r="B365" s="277" t="s">
        <v>488</v>
      </c>
      <c r="C365" s="278">
        <v>887.8</v>
      </c>
      <c r="D365" s="279">
        <v>880.61666666666667</v>
      </c>
      <c r="E365" s="279">
        <v>868.23333333333335</v>
      </c>
      <c r="F365" s="279">
        <v>848.66666666666663</v>
      </c>
      <c r="G365" s="279">
        <v>836.2833333333333</v>
      </c>
      <c r="H365" s="279">
        <v>900.18333333333339</v>
      </c>
      <c r="I365" s="279">
        <v>912.56666666666683</v>
      </c>
      <c r="J365" s="279">
        <v>932.13333333333344</v>
      </c>
      <c r="K365" s="277">
        <v>893</v>
      </c>
      <c r="L365" s="277">
        <v>861.05</v>
      </c>
      <c r="M365" s="277">
        <v>3.50658</v>
      </c>
    </row>
    <row r="366" spans="1:13">
      <c r="A366" s="268">
        <v>356</v>
      </c>
      <c r="B366" s="277" t="s">
        <v>161</v>
      </c>
      <c r="C366" s="278">
        <v>243.4</v>
      </c>
      <c r="D366" s="279">
        <v>240</v>
      </c>
      <c r="E366" s="279">
        <v>235.3</v>
      </c>
      <c r="F366" s="279">
        <v>227.20000000000002</v>
      </c>
      <c r="G366" s="279">
        <v>222.50000000000003</v>
      </c>
      <c r="H366" s="279">
        <v>248.1</v>
      </c>
      <c r="I366" s="279">
        <v>252.79999999999998</v>
      </c>
      <c r="J366" s="279">
        <v>260.89999999999998</v>
      </c>
      <c r="K366" s="277">
        <v>244.7</v>
      </c>
      <c r="L366" s="277">
        <v>231.9</v>
      </c>
      <c r="M366" s="277">
        <v>73.855459999999994</v>
      </c>
    </row>
    <row r="367" spans="1:13">
      <c r="A367" s="268">
        <v>357</v>
      </c>
      <c r="B367" s="277" t="s">
        <v>162</v>
      </c>
      <c r="C367" s="278">
        <v>83.7</v>
      </c>
      <c r="D367" s="279">
        <v>83.483333333333334</v>
      </c>
      <c r="E367" s="279">
        <v>80.916666666666671</v>
      </c>
      <c r="F367" s="279">
        <v>78.13333333333334</v>
      </c>
      <c r="G367" s="279">
        <v>75.566666666666677</v>
      </c>
      <c r="H367" s="279">
        <v>86.266666666666666</v>
      </c>
      <c r="I367" s="279">
        <v>88.833333333333329</v>
      </c>
      <c r="J367" s="279">
        <v>91.61666666666666</v>
      </c>
      <c r="K367" s="277">
        <v>86.05</v>
      </c>
      <c r="L367" s="277">
        <v>80.7</v>
      </c>
      <c r="M367" s="277">
        <v>131.97255000000001</v>
      </c>
    </row>
    <row r="368" spans="1:13">
      <c r="A368" s="268">
        <v>358</v>
      </c>
      <c r="B368" s="277" t="s">
        <v>275</v>
      </c>
      <c r="C368" s="278">
        <v>4296.75</v>
      </c>
      <c r="D368" s="279">
        <v>4317.416666666667</v>
      </c>
      <c r="E368" s="279">
        <v>4266.8333333333339</v>
      </c>
      <c r="F368" s="279">
        <v>4236.916666666667</v>
      </c>
      <c r="G368" s="279">
        <v>4186.3333333333339</v>
      </c>
      <c r="H368" s="279">
        <v>4347.3333333333339</v>
      </c>
      <c r="I368" s="279">
        <v>4397.9166666666679</v>
      </c>
      <c r="J368" s="279">
        <v>4427.8333333333339</v>
      </c>
      <c r="K368" s="277">
        <v>4368</v>
      </c>
      <c r="L368" s="277">
        <v>4287.5</v>
      </c>
      <c r="M368" s="277">
        <v>0.45154</v>
      </c>
    </row>
    <row r="369" spans="1:13">
      <c r="A369" s="268">
        <v>359</v>
      </c>
      <c r="B369" s="277" t="s">
        <v>277</v>
      </c>
      <c r="C369" s="278">
        <v>10329.450000000001</v>
      </c>
      <c r="D369" s="279">
        <v>10378</v>
      </c>
      <c r="E369" s="279">
        <v>10231.5</v>
      </c>
      <c r="F369" s="279">
        <v>10133.549999999999</v>
      </c>
      <c r="G369" s="279">
        <v>9987.0499999999993</v>
      </c>
      <c r="H369" s="279">
        <v>10475.950000000001</v>
      </c>
      <c r="I369" s="279">
        <v>10622.45</v>
      </c>
      <c r="J369" s="279">
        <v>10720.400000000001</v>
      </c>
      <c r="K369" s="277">
        <v>10524.5</v>
      </c>
      <c r="L369" s="277">
        <v>10280.049999999999</v>
      </c>
      <c r="M369" s="277">
        <v>8.3989999999999995E-2</v>
      </c>
    </row>
    <row r="370" spans="1:13">
      <c r="A370" s="268">
        <v>360</v>
      </c>
      <c r="B370" s="277" t="s">
        <v>494</v>
      </c>
      <c r="C370" s="278">
        <v>4177.6499999999996</v>
      </c>
      <c r="D370" s="279">
        <v>4196.9333333333334</v>
      </c>
      <c r="E370" s="279">
        <v>4143.8666666666668</v>
      </c>
      <c r="F370" s="279">
        <v>4110.083333333333</v>
      </c>
      <c r="G370" s="279">
        <v>4057.0166666666664</v>
      </c>
      <c r="H370" s="279">
        <v>4230.7166666666672</v>
      </c>
      <c r="I370" s="279">
        <v>4283.7833333333347</v>
      </c>
      <c r="J370" s="279">
        <v>4317.5666666666675</v>
      </c>
      <c r="K370" s="277">
        <v>4250</v>
      </c>
      <c r="L370" s="277">
        <v>4163.1499999999996</v>
      </c>
      <c r="M370" s="277">
        <v>8.8010000000000005E-2</v>
      </c>
    </row>
    <row r="371" spans="1:13">
      <c r="A371" s="268">
        <v>361</v>
      </c>
      <c r="B371" s="277" t="s">
        <v>489</v>
      </c>
      <c r="C371" s="278">
        <v>99.9</v>
      </c>
      <c r="D371" s="279">
        <v>100.53333333333335</v>
      </c>
      <c r="E371" s="279">
        <v>99.216666666666697</v>
      </c>
      <c r="F371" s="279">
        <v>98.533333333333346</v>
      </c>
      <c r="G371" s="279">
        <v>97.216666666666697</v>
      </c>
      <c r="H371" s="279">
        <v>101.2166666666667</v>
      </c>
      <c r="I371" s="279">
        <v>102.53333333333333</v>
      </c>
      <c r="J371" s="279">
        <v>103.2166666666667</v>
      </c>
      <c r="K371" s="277">
        <v>101.85</v>
      </c>
      <c r="L371" s="277">
        <v>99.85</v>
      </c>
      <c r="M371" s="277">
        <v>5.3024300000000002</v>
      </c>
    </row>
    <row r="372" spans="1:13">
      <c r="A372" s="268">
        <v>362</v>
      </c>
      <c r="B372" s="277" t="s">
        <v>490</v>
      </c>
      <c r="C372" s="278">
        <v>595</v>
      </c>
      <c r="D372" s="279">
        <v>592.25</v>
      </c>
      <c r="E372" s="279">
        <v>582.65</v>
      </c>
      <c r="F372" s="279">
        <v>570.29999999999995</v>
      </c>
      <c r="G372" s="279">
        <v>560.69999999999993</v>
      </c>
      <c r="H372" s="279">
        <v>604.6</v>
      </c>
      <c r="I372" s="279">
        <v>614.19999999999993</v>
      </c>
      <c r="J372" s="279">
        <v>626.55000000000007</v>
      </c>
      <c r="K372" s="277">
        <v>601.85</v>
      </c>
      <c r="L372" s="277">
        <v>579.9</v>
      </c>
      <c r="M372" s="277">
        <v>0.96718000000000004</v>
      </c>
    </row>
    <row r="373" spans="1:13">
      <c r="A373" s="268">
        <v>363</v>
      </c>
      <c r="B373" s="277" t="s">
        <v>163</v>
      </c>
      <c r="C373" s="278">
        <v>1370.85</v>
      </c>
      <c r="D373" s="279">
        <v>1370.1166666666668</v>
      </c>
      <c r="E373" s="279">
        <v>1356.7333333333336</v>
      </c>
      <c r="F373" s="279">
        <v>1342.6166666666668</v>
      </c>
      <c r="G373" s="279">
        <v>1329.2333333333336</v>
      </c>
      <c r="H373" s="279">
        <v>1384.2333333333336</v>
      </c>
      <c r="I373" s="279">
        <v>1397.6166666666668</v>
      </c>
      <c r="J373" s="279">
        <v>1411.7333333333336</v>
      </c>
      <c r="K373" s="277">
        <v>1383.5</v>
      </c>
      <c r="L373" s="277">
        <v>1356</v>
      </c>
      <c r="M373" s="277">
        <v>8.1994500000000006</v>
      </c>
    </row>
    <row r="374" spans="1:13">
      <c r="A374" s="268">
        <v>364</v>
      </c>
      <c r="B374" s="277" t="s">
        <v>273</v>
      </c>
      <c r="C374" s="278">
        <v>1776.8</v>
      </c>
      <c r="D374" s="279">
        <v>1782.8</v>
      </c>
      <c r="E374" s="279">
        <v>1761.6</v>
      </c>
      <c r="F374" s="279">
        <v>1746.3999999999999</v>
      </c>
      <c r="G374" s="279">
        <v>1725.1999999999998</v>
      </c>
      <c r="H374" s="279">
        <v>1798</v>
      </c>
      <c r="I374" s="279">
        <v>1819.2000000000003</v>
      </c>
      <c r="J374" s="279">
        <v>1834.4</v>
      </c>
      <c r="K374" s="277">
        <v>1804</v>
      </c>
      <c r="L374" s="277">
        <v>1767.6</v>
      </c>
      <c r="M374" s="277">
        <v>1.1036699999999999</v>
      </c>
    </row>
    <row r="375" spans="1:13">
      <c r="A375" s="268">
        <v>365</v>
      </c>
      <c r="B375" s="277" t="s">
        <v>164</v>
      </c>
      <c r="C375" s="278">
        <v>32.75</v>
      </c>
      <c r="D375" s="279">
        <v>32.800000000000004</v>
      </c>
      <c r="E375" s="279">
        <v>32.050000000000011</v>
      </c>
      <c r="F375" s="279">
        <v>31.350000000000009</v>
      </c>
      <c r="G375" s="279">
        <v>30.600000000000016</v>
      </c>
      <c r="H375" s="279">
        <v>33.500000000000007</v>
      </c>
      <c r="I375" s="279">
        <v>34.249999999999993</v>
      </c>
      <c r="J375" s="279">
        <v>34.950000000000003</v>
      </c>
      <c r="K375" s="277">
        <v>33.549999999999997</v>
      </c>
      <c r="L375" s="277">
        <v>32.1</v>
      </c>
      <c r="M375" s="277">
        <v>280.66086000000001</v>
      </c>
    </row>
    <row r="376" spans="1:13">
      <c r="A376" s="268">
        <v>366</v>
      </c>
      <c r="B376" s="277" t="s">
        <v>274</v>
      </c>
      <c r="C376" s="278">
        <v>214.8</v>
      </c>
      <c r="D376" s="279">
        <v>215.23333333333335</v>
      </c>
      <c r="E376" s="279">
        <v>210.9666666666667</v>
      </c>
      <c r="F376" s="279">
        <v>207.13333333333335</v>
      </c>
      <c r="G376" s="279">
        <v>202.8666666666667</v>
      </c>
      <c r="H376" s="279">
        <v>219.06666666666669</v>
      </c>
      <c r="I376" s="279">
        <v>223.33333333333334</v>
      </c>
      <c r="J376" s="279">
        <v>227.16666666666669</v>
      </c>
      <c r="K376" s="277">
        <v>219.5</v>
      </c>
      <c r="L376" s="277">
        <v>211.4</v>
      </c>
      <c r="M376" s="277">
        <v>3.9578500000000001</v>
      </c>
    </row>
    <row r="377" spans="1:13">
      <c r="A377" s="268">
        <v>367</v>
      </c>
      <c r="B377" s="277" t="s">
        <v>485</v>
      </c>
      <c r="C377" s="278">
        <v>138.35</v>
      </c>
      <c r="D377" s="279">
        <v>138.85</v>
      </c>
      <c r="E377" s="279">
        <v>136.94999999999999</v>
      </c>
      <c r="F377" s="279">
        <v>135.54999999999998</v>
      </c>
      <c r="G377" s="279">
        <v>133.64999999999998</v>
      </c>
      <c r="H377" s="279">
        <v>140.25</v>
      </c>
      <c r="I377" s="279">
        <v>142.15000000000003</v>
      </c>
      <c r="J377" s="279">
        <v>143.55000000000001</v>
      </c>
      <c r="K377" s="277">
        <v>140.75</v>
      </c>
      <c r="L377" s="277">
        <v>137.44999999999999</v>
      </c>
      <c r="M377" s="277">
        <v>0.76873000000000002</v>
      </c>
    </row>
    <row r="378" spans="1:13">
      <c r="A378" s="268">
        <v>368</v>
      </c>
      <c r="B378" s="277" t="s">
        <v>491</v>
      </c>
      <c r="C378" s="278">
        <v>817.35</v>
      </c>
      <c r="D378" s="279">
        <v>818.11666666666667</v>
      </c>
      <c r="E378" s="279">
        <v>804.23333333333335</v>
      </c>
      <c r="F378" s="279">
        <v>791.11666666666667</v>
      </c>
      <c r="G378" s="279">
        <v>777.23333333333335</v>
      </c>
      <c r="H378" s="279">
        <v>831.23333333333335</v>
      </c>
      <c r="I378" s="279">
        <v>845.11666666666679</v>
      </c>
      <c r="J378" s="279">
        <v>858.23333333333335</v>
      </c>
      <c r="K378" s="277">
        <v>832</v>
      </c>
      <c r="L378" s="277">
        <v>805</v>
      </c>
      <c r="M378" s="277">
        <v>2.0036999999999998</v>
      </c>
    </row>
    <row r="379" spans="1:13">
      <c r="A379" s="268">
        <v>369</v>
      </c>
      <c r="B379" s="277" t="s">
        <v>165</v>
      </c>
      <c r="C379" s="278">
        <v>181.75</v>
      </c>
      <c r="D379" s="279">
        <v>182.25</v>
      </c>
      <c r="E379" s="279">
        <v>180</v>
      </c>
      <c r="F379" s="279">
        <v>178.25</v>
      </c>
      <c r="G379" s="279">
        <v>176</v>
      </c>
      <c r="H379" s="279">
        <v>184</v>
      </c>
      <c r="I379" s="279">
        <v>186.25</v>
      </c>
      <c r="J379" s="279">
        <v>188</v>
      </c>
      <c r="K379" s="277">
        <v>184.5</v>
      </c>
      <c r="L379" s="277">
        <v>180.5</v>
      </c>
      <c r="M379" s="277">
        <v>75.014979999999994</v>
      </c>
    </row>
    <row r="380" spans="1:13">
      <c r="A380" s="268">
        <v>370</v>
      </c>
      <c r="B380" s="277" t="s">
        <v>492</v>
      </c>
      <c r="C380" s="278">
        <v>62.75</v>
      </c>
      <c r="D380" s="279">
        <v>62.933333333333337</v>
      </c>
      <c r="E380" s="279">
        <v>62.216666666666676</v>
      </c>
      <c r="F380" s="279">
        <v>61.683333333333337</v>
      </c>
      <c r="G380" s="279">
        <v>60.966666666666676</v>
      </c>
      <c r="H380" s="279">
        <v>63.466666666666676</v>
      </c>
      <c r="I380" s="279">
        <v>64.183333333333337</v>
      </c>
      <c r="J380" s="279">
        <v>64.716666666666669</v>
      </c>
      <c r="K380" s="277">
        <v>63.65</v>
      </c>
      <c r="L380" s="277">
        <v>62.4</v>
      </c>
      <c r="M380" s="277">
        <v>6.4429499999999997</v>
      </c>
    </row>
    <row r="381" spans="1:13">
      <c r="A381" s="268">
        <v>371</v>
      </c>
      <c r="B381" s="277" t="s">
        <v>276</v>
      </c>
      <c r="C381" s="278">
        <v>194.9</v>
      </c>
      <c r="D381" s="279">
        <v>196.58333333333334</v>
      </c>
      <c r="E381" s="279">
        <v>190.16666666666669</v>
      </c>
      <c r="F381" s="279">
        <v>185.43333333333334</v>
      </c>
      <c r="G381" s="279">
        <v>179.01666666666668</v>
      </c>
      <c r="H381" s="279">
        <v>201.31666666666669</v>
      </c>
      <c r="I381" s="279">
        <v>207.73333333333338</v>
      </c>
      <c r="J381" s="279">
        <v>212.4666666666667</v>
      </c>
      <c r="K381" s="277">
        <v>203</v>
      </c>
      <c r="L381" s="277">
        <v>191.85</v>
      </c>
      <c r="M381" s="277">
        <v>15.62481</v>
      </c>
    </row>
    <row r="382" spans="1:13">
      <c r="A382" s="268">
        <v>372</v>
      </c>
      <c r="B382" s="277" t="s">
        <v>493</v>
      </c>
      <c r="C382" s="278">
        <v>45.75</v>
      </c>
      <c r="D382" s="279">
        <v>45.85</v>
      </c>
      <c r="E382" s="279">
        <v>44.800000000000004</v>
      </c>
      <c r="F382" s="279">
        <v>43.85</v>
      </c>
      <c r="G382" s="279">
        <v>42.800000000000004</v>
      </c>
      <c r="H382" s="279">
        <v>46.800000000000004</v>
      </c>
      <c r="I382" s="279">
        <v>47.85</v>
      </c>
      <c r="J382" s="279">
        <v>48.800000000000004</v>
      </c>
      <c r="K382" s="277">
        <v>46.9</v>
      </c>
      <c r="L382" s="277">
        <v>44.9</v>
      </c>
      <c r="M382" s="277">
        <v>0.59455999999999998</v>
      </c>
    </row>
    <row r="383" spans="1:13">
      <c r="A383" s="268">
        <v>373</v>
      </c>
      <c r="B383" s="277" t="s">
        <v>486</v>
      </c>
      <c r="C383" s="278">
        <v>53</v>
      </c>
      <c r="D383" s="279">
        <v>53.050000000000004</v>
      </c>
      <c r="E383" s="279">
        <v>52.100000000000009</v>
      </c>
      <c r="F383" s="279">
        <v>51.2</v>
      </c>
      <c r="G383" s="279">
        <v>50.250000000000007</v>
      </c>
      <c r="H383" s="279">
        <v>53.95000000000001</v>
      </c>
      <c r="I383" s="279">
        <v>54.900000000000013</v>
      </c>
      <c r="J383" s="279">
        <v>55.800000000000011</v>
      </c>
      <c r="K383" s="277">
        <v>54</v>
      </c>
      <c r="L383" s="277">
        <v>52.15</v>
      </c>
      <c r="M383" s="277">
        <v>48.504770000000001</v>
      </c>
    </row>
    <row r="384" spans="1:13">
      <c r="A384" s="268">
        <v>374</v>
      </c>
      <c r="B384" s="277" t="s">
        <v>166</v>
      </c>
      <c r="C384" s="278">
        <v>1136.7</v>
      </c>
      <c r="D384" s="279">
        <v>1142.6499999999999</v>
      </c>
      <c r="E384" s="279">
        <v>1119.5999999999997</v>
      </c>
      <c r="F384" s="279">
        <v>1102.4999999999998</v>
      </c>
      <c r="G384" s="279">
        <v>1079.4499999999996</v>
      </c>
      <c r="H384" s="279">
        <v>1159.7499999999998</v>
      </c>
      <c r="I384" s="279">
        <v>1182.8</v>
      </c>
      <c r="J384" s="279">
        <v>1199.8999999999999</v>
      </c>
      <c r="K384" s="277">
        <v>1165.7</v>
      </c>
      <c r="L384" s="277">
        <v>1125.55</v>
      </c>
      <c r="M384" s="277">
        <v>21.490390000000001</v>
      </c>
    </row>
    <row r="385" spans="1:13">
      <c r="A385" s="268">
        <v>375</v>
      </c>
      <c r="B385" s="277" t="s">
        <v>278</v>
      </c>
      <c r="C385" s="278">
        <v>344.15</v>
      </c>
      <c r="D385" s="279">
        <v>342.5</v>
      </c>
      <c r="E385" s="279">
        <v>338.35</v>
      </c>
      <c r="F385" s="279">
        <v>332.55</v>
      </c>
      <c r="G385" s="279">
        <v>328.40000000000003</v>
      </c>
      <c r="H385" s="279">
        <v>348.3</v>
      </c>
      <c r="I385" s="279">
        <v>352.45</v>
      </c>
      <c r="J385" s="279">
        <v>358.25</v>
      </c>
      <c r="K385" s="277">
        <v>346.65</v>
      </c>
      <c r="L385" s="277">
        <v>336.7</v>
      </c>
      <c r="M385" s="277">
        <v>1.7924800000000001</v>
      </c>
    </row>
    <row r="386" spans="1:13">
      <c r="A386" s="268">
        <v>376</v>
      </c>
      <c r="B386" s="277" t="s">
        <v>496</v>
      </c>
      <c r="C386" s="278">
        <v>375.3</v>
      </c>
      <c r="D386" s="279">
        <v>379.43333333333334</v>
      </c>
      <c r="E386" s="279">
        <v>369.86666666666667</v>
      </c>
      <c r="F386" s="279">
        <v>364.43333333333334</v>
      </c>
      <c r="G386" s="279">
        <v>354.86666666666667</v>
      </c>
      <c r="H386" s="279">
        <v>384.86666666666667</v>
      </c>
      <c r="I386" s="279">
        <v>394.43333333333339</v>
      </c>
      <c r="J386" s="279">
        <v>399.86666666666667</v>
      </c>
      <c r="K386" s="277">
        <v>389</v>
      </c>
      <c r="L386" s="277">
        <v>374</v>
      </c>
      <c r="M386" s="277">
        <v>3.3893300000000002</v>
      </c>
    </row>
    <row r="387" spans="1:13">
      <c r="A387" s="268">
        <v>377</v>
      </c>
      <c r="B387" s="277" t="s">
        <v>498</v>
      </c>
      <c r="C387" s="278">
        <v>98.55</v>
      </c>
      <c r="D387" s="279">
        <v>98.45</v>
      </c>
      <c r="E387" s="279">
        <v>96.65</v>
      </c>
      <c r="F387" s="279">
        <v>94.75</v>
      </c>
      <c r="G387" s="279">
        <v>92.95</v>
      </c>
      <c r="H387" s="279">
        <v>100.35000000000001</v>
      </c>
      <c r="I387" s="279">
        <v>102.14999999999999</v>
      </c>
      <c r="J387" s="279">
        <v>104.05000000000001</v>
      </c>
      <c r="K387" s="277">
        <v>100.25</v>
      </c>
      <c r="L387" s="277">
        <v>96.55</v>
      </c>
      <c r="M387" s="277">
        <v>15.02375</v>
      </c>
    </row>
    <row r="388" spans="1:13">
      <c r="A388" s="268">
        <v>378</v>
      </c>
      <c r="B388" s="277" t="s">
        <v>279</v>
      </c>
      <c r="C388" s="278">
        <v>463.1</v>
      </c>
      <c r="D388" s="279">
        <v>464.7</v>
      </c>
      <c r="E388" s="279">
        <v>459.5</v>
      </c>
      <c r="F388" s="279">
        <v>455.90000000000003</v>
      </c>
      <c r="G388" s="279">
        <v>450.70000000000005</v>
      </c>
      <c r="H388" s="279">
        <v>468.29999999999995</v>
      </c>
      <c r="I388" s="279">
        <v>473.49999999999989</v>
      </c>
      <c r="J388" s="279">
        <v>477.09999999999991</v>
      </c>
      <c r="K388" s="277">
        <v>469.9</v>
      </c>
      <c r="L388" s="277">
        <v>461.1</v>
      </c>
      <c r="M388" s="277">
        <v>0.53254000000000001</v>
      </c>
    </row>
    <row r="389" spans="1:13">
      <c r="A389" s="268">
        <v>379</v>
      </c>
      <c r="B389" s="277" t="s">
        <v>499</v>
      </c>
      <c r="C389" s="278">
        <v>301.75</v>
      </c>
      <c r="D389" s="279">
        <v>305.8</v>
      </c>
      <c r="E389" s="279">
        <v>293.60000000000002</v>
      </c>
      <c r="F389" s="279">
        <v>285.45</v>
      </c>
      <c r="G389" s="279">
        <v>273.25</v>
      </c>
      <c r="H389" s="279">
        <v>313.95000000000005</v>
      </c>
      <c r="I389" s="279">
        <v>326.14999999999998</v>
      </c>
      <c r="J389" s="279">
        <v>334.30000000000007</v>
      </c>
      <c r="K389" s="277">
        <v>318</v>
      </c>
      <c r="L389" s="277">
        <v>297.64999999999998</v>
      </c>
      <c r="M389" s="277">
        <v>9.4891199999999998</v>
      </c>
    </row>
    <row r="390" spans="1:13">
      <c r="A390" s="268">
        <v>380</v>
      </c>
      <c r="B390" s="277" t="s">
        <v>167</v>
      </c>
      <c r="C390" s="278">
        <v>718.05</v>
      </c>
      <c r="D390" s="279">
        <v>718.35</v>
      </c>
      <c r="E390" s="279">
        <v>707.95</v>
      </c>
      <c r="F390" s="279">
        <v>697.85</v>
      </c>
      <c r="G390" s="279">
        <v>687.45</v>
      </c>
      <c r="H390" s="279">
        <v>728.45</v>
      </c>
      <c r="I390" s="279">
        <v>738.84999999999991</v>
      </c>
      <c r="J390" s="279">
        <v>748.95</v>
      </c>
      <c r="K390" s="277">
        <v>728.75</v>
      </c>
      <c r="L390" s="277">
        <v>708.25</v>
      </c>
      <c r="M390" s="277">
        <v>8.6151800000000005</v>
      </c>
    </row>
    <row r="391" spans="1:13">
      <c r="A391" s="268">
        <v>381</v>
      </c>
      <c r="B391" s="277" t="s">
        <v>501</v>
      </c>
      <c r="C391" s="278">
        <v>1042.5</v>
      </c>
      <c r="D391" s="279">
        <v>1041.6500000000001</v>
      </c>
      <c r="E391" s="279">
        <v>1031.0000000000002</v>
      </c>
      <c r="F391" s="279">
        <v>1019.5000000000002</v>
      </c>
      <c r="G391" s="279">
        <v>1008.8500000000004</v>
      </c>
      <c r="H391" s="279">
        <v>1053.1500000000001</v>
      </c>
      <c r="I391" s="279">
        <v>1063.7999999999997</v>
      </c>
      <c r="J391" s="279">
        <v>1075.3</v>
      </c>
      <c r="K391" s="277">
        <v>1052.3</v>
      </c>
      <c r="L391" s="277">
        <v>1030.1500000000001</v>
      </c>
      <c r="M391" s="277">
        <v>6.1699999999999998E-2</v>
      </c>
    </row>
    <row r="392" spans="1:13">
      <c r="A392" s="268">
        <v>382</v>
      </c>
      <c r="B392" s="277" t="s">
        <v>502</v>
      </c>
      <c r="C392" s="278">
        <v>241.65</v>
      </c>
      <c r="D392" s="279">
        <v>244.88333333333333</v>
      </c>
      <c r="E392" s="279">
        <v>236.26666666666665</v>
      </c>
      <c r="F392" s="279">
        <v>230.88333333333333</v>
      </c>
      <c r="G392" s="279">
        <v>222.26666666666665</v>
      </c>
      <c r="H392" s="279">
        <v>250.26666666666665</v>
      </c>
      <c r="I392" s="279">
        <v>258.88333333333333</v>
      </c>
      <c r="J392" s="279">
        <v>264.26666666666665</v>
      </c>
      <c r="K392" s="277">
        <v>253.5</v>
      </c>
      <c r="L392" s="277">
        <v>239.5</v>
      </c>
      <c r="M392" s="277">
        <v>13.044169999999999</v>
      </c>
    </row>
    <row r="393" spans="1:13">
      <c r="A393" s="268">
        <v>383</v>
      </c>
      <c r="B393" s="277" t="s">
        <v>168</v>
      </c>
      <c r="C393" s="278">
        <v>176.65</v>
      </c>
      <c r="D393" s="279">
        <v>180.08333333333334</v>
      </c>
      <c r="E393" s="279">
        <v>170.61666666666667</v>
      </c>
      <c r="F393" s="279">
        <v>164.58333333333334</v>
      </c>
      <c r="G393" s="279">
        <v>155.11666666666667</v>
      </c>
      <c r="H393" s="279">
        <v>186.11666666666667</v>
      </c>
      <c r="I393" s="279">
        <v>195.58333333333331</v>
      </c>
      <c r="J393" s="279">
        <v>201.61666666666667</v>
      </c>
      <c r="K393" s="277">
        <v>189.55</v>
      </c>
      <c r="L393" s="277">
        <v>174.05</v>
      </c>
      <c r="M393" s="277">
        <v>375.28674999999998</v>
      </c>
    </row>
    <row r="394" spans="1:13">
      <c r="A394" s="268">
        <v>384</v>
      </c>
      <c r="B394" s="277" t="s">
        <v>500</v>
      </c>
      <c r="C394" s="278">
        <v>48.3</v>
      </c>
      <c r="D394" s="279">
        <v>48.633333333333333</v>
      </c>
      <c r="E394" s="279">
        <v>47.666666666666664</v>
      </c>
      <c r="F394" s="279">
        <v>47.033333333333331</v>
      </c>
      <c r="G394" s="279">
        <v>46.066666666666663</v>
      </c>
      <c r="H394" s="279">
        <v>49.266666666666666</v>
      </c>
      <c r="I394" s="279">
        <v>50.233333333333334</v>
      </c>
      <c r="J394" s="279">
        <v>50.866666666666667</v>
      </c>
      <c r="K394" s="277">
        <v>49.6</v>
      </c>
      <c r="L394" s="277">
        <v>48</v>
      </c>
      <c r="M394" s="277">
        <v>16.91</v>
      </c>
    </row>
    <row r="395" spans="1:13">
      <c r="A395" s="268">
        <v>385</v>
      </c>
      <c r="B395" s="277" t="s">
        <v>169</v>
      </c>
      <c r="C395" s="278">
        <v>102.55</v>
      </c>
      <c r="D395" s="279">
        <v>102.08333333333333</v>
      </c>
      <c r="E395" s="279">
        <v>98.966666666666654</v>
      </c>
      <c r="F395" s="279">
        <v>95.383333333333326</v>
      </c>
      <c r="G395" s="279">
        <v>92.266666666666652</v>
      </c>
      <c r="H395" s="279">
        <v>105.66666666666666</v>
      </c>
      <c r="I395" s="279">
        <v>108.78333333333333</v>
      </c>
      <c r="J395" s="279">
        <v>112.36666666666666</v>
      </c>
      <c r="K395" s="277">
        <v>105.2</v>
      </c>
      <c r="L395" s="277">
        <v>98.5</v>
      </c>
      <c r="M395" s="277">
        <v>131.71168</v>
      </c>
    </row>
    <row r="396" spans="1:13">
      <c r="A396" s="268">
        <v>386</v>
      </c>
      <c r="B396" s="277" t="s">
        <v>503</v>
      </c>
      <c r="C396" s="278">
        <v>88.15</v>
      </c>
      <c r="D396" s="279">
        <v>88.7</v>
      </c>
      <c r="E396" s="279">
        <v>86.75</v>
      </c>
      <c r="F396" s="279">
        <v>85.35</v>
      </c>
      <c r="G396" s="279">
        <v>83.399999999999991</v>
      </c>
      <c r="H396" s="279">
        <v>90.100000000000009</v>
      </c>
      <c r="I396" s="279">
        <v>92.050000000000026</v>
      </c>
      <c r="J396" s="279">
        <v>93.450000000000017</v>
      </c>
      <c r="K396" s="277">
        <v>90.65</v>
      </c>
      <c r="L396" s="277">
        <v>87.3</v>
      </c>
      <c r="M396" s="277">
        <v>3.78592</v>
      </c>
    </row>
    <row r="397" spans="1:13">
      <c r="A397" s="268">
        <v>387</v>
      </c>
      <c r="B397" s="277" t="s">
        <v>504</v>
      </c>
      <c r="C397" s="278">
        <v>601.35</v>
      </c>
      <c r="D397" s="279">
        <v>604.5</v>
      </c>
      <c r="E397" s="279">
        <v>596.35</v>
      </c>
      <c r="F397" s="279">
        <v>591.35</v>
      </c>
      <c r="G397" s="279">
        <v>583.20000000000005</v>
      </c>
      <c r="H397" s="279">
        <v>609.5</v>
      </c>
      <c r="I397" s="279">
        <v>617.65000000000009</v>
      </c>
      <c r="J397" s="279">
        <v>622.65</v>
      </c>
      <c r="K397" s="277">
        <v>612.65</v>
      </c>
      <c r="L397" s="277">
        <v>599.5</v>
      </c>
      <c r="M397" s="277">
        <v>3.0732900000000001</v>
      </c>
    </row>
    <row r="398" spans="1:13">
      <c r="A398" s="268">
        <v>388</v>
      </c>
      <c r="B398" s="277" t="s">
        <v>505</v>
      </c>
      <c r="C398" s="278">
        <v>10.1</v>
      </c>
      <c r="D398" s="279">
        <v>9.8333333333333339</v>
      </c>
      <c r="E398" s="279">
        <v>9.5666666666666682</v>
      </c>
      <c r="F398" s="279">
        <v>9.033333333333335</v>
      </c>
      <c r="G398" s="279">
        <v>8.7666666666666693</v>
      </c>
      <c r="H398" s="279">
        <v>10.366666666666667</v>
      </c>
      <c r="I398" s="279">
        <v>10.633333333333333</v>
      </c>
      <c r="J398" s="279">
        <v>11.166666666666666</v>
      </c>
      <c r="K398" s="277">
        <v>10.1</v>
      </c>
      <c r="L398" s="277">
        <v>9.3000000000000007</v>
      </c>
      <c r="M398" s="277">
        <v>6.5346099999999998</v>
      </c>
    </row>
    <row r="399" spans="1:13">
      <c r="A399" s="268">
        <v>389</v>
      </c>
      <c r="B399" s="277" t="s">
        <v>170</v>
      </c>
      <c r="C399" s="278">
        <v>2096.65</v>
      </c>
      <c r="D399" s="279">
        <v>2116.6333333333337</v>
      </c>
      <c r="E399" s="279">
        <v>2050.4666666666672</v>
      </c>
      <c r="F399" s="279">
        <v>2004.2833333333333</v>
      </c>
      <c r="G399" s="279">
        <v>1938.1166666666668</v>
      </c>
      <c r="H399" s="279">
        <v>2162.8166666666675</v>
      </c>
      <c r="I399" s="279">
        <v>2228.9833333333345</v>
      </c>
      <c r="J399" s="279">
        <v>2275.1666666666679</v>
      </c>
      <c r="K399" s="277">
        <v>2182.8000000000002</v>
      </c>
      <c r="L399" s="277">
        <v>2070.4499999999998</v>
      </c>
      <c r="M399" s="277">
        <v>335.36360999999999</v>
      </c>
    </row>
    <row r="400" spans="1:13">
      <c r="A400" s="268">
        <v>390</v>
      </c>
      <c r="B400" s="277" t="s">
        <v>506</v>
      </c>
      <c r="C400" s="278">
        <v>30.75</v>
      </c>
      <c r="D400" s="279">
        <v>30.116666666666664</v>
      </c>
      <c r="E400" s="279">
        <v>29.483333333333327</v>
      </c>
      <c r="F400" s="279">
        <v>28.216666666666665</v>
      </c>
      <c r="G400" s="279">
        <v>27.583333333333329</v>
      </c>
      <c r="H400" s="279">
        <v>31.383333333333326</v>
      </c>
      <c r="I400" s="279">
        <v>32.016666666666659</v>
      </c>
      <c r="J400" s="279">
        <v>33.283333333333324</v>
      </c>
      <c r="K400" s="277">
        <v>30.75</v>
      </c>
      <c r="L400" s="277">
        <v>28.85</v>
      </c>
      <c r="M400" s="277">
        <v>24.673870000000001</v>
      </c>
    </row>
    <row r="401" spans="1:13">
      <c r="A401" s="268">
        <v>391</v>
      </c>
      <c r="B401" s="277" t="s">
        <v>519</v>
      </c>
      <c r="C401" s="278">
        <v>8.4</v>
      </c>
      <c r="D401" s="279">
        <v>8.4833333333333325</v>
      </c>
      <c r="E401" s="279">
        <v>8.216666666666665</v>
      </c>
      <c r="F401" s="279">
        <v>8.0333333333333332</v>
      </c>
      <c r="G401" s="279">
        <v>7.7666666666666657</v>
      </c>
      <c r="H401" s="279">
        <v>8.6666666666666643</v>
      </c>
      <c r="I401" s="279">
        <v>8.9333333333333336</v>
      </c>
      <c r="J401" s="279">
        <v>9.1166666666666636</v>
      </c>
      <c r="K401" s="277">
        <v>8.75</v>
      </c>
      <c r="L401" s="277">
        <v>8.3000000000000007</v>
      </c>
      <c r="M401" s="277">
        <v>14.9116</v>
      </c>
    </row>
    <row r="402" spans="1:13">
      <c r="A402" s="268">
        <v>392</v>
      </c>
      <c r="B402" s="277" t="s">
        <v>508</v>
      </c>
      <c r="C402" s="278">
        <v>153.1</v>
      </c>
      <c r="D402" s="279">
        <v>148.78333333333333</v>
      </c>
      <c r="E402" s="279">
        <v>144.46666666666667</v>
      </c>
      <c r="F402" s="279">
        <v>135.83333333333334</v>
      </c>
      <c r="G402" s="279">
        <v>131.51666666666668</v>
      </c>
      <c r="H402" s="279">
        <v>157.41666666666666</v>
      </c>
      <c r="I402" s="279">
        <v>161.73333333333332</v>
      </c>
      <c r="J402" s="279">
        <v>170.36666666666665</v>
      </c>
      <c r="K402" s="277">
        <v>153.1</v>
      </c>
      <c r="L402" s="277">
        <v>140.15</v>
      </c>
      <c r="M402" s="277">
        <v>11.11016</v>
      </c>
    </row>
    <row r="403" spans="1:13">
      <c r="A403" s="268">
        <v>393</v>
      </c>
      <c r="B403" s="277" t="s">
        <v>2316</v>
      </c>
      <c r="C403" s="278">
        <v>93.3</v>
      </c>
      <c r="D403" s="279">
        <v>93.25</v>
      </c>
      <c r="E403" s="279">
        <v>92.6</v>
      </c>
      <c r="F403" s="279">
        <v>91.899999999999991</v>
      </c>
      <c r="G403" s="279">
        <v>91.249999999999986</v>
      </c>
      <c r="H403" s="279">
        <v>93.95</v>
      </c>
      <c r="I403" s="279">
        <v>94.600000000000009</v>
      </c>
      <c r="J403" s="279">
        <v>95.300000000000011</v>
      </c>
      <c r="K403" s="277">
        <v>93.9</v>
      </c>
      <c r="L403" s="277">
        <v>92.55</v>
      </c>
      <c r="M403" s="277">
        <v>3.34246</v>
      </c>
    </row>
    <row r="404" spans="1:13">
      <c r="A404" s="268">
        <v>394</v>
      </c>
      <c r="B404" s="277" t="s">
        <v>495</v>
      </c>
      <c r="C404" s="278">
        <v>242.2</v>
      </c>
      <c r="D404" s="279">
        <v>242.73333333333335</v>
      </c>
      <c r="E404" s="279">
        <v>240.4666666666667</v>
      </c>
      <c r="F404" s="279">
        <v>238.73333333333335</v>
      </c>
      <c r="G404" s="279">
        <v>236.4666666666667</v>
      </c>
      <c r="H404" s="279">
        <v>244.4666666666667</v>
      </c>
      <c r="I404" s="279">
        <v>246.73333333333335</v>
      </c>
      <c r="J404" s="279">
        <v>248.4666666666667</v>
      </c>
      <c r="K404" s="277">
        <v>245</v>
      </c>
      <c r="L404" s="277">
        <v>241</v>
      </c>
      <c r="M404" s="277">
        <v>3.23996</v>
      </c>
    </row>
    <row r="405" spans="1:13">
      <c r="A405" s="268">
        <v>395</v>
      </c>
      <c r="B405" s="277" t="s">
        <v>507</v>
      </c>
      <c r="C405" s="278">
        <v>3.55</v>
      </c>
      <c r="D405" s="279">
        <v>3.4666666666666663</v>
      </c>
      <c r="E405" s="279">
        <v>3.3833333333333329</v>
      </c>
      <c r="F405" s="279">
        <v>3.2166666666666663</v>
      </c>
      <c r="G405" s="279">
        <v>3.1333333333333329</v>
      </c>
      <c r="H405" s="279">
        <v>3.6333333333333329</v>
      </c>
      <c r="I405" s="279">
        <v>3.7166666666666659</v>
      </c>
      <c r="J405" s="279">
        <v>3.8833333333333329</v>
      </c>
      <c r="K405" s="277">
        <v>3.55</v>
      </c>
      <c r="L405" s="277">
        <v>3.3</v>
      </c>
      <c r="M405" s="277">
        <v>282.89186999999998</v>
      </c>
    </row>
    <row r="406" spans="1:13">
      <c r="A406" s="268">
        <v>396</v>
      </c>
      <c r="B406" s="277" t="s">
        <v>497</v>
      </c>
      <c r="C406" s="278">
        <v>19.05</v>
      </c>
      <c r="D406" s="279">
        <v>19.066666666666666</v>
      </c>
      <c r="E406" s="279">
        <v>18.933333333333334</v>
      </c>
      <c r="F406" s="279">
        <v>18.816666666666666</v>
      </c>
      <c r="G406" s="279">
        <v>18.683333333333334</v>
      </c>
      <c r="H406" s="279">
        <v>19.183333333333334</v>
      </c>
      <c r="I406" s="279">
        <v>19.316666666666666</v>
      </c>
      <c r="J406" s="279">
        <v>19.433333333333334</v>
      </c>
      <c r="K406" s="277">
        <v>19.2</v>
      </c>
      <c r="L406" s="277">
        <v>18.95</v>
      </c>
      <c r="M406" s="277">
        <v>36.113329999999998</v>
      </c>
    </row>
    <row r="407" spans="1:13">
      <c r="A407" s="268">
        <v>397</v>
      </c>
      <c r="B407" s="277" t="s">
        <v>512</v>
      </c>
      <c r="C407" s="278">
        <v>44.65</v>
      </c>
      <c r="D407" s="279">
        <v>45.016666666666673</v>
      </c>
      <c r="E407" s="279">
        <v>44.133333333333347</v>
      </c>
      <c r="F407" s="279">
        <v>43.616666666666674</v>
      </c>
      <c r="G407" s="279">
        <v>42.733333333333348</v>
      </c>
      <c r="H407" s="279">
        <v>45.533333333333346</v>
      </c>
      <c r="I407" s="279">
        <v>46.416666666666671</v>
      </c>
      <c r="J407" s="279">
        <v>46.933333333333344</v>
      </c>
      <c r="K407" s="277">
        <v>45.9</v>
      </c>
      <c r="L407" s="277">
        <v>44.5</v>
      </c>
      <c r="M407" s="277">
        <v>5.7537000000000003</v>
      </c>
    </row>
    <row r="408" spans="1:13">
      <c r="A408" s="268">
        <v>398</v>
      </c>
      <c r="B408" s="277" t="s">
        <v>171</v>
      </c>
      <c r="C408" s="278">
        <v>35.450000000000003</v>
      </c>
      <c r="D408" s="279">
        <v>35.666666666666664</v>
      </c>
      <c r="E408" s="279">
        <v>34.883333333333326</v>
      </c>
      <c r="F408" s="279">
        <v>34.316666666666663</v>
      </c>
      <c r="G408" s="279">
        <v>33.533333333333324</v>
      </c>
      <c r="H408" s="279">
        <v>36.233333333333327</v>
      </c>
      <c r="I408" s="279">
        <v>37.016666666666673</v>
      </c>
      <c r="J408" s="279">
        <v>37.583333333333329</v>
      </c>
      <c r="K408" s="277">
        <v>36.450000000000003</v>
      </c>
      <c r="L408" s="277">
        <v>35.1</v>
      </c>
      <c r="M408" s="277">
        <v>388.60030999999998</v>
      </c>
    </row>
    <row r="409" spans="1:13">
      <c r="A409" s="268">
        <v>399</v>
      </c>
      <c r="B409" s="277" t="s">
        <v>513</v>
      </c>
      <c r="C409" s="278">
        <v>7879.95</v>
      </c>
      <c r="D409" s="279">
        <v>7837.2</v>
      </c>
      <c r="E409" s="279">
        <v>7743.75</v>
      </c>
      <c r="F409" s="279">
        <v>7607.55</v>
      </c>
      <c r="G409" s="279">
        <v>7514.1</v>
      </c>
      <c r="H409" s="279">
        <v>7973.4</v>
      </c>
      <c r="I409" s="279">
        <v>8066.8499999999985</v>
      </c>
      <c r="J409" s="279">
        <v>8203.0499999999993</v>
      </c>
      <c r="K409" s="277">
        <v>7930.65</v>
      </c>
      <c r="L409" s="277">
        <v>7701</v>
      </c>
      <c r="M409" s="277">
        <v>0.78305000000000002</v>
      </c>
    </row>
    <row r="410" spans="1:13">
      <c r="A410" s="268">
        <v>400</v>
      </c>
      <c r="B410" s="277" t="s">
        <v>280</v>
      </c>
      <c r="C410" s="278">
        <v>881.1</v>
      </c>
      <c r="D410" s="279">
        <v>881.88333333333321</v>
      </c>
      <c r="E410" s="279">
        <v>873.76666666666642</v>
      </c>
      <c r="F410" s="279">
        <v>866.43333333333317</v>
      </c>
      <c r="G410" s="279">
        <v>858.31666666666638</v>
      </c>
      <c r="H410" s="279">
        <v>889.21666666666647</v>
      </c>
      <c r="I410" s="279">
        <v>897.33333333333326</v>
      </c>
      <c r="J410" s="279">
        <v>904.66666666666652</v>
      </c>
      <c r="K410" s="277">
        <v>890</v>
      </c>
      <c r="L410" s="277">
        <v>874.55</v>
      </c>
      <c r="M410" s="277">
        <v>9.3503299999999996</v>
      </c>
    </row>
    <row r="411" spans="1:13">
      <c r="A411" s="268">
        <v>401</v>
      </c>
      <c r="B411" s="277" t="s">
        <v>172</v>
      </c>
      <c r="C411" s="278">
        <v>191.2</v>
      </c>
      <c r="D411" s="279">
        <v>191.15</v>
      </c>
      <c r="E411" s="279">
        <v>187.05</v>
      </c>
      <c r="F411" s="279">
        <v>182.9</v>
      </c>
      <c r="G411" s="279">
        <v>178.8</v>
      </c>
      <c r="H411" s="279">
        <v>195.3</v>
      </c>
      <c r="I411" s="279">
        <v>199.39999999999998</v>
      </c>
      <c r="J411" s="279">
        <v>203.55</v>
      </c>
      <c r="K411" s="277">
        <v>195.25</v>
      </c>
      <c r="L411" s="277">
        <v>187</v>
      </c>
      <c r="M411" s="277">
        <v>737.66850999999997</v>
      </c>
    </row>
    <row r="412" spans="1:13">
      <c r="A412" s="268">
        <v>402</v>
      </c>
      <c r="B412" s="277" t="s">
        <v>514</v>
      </c>
      <c r="C412" s="278">
        <v>3659.3</v>
      </c>
      <c r="D412" s="279">
        <v>3671.7833333333333</v>
      </c>
      <c r="E412" s="279">
        <v>3621.5666666666666</v>
      </c>
      <c r="F412" s="279">
        <v>3583.8333333333335</v>
      </c>
      <c r="G412" s="279">
        <v>3533.6166666666668</v>
      </c>
      <c r="H412" s="279">
        <v>3709.5166666666664</v>
      </c>
      <c r="I412" s="279">
        <v>3759.7333333333327</v>
      </c>
      <c r="J412" s="279">
        <v>3797.4666666666662</v>
      </c>
      <c r="K412" s="277">
        <v>3722</v>
      </c>
      <c r="L412" s="277">
        <v>3634.05</v>
      </c>
      <c r="M412" s="277">
        <v>2.9399999999999999E-2</v>
      </c>
    </row>
    <row r="413" spans="1:13">
      <c r="A413" s="268">
        <v>403</v>
      </c>
      <c r="B413" s="277" t="s">
        <v>516</v>
      </c>
      <c r="C413" s="278">
        <v>1368.65</v>
      </c>
      <c r="D413" s="279">
        <v>1381.5833333333333</v>
      </c>
      <c r="E413" s="279">
        <v>1323.1666666666665</v>
      </c>
      <c r="F413" s="279">
        <v>1277.6833333333332</v>
      </c>
      <c r="G413" s="279">
        <v>1219.2666666666664</v>
      </c>
      <c r="H413" s="279">
        <v>1427.0666666666666</v>
      </c>
      <c r="I413" s="279">
        <v>1485.4833333333331</v>
      </c>
      <c r="J413" s="279">
        <v>1530.9666666666667</v>
      </c>
      <c r="K413" s="277">
        <v>1440</v>
      </c>
      <c r="L413" s="277">
        <v>1336.1</v>
      </c>
      <c r="M413" s="277">
        <v>3.0276800000000001</v>
      </c>
    </row>
    <row r="414" spans="1:13">
      <c r="A414" s="268">
        <v>404</v>
      </c>
      <c r="B414" s="277" t="s">
        <v>517</v>
      </c>
      <c r="C414" s="278">
        <v>514.85</v>
      </c>
      <c r="D414" s="279">
        <v>509.96666666666664</v>
      </c>
      <c r="E414" s="279">
        <v>497.93333333333328</v>
      </c>
      <c r="F414" s="279">
        <v>481.01666666666665</v>
      </c>
      <c r="G414" s="279">
        <v>468.98333333333329</v>
      </c>
      <c r="H414" s="279">
        <v>526.88333333333321</v>
      </c>
      <c r="I414" s="279">
        <v>538.91666666666674</v>
      </c>
      <c r="J414" s="279">
        <v>555.83333333333326</v>
      </c>
      <c r="K414" s="277">
        <v>522</v>
      </c>
      <c r="L414" s="277">
        <v>493.05</v>
      </c>
      <c r="M414" s="277">
        <v>1.4329099999999999</v>
      </c>
    </row>
    <row r="415" spans="1:13">
      <c r="A415" s="268">
        <v>405</v>
      </c>
      <c r="B415" s="277" t="s">
        <v>509</v>
      </c>
      <c r="C415" s="278">
        <v>73.599999999999994</v>
      </c>
      <c r="D415" s="279">
        <v>74.099999999999994</v>
      </c>
      <c r="E415" s="279">
        <v>72.399999999999991</v>
      </c>
      <c r="F415" s="279">
        <v>71.2</v>
      </c>
      <c r="G415" s="279">
        <v>69.5</v>
      </c>
      <c r="H415" s="279">
        <v>75.299999999999983</v>
      </c>
      <c r="I415" s="279">
        <v>76.999999999999972</v>
      </c>
      <c r="J415" s="279">
        <v>78.199999999999974</v>
      </c>
      <c r="K415" s="277">
        <v>75.8</v>
      </c>
      <c r="L415" s="277">
        <v>72.900000000000006</v>
      </c>
      <c r="M415" s="277">
        <v>8.7937799999999999</v>
      </c>
    </row>
    <row r="416" spans="1:13">
      <c r="A416" s="268">
        <v>406</v>
      </c>
      <c r="B416" s="277" t="s">
        <v>518</v>
      </c>
      <c r="C416" s="278">
        <v>150.30000000000001</v>
      </c>
      <c r="D416" s="279">
        <v>150.93333333333334</v>
      </c>
      <c r="E416" s="279">
        <v>148.86666666666667</v>
      </c>
      <c r="F416" s="279">
        <v>147.43333333333334</v>
      </c>
      <c r="G416" s="279">
        <v>145.36666666666667</v>
      </c>
      <c r="H416" s="279">
        <v>152.36666666666667</v>
      </c>
      <c r="I416" s="279">
        <v>154.43333333333334</v>
      </c>
      <c r="J416" s="279">
        <v>155.86666666666667</v>
      </c>
      <c r="K416" s="277">
        <v>153</v>
      </c>
      <c r="L416" s="277">
        <v>149.5</v>
      </c>
      <c r="M416" s="277">
        <v>1.0954699999999999</v>
      </c>
    </row>
    <row r="417" spans="1:13">
      <c r="A417" s="268">
        <v>407</v>
      </c>
      <c r="B417" s="277" t="s">
        <v>173</v>
      </c>
      <c r="C417" s="278">
        <v>21743.65</v>
      </c>
      <c r="D417" s="279">
        <v>21855.883333333331</v>
      </c>
      <c r="E417" s="279">
        <v>21511.766666666663</v>
      </c>
      <c r="F417" s="279">
        <v>21279.883333333331</v>
      </c>
      <c r="G417" s="279">
        <v>20935.766666666663</v>
      </c>
      <c r="H417" s="279">
        <v>22087.766666666663</v>
      </c>
      <c r="I417" s="279">
        <v>22431.883333333331</v>
      </c>
      <c r="J417" s="279">
        <v>22663.766666666663</v>
      </c>
      <c r="K417" s="277">
        <v>22200</v>
      </c>
      <c r="L417" s="277">
        <v>21624</v>
      </c>
      <c r="M417" s="277">
        <v>0.65354999999999996</v>
      </c>
    </row>
    <row r="418" spans="1:13">
      <c r="A418" s="268">
        <v>408</v>
      </c>
      <c r="B418" s="277" t="s">
        <v>520</v>
      </c>
      <c r="C418" s="278">
        <v>672.9</v>
      </c>
      <c r="D418" s="279">
        <v>672.33333333333326</v>
      </c>
      <c r="E418" s="279">
        <v>663.11666666666656</v>
      </c>
      <c r="F418" s="279">
        <v>653.33333333333326</v>
      </c>
      <c r="G418" s="279">
        <v>644.11666666666656</v>
      </c>
      <c r="H418" s="279">
        <v>682.11666666666656</v>
      </c>
      <c r="I418" s="279">
        <v>691.33333333333326</v>
      </c>
      <c r="J418" s="279">
        <v>701.11666666666656</v>
      </c>
      <c r="K418" s="277">
        <v>681.55</v>
      </c>
      <c r="L418" s="277">
        <v>662.55</v>
      </c>
      <c r="M418" s="277">
        <v>0.41010999999999997</v>
      </c>
    </row>
    <row r="419" spans="1:13">
      <c r="A419" s="268">
        <v>409</v>
      </c>
      <c r="B419" s="277" t="s">
        <v>174</v>
      </c>
      <c r="C419" s="278">
        <v>1148.8</v>
      </c>
      <c r="D419" s="279">
        <v>1144.1666666666667</v>
      </c>
      <c r="E419" s="279">
        <v>1136.1333333333334</v>
      </c>
      <c r="F419" s="279">
        <v>1123.4666666666667</v>
      </c>
      <c r="G419" s="279">
        <v>1115.4333333333334</v>
      </c>
      <c r="H419" s="279">
        <v>1156.8333333333335</v>
      </c>
      <c r="I419" s="279">
        <v>1164.8666666666668</v>
      </c>
      <c r="J419" s="279">
        <v>1177.5333333333335</v>
      </c>
      <c r="K419" s="277">
        <v>1152.2</v>
      </c>
      <c r="L419" s="277">
        <v>1131.5</v>
      </c>
      <c r="M419" s="277">
        <v>6.5342900000000004</v>
      </c>
    </row>
    <row r="420" spans="1:13">
      <c r="A420" s="268">
        <v>410</v>
      </c>
      <c r="B420" s="277" t="s">
        <v>515</v>
      </c>
      <c r="C420" s="278">
        <v>359.75</v>
      </c>
      <c r="D420" s="279">
        <v>359.61666666666662</v>
      </c>
      <c r="E420" s="279">
        <v>352.23333333333323</v>
      </c>
      <c r="F420" s="279">
        <v>344.71666666666664</v>
      </c>
      <c r="G420" s="279">
        <v>337.33333333333326</v>
      </c>
      <c r="H420" s="279">
        <v>367.13333333333321</v>
      </c>
      <c r="I420" s="279">
        <v>374.51666666666654</v>
      </c>
      <c r="J420" s="279">
        <v>382.03333333333319</v>
      </c>
      <c r="K420" s="277">
        <v>367</v>
      </c>
      <c r="L420" s="277">
        <v>352.1</v>
      </c>
      <c r="M420" s="277">
        <v>1.37408</v>
      </c>
    </row>
    <row r="421" spans="1:13">
      <c r="A421" s="268">
        <v>411</v>
      </c>
      <c r="B421" s="277" t="s">
        <v>510</v>
      </c>
      <c r="C421" s="278">
        <v>22.1</v>
      </c>
      <c r="D421" s="279">
        <v>22.150000000000002</v>
      </c>
      <c r="E421" s="279">
        <v>22.000000000000004</v>
      </c>
      <c r="F421" s="279">
        <v>21.900000000000002</v>
      </c>
      <c r="G421" s="279">
        <v>21.750000000000004</v>
      </c>
      <c r="H421" s="279">
        <v>22.250000000000004</v>
      </c>
      <c r="I421" s="279">
        <v>22.400000000000002</v>
      </c>
      <c r="J421" s="279">
        <v>22.500000000000004</v>
      </c>
      <c r="K421" s="277">
        <v>22.3</v>
      </c>
      <c r="L421" s="277">
        <v>22.05</v>
      </c>
      <c r="M421" s="277">
        <v>5.6146399999999996</v>
      </c>
    </row>
    <row r="422" spans="1:13">
      <c r="A422" s="268">
        <v>412</v>
      </c>
      <c r="B422" s="277" t="s">
        <v>511</v>
      </c>
      <c r="C422" s="278">
        <v>1470.35</v>
      </c>
      <c r="D422" s="279">
        <v>1472.1000000000001</v>
      </c>
      <c r="E422" s="279">
        <v>1448.2500000000002</v>
      </c>
      <c r="F422" s="279">
        <v>1426.15</v>
      </c>
      <c r="G422" s="279">
        <v>1402.3000000000002</v>
      </c>
      <c r="H422" s="279">
        <v>1494.2000000000003</v>
      </c>
      <c r="I422" s="279">
        <v>1518.0500000000002</v>
      </c>
      <c r="J422" s="279">
        <v>1540.1500000000003</v>
      </c>
      <c r="K422" s="277">
        <v>1495.95</v>
      </c>
      <c r="L422" s="277">
        <v>1450</v>
      </c>
      <c r="M422" s="277">
        <v>0.46229999999999999</v>
      </c>
    </row>
    <row r="423" spans="1:13">
      <c r="A423" s="268">
        <v>413</v>
      </c>
      <c r="B423" s="277" t="s">
        <v>521</v>
      </c>
      <c r="C423" s="278">
        <v>230.65</v>
      </c>
      <c r="D423" s="279">
        <v>230.45000000000002</v>
      </c>
      <c r="E423" s="279">
        <v>227.95000000000005</v>
      </c>
      <c r="F423" s="279">
        <v>225.25000000000003</v>
      </c>
      <c r="G423" s="279">
        <v>222.75000000000006</v>
      </c>
      <c r="H423" s="279">
        <v>233.15000000000003</v>
      </c>
      <c r="I423" s="279">
        <v>235.64999999999998</v>
      </c>
      <c r="J423" s="279">
        <v>238.35000000000002</v>
      </c>
      <c r="K423" s="277">
        <v>232.95</v>
      </c>
      <c r="L423" s="277">
        <v>227.75</v>
      </c>
      <c r="M423" s="277">
        <v>1.04857</v>
      </c>
    </row>
    <row r="424" spans="1:13">
      <c r="A424" s="268">
        <v>414</v>
      </c>
      <c r="B424" s="277" t="s">
        <v>522</v>
      </c>
      <c r="C424" s="278">
        <v>1002.85</v>
      </c>
      <c r="D424" s="279">
        <v>1001.7666666666668</v>
      </c>
      <c r="E424" s="279">
        <v>993.43333333333351</v>
      </c>
      <c r="F424" s="279">
        <v>984.01666666666677</v>
      </c>
      <c r="G424" s="279">
        <v>975.68333333333351</v>
      </c>
      <c r="H424" s="279">
        <v>1011.1833333333335</v>
      </c>
      <c r="I424" s="279">
        <v>1019.5166666666668</v>
      </c>
      <c r="J424" s="279">
        <v>1028.9333333333334</v>
      </c>
      <c r="K424" s="277">
        <v>1010.1</v>
      </c>
      <c r="L424" s="277">
        <v>992.35</v>
      </c>
      <c r="M424" s="277">
        <v>0.15876999999999999</v>
      </c>
    </row>
    <row r="425" spans="1:13">
      <c r="A425" s="268">
        <v>415</v>
      </c>
      <c r="B425" s="277" t="s">
        <v>523</v>
      </c>
      <c r="C425" s="278">
        <v>258.89999999999998</v>
      </c>
      <c r="D425" s="279">
        <v>257.65000000000003</v>
      </c>
      <c r="E425" s="279">
        <v>251.30000000000007</v>
      </c>
      <c r="F425" s="279">
        <v>243.70000000000005</v>
      </c>
      <c r="G425" s="279">
        <v>237.35000000000008</v>
      </c>
      <c r="H425" s="279">
        <v>265.25000000000006</v>
      </c>
      <c r="I425" s="279">
        <v>271.60000000000008</v>
      </c>
      <c r="J425" s="279">
        <v>279.20000000000005</v>
      </c>
      <c r="K425" s="277">
        <v>264</v>
      </c>
      <c r="L425" s="277">
        <v>250.05</v>
      </c>
      <c r="M425" s="277">
        <v>12.9994</v>
      </c>
    </row>
    <row r="426" spans="1:13">
      <c r="A426" s="268">
        <v>416</v>
      </c>
      <c r="B426" s="277" t="s">
        <v>524</v>
      </c>
      <c r="C426" s="278">
        <v>7.05</v>
      </c>
      <c r="D426" s="279">
        <v>6.95</v>
      </c>
      <c r="E426" s="279">
        <v>6.75</v>
      </c>
      <c r="F426" s="279">
        <v>6.45</v>
      </c>
      <c r="G426" s="279">
        <v>6.25</v>
      </c>
      <c r="H426" s="279">
        <v>7.25</v>
      </c>
      <c r="I426" s="279">
        <v>7.4500000000000011</v>
      </c>
      <c r="J426" s="279">
        <v>7.75</v>
      </c>
      <c r="K426" s="277">
        <v>7.15</v>
      </c>
      <c r="L426" s="277">
        <v>6.65</v>
      </c>
      <c r="M426" s="277">
        <v>270.03305</v>
      </c>
    </row>
    <row r="427" spans="1:13">
      <c r="A427" s="268">
        <v>417</v>
      </c>
      <c r="B427" s="277" t="s">
        <v>2517</v>
      </c>
      <c r="C427" s="278">
        <v>618.4</v>
      </c>
      <c r="D427" s="279">
        <v>622.31666666666672</v>
      </c>
      <c r="E427" s="279">
        <v>609.63333333333344</v>
      </c>
      <c r="F427" s="279">
        <v>600.86666666666667</v>
      </c>
      <c r="G427" s="279">
        <v>588.18333333333339</v>
      </c>
      <c r="H427" s="279">
        <v>631.08333333333348</v>
      </c>
      <c r="I427" s="279">
        <v>643.76666666666665</v>
      </c>
      <c r="J427" s="279">
        <v>652.53333333333353</v>
      </c>
      <c r="K427" s="277">
        <v>635</v>
      </c>
      <c r="L427" s="277">
        <v>613.54999999999995</v>
      </c>
      <c r="M427" s="277">
        <v>0.30185000000000001</v>
      </c>
    </row>
    <row r="428" spans="1:13">
      <c r="A428" s="268">
        <v>418</v>
      </c>
      <c r="B428" s="277" t="s">
        <v>527</v>
      </c>
      <c r="C428" s="278">
        <v>169.15</v>
      </c>
      <c r="D428" s="279">
        <v>169.9</v>
      </c>
      <c r="E428" s="279">
        <v>167.25</v>
      </c>
      <c r="F428" s="279">
        <v>165.35</v>
      </c>
      <c r="G428" s="279">
        <v>162.69999999999999</v>
      </c>
      <c r="H428" s="279">
        <v>171.8</v>
      </c>
      <c r="I428" s="279">
        <v>174.45000000000005</v>
      </c>
      <c r="J428" s="279">
        <v>176.35000000000002</v>
      </c>
      <c r="K428" s="277">
        <v>172.55</v>
      </c>
      <c r="L428" s="277">
        <v>168</v>
      </c>
      <c r="M428" s="277">
        <v>9.1586300000000005</v>
      </c>
    </row>
    <row r="429" spans="1:13">
      <c r="A429" s="268">
        <v>419</v>
      </c>
      <c r="B429" s="277" t="s">
        <v>2526</v>
      </c>
      <c r="C429" s="278">
        <v>48.45</v>
      </c>
      <c r="D429" s="279">
        <v>48.15</v>
      </c>
      <c r="E429" s="279">
        <v>46.3</v>
      </c>
      <c r="F429" s="279">
        <v>44.15</v>
      </c>
      <c r="G429" s="279">
        <v>42.3</v>
      </c>
      <c r="H429" s="279">
        <v>50.3</v>
      </c>
      <c r="I429" s="279">
        <v>52.150000000000006</v>
      </c>
      <c r="J429" s="279">
        <v>54.3</v>
      </c>
      <c r="K429" s="277">
        <v>50</v>
      </c>
      <c r="L429" s="277">
        <v>46</v>
      </c>
      <c r="M429" s="277">
        <v>35.730919999999998</v>
      </c>
    </row>
    <row r="430" spans="1:13">
      <c r="A430" s="268">
        <v>420</v>
      </c>
      <c r="B430" s="277" t="s">
        <v>175</v>
      </c>
      <c r="C430" s="278">
        <v>3934.85</v>
      </c>
      <c r="D430" s="279">
        <v>3885.1</v>
      </c>
      <c r="E430" s="279">
        <v>3821.75</v>
      </c>
      <c r="F430" s="279">
        <v>3708.65</v>
      </c>
      <c r="G430" s="279">
        <v>3645.3</v>
      </c>
      <c r="H430" s="279">
        <v>3998.2</v>
      </c>
      <c r="I430" s="279">
        <v>4061.5499999999993</v>
      </c>
      <c r="J430" s="279">
        <v>4174.6499999999996</v>
      </c>
      <c r="K430" s="277">
        <v>3948.45</v>
      </c>
      <c r="L430" s="277">
        <v>3772</v>
      </c>
      <c r="M430" s="277">
        <v>4.1191899999999997</v>
      </c>
    </row>
    <row r="431" spans="1:13">
      <c r="A431" s="268">
        <v>421</v>
      </c>
      <c r="B431" s="277" t="s">
        <v>176</v>
      </c>
      <c r="C431" s="278">
        <v>724.55</v>
      </c>
      <c r="D431" s="279">
        <v>715.23333333333323</v>
      </c>
      <c r="E431" s="279">
        <v>700.91666666666652</v>
      </c>
      <c r="F431" s="279">
        <v>677.2833333333333</v>
      </c>
      <c r="G431" s="279">
        <v>662.96666666666658</v>
      </c>
      <c r="H431" s="279">
        <v>738.86666666666645</v>
      </c>
      <c r="I431" s="279">
        <v>753.18333333333328</v>
      </c>
      <c r="J431" s="279">
        <v>776.81666666666638</v>
      </c>
      <c r="K431" s="277">
        <v>729.55</v>
      </c>
      <c r="L431" s="277">
        <v>691.6</v>
      </c>
      <c r="M431" s="277">
        <v>56.580939999999998</v>
      </c>
    </row>
    <row r="432" spans="1:13">
      <c r="A432" s="268">
        <v>422</v>
      </c>
      <c r="B432" s="277" t="s">
        <v>177</v>
      </c>
      <c r="C432" s="286">
        <v>430.4</v>
      </c>
      <c r="D432" s="287">
        <v>425.5</v>
      </c>
      <c r="E432" s="287">
        <v>418</v>
      </c>
      <c r="F432" s="287">
        <v>405.6</v>
      </c>
      <c r="G432" s="287">
        <v>398.1</v>
      </c>
      <c r="H432" s="287">
        <v>437.9</v>
      </c>
      <c r="I432" s="287">
        <v>445.4</v>
      </c>
      <c r="J432" s="287">
        <v>457.79999999999995</v>
      </c>
      <c r="K432" s="288">
        <v>433</v>
      </c>
      <c r="L432" s="288">
        <v>413.1</v>
      </c>
      <c r="M432" s="288">
        <v>12.202019999999999</v>
      </c>
    </row>
    <row r="433" spans="1:13">
      <c r="A433" s="268">
        <v>423</v>
      </c>
      <c r="B433" s="277" t="s">
        <v>525</v>
      </c>
      <c r="C433" s="277">
        <v>84.4</v>
      </c>
      <c r="D433" s="279">
        <v>84.683333333333337</v>
      </c>
      <c r="E433" s="279">
        <v>83.666666666666671</v>
      </c>
      <c r="F433" s="279">
        <v>82.933333333333337</v>
      </c>
      <c r="G433" s="279">
        <v>81.916666666666671</v>
      </c>
      <c r="H433" s="279">
        <v>85.416666666666671</v>
      </c>
      <c r="I433" s="279">
        <v>86.433333333333323</v>
      </c>
      <c r="J433" s="279">
        <v>87.166666666666671</v>
      </c>
      <c r="K433" s="277">
        <v>85.7</v>
      </c>
      <c r="L433" s="277">
        <v>83.95</v>
      </c>
      <c r="M433" s="277">
        <v>0.64424999999999999</v>
      </c>
    </row>
    <row r="434" spans="1:13">
      <c r="A434" s="268">
        <v>424</v>
      </c>
      <c r="B434" s="277" t="s">
        <v>281</v>
      </c>
      <c r="C434" s="277">
        <v>122.95</v>
      </c>
      <c r="D434" s="279">
        <v>124.85000000000001</v>
      </c>
      <c r="E434" s="279">
        <v>119.55000000000001</v>
      </c>
      <c r="F434" s="279">
        <v>116.15</v>
      </c>
      <c r="G434" s="279">
        <v>110.85000000000001</v>
      </c>
      <c r="H434" s="279">
        <v>128.25</v>
      </c>
      <c r="I434" s="279">
        <v>133.55000000000001</v>
      </c>
      <c r="J434" s="279">
        <v>136.95000000000002</v>
      </c>
      <c r="K434" s="277">
        <v>130.15</v>
      </c>
      <c r="L434" s="277">
        <v>121.45</v>
      </c>
      <c r="M434" s="277">
        <v>28.667120000000001</v>
      </c>
    </row>
    <row r="435" spans="1:13">
      <c r="A435" s="268">
        <v>425</v>
      </c>
      <c r="B435" s="277" t="s">
        <v>526</v>
      </c>
      <c r="C435" s="277">
        <v>389.45</v>
      </c>
      <c r="D435" s="279">
        <v>389.25</v>
      </c>
      <c r="E435" s="279">
        <v>384.55</v>
      </c>
      <c r="F435" s="279">
        <v>379.65000000000003</v>
      </c>
      <c r="G435" s="279">
        <v>374.95000000000005</v>
      </c>
      <c r="H435" s="279">
        <v>394.15</v>
      </c>
      <c r="I435" s="279">
        <v>398.85</v>
      </c>
      <c r="J435" s="279">
        <v>403.74999999999994</v>
      </c>
      <c r="K435" s="277">
        <v>393.95</v>
      </c>
      <c r="L435" s="277">
        <v>384.35</v>
      </c>
      <c r="M435" s="277">
        <v>0.93852000000000002</v>
      </c>
    </row>
    <row r="436" spans="1:13">
      <c r="A436" s="268">
        <v>426</v>
      </c>
      <c r="B436" s="277" t="s">
        <v>528</v>
      </c>
      <c r="C436" s="277">
        <v>1597.5</v>
      </c>
      <c r="D436" s="279">
        <v>1597.1499999999999</v>
      </c>
      <c r="E436" s="279">
        <v>1585.3499999999997</v>
      </c>
      <c r="F436" s="279">
        <v>1573.1999999999998</v>
      </c>
      <c r="G436" s="279">
        <v>1561.3999999999996</v>
      </c>
      <c r="H436" s="279">
        <v>1609.2999999999997</v>
      </c>
      <c r="I436" s="279">
        <v>1621.1</v>
      </c>
      <c r="J436" s="279">
        <v>1633.2499999999998</v>
      </c>
      <c r="K436" s="277">
        <v>1608.95</v>
      </c>
      <c r="L436" s="277">
        <v>1585</v>
      </c>
      <c r="M436" s="277">
        <v>7.1000000000000004E-3</v>
      </c>
    </row>
    <row r="437" spans="1:13">
      <c r="A437" s="268">
        <v>427</v>
      </c>
      <c r="B437" s="277" t="s">
        <v>529</v>
      </c>
      <c r="C437" s="277">
        <v>1250.5</v>
      </c>
      <c r="D437" s="279">
        <v>1252.4666666666667</v>
      </c>
      <c r="E437" s="279">
        <v>1245.0333333333333</v>
      </c>
      <c r="F437" s="279">
        <v>1239.5666666666666</v>
      </c>
      <c r="G437" s="279">
        <v>1232.1333333333332</v>
      </c>
      <c r="H437" s="279">
        <v>1257.9333333333334</v>
      </c>
      <c r="I437" s="279">
        <v>1265.3666666666668</v>
      </c>
      <c r="J437" s="279">
        <v>1270.8333333333335</v>
      </c>
      <c r="K437" s="277">
        <v>1259.9000000000001</v>
      </c>
      <c r="L437" s="277">
        <v>1247</v>
      </c>
      <c r="M437" s="277">
        <v>0.30570999999999998</v>
      </c>
    </row>
    <row r="438" spans="1:13">
      <c r="A438" s="268">
        <v>428</v>
      </c>
      <c r="B438" s="277" t="s">
        <v>530</v>
      </c>
      <c r="C438" s="277">
        <v>405</v>
      </c>
      <c r="D438" s="279">
        <v>403.58333333333331</v>
      </c>
      <c r="E438" s="279">
        <v>398.41666666666663</v>
      </c>
      <c r="F438" s="279">
        <v>391.83333333333331</v>
      </c>
      <c r="G438" s="279">
        <v>386.66666666666663</v>
      </c>
      <c r="H438" s="279">
        <v>410.16666666666663</v>
      </c>
      <c r="I438" s="279">
        <v>415.33333333333326</v>
      </c>
      <c r="J438" s="279">
        <v>421.91666666666663</v>
      </c>
      <c r="K438" s="277">
        <v>408.75</v>
      </c>
      <c r="L438" s="277">
        <v>397</v>
      </c>
      <c r="M438" s="277">
        <v>0.44721</v>
      </c>
    </row>
    <row r="439" spans="1:13">
      <c r="A439" s="268">
        <v>429</v>
      </c>
      <c r="B439" s="277" t="s">
        <v>178</v>
      </c>
      <c r="C439" s="277">
        <v>493</v>
      </c>
      <c r="D439" s="279">
        <v>491.14999999999992</v>
      </c>
      <c r="E439" s="279">
        <v>485.99999999999983</v>
      </c>
      <c r="F439" s="279">
        <v>478.99999999999989</v>
      </c>
      <c r="G439" s="279">
        <v>473.8499999999998</v>
      </c>
      <c r="H439" s="279">
        <v>498.14999999999986</v>
      </c>
      <c r="I439" s="279">
        <v>503.29999999999995</v>
      </c>
      <c r="J439" s="279">
        <v>510.2999999999999</v>
      </c>
      <c r="K439" s="277">
        <v>496.3</v>
      </c>
      <c r="L439" s="277">
        <v>484.15</v>
      </c>
      <c r="M439" s="277">
        <v>85.319890000000001</v>
      </c>
    </row>
    <row r="440" spans="1:13">
      <c r="A440" s="268">
        <v>430</v>
      </c>
      <c r="B440" s="277" t="s">
        <v>531</v>
      </c>
      <c r="C440" s="277">
        <v>179.95</v>
      </c>
      <c r="D440" s="279">
        <v>178.63333333333333</v>
      </c>
      <c r="E440" s="279">
        <v>174.76666666666665</v>
      </c>
      <c r="F440" s="279">
        <v>169.58333333333331</v>
      </c>
      <c r="G440" s="279">
        <v>165.71666666666664</v>
      </c>
      <c r="H440" s="279">
        <v>183.81666666666666</v>
      </c>
      <c r="I440" s="279">
        <v>187.68333333333334</v>
      </c>
      <c r="J440" s="279">
        <v>192.86666666666667</v>
      </c>
      <c r="K440" s="277">
        <v>182.5</v>
      </c>
      <c r="L440" s="277">
        <v>173.45</v>
      </c>
      <c r="M440" s="277">
        <v>9.1574600000000004</v>
      </c>
    </row>
    <row r="441" spans="1:13">
      <c r="A441" s="268">
        <v>431</v>
      </c>
      <c r="B441" s="277" t="s">
        <v>179</v>
      </c>
      <c r="C441" s="277">
        <v>387.15</v>
      </c>
      <c r="D441" s="279">
        <v>387.36666666666662</v>
      </c>
      <c r="E441" s="279">
        <v>381.53333333333325</v>
      </c>
      <c r="F441" s="279">
        <v>375.91666666666663</v>
      </c>
      <c r="G441" s="279">
        <v>370.08333333333326</v>
      </c>
      <c r="H441" s="279">
        <v>392.98333333333323</v>
      </c>
      <c r="I441" s="279">
        <v>398.81666666666661</v>
      </c>
      <c r="J441" s="279">
        <v>404.43333333333322</v>
      </c>
      <c r="K441" s="277">
        <v>393.2</v>
      </c>
      <c r="L441" s="277">
        <v>381.75</v>
      </c>
      <c r="M441" s="277">
        <v>21.18683</v>
      </c>
    </row>
    <row r="442" spans="1:13">
      <c r="A442" s="268">
        <v>432</v>
      </c>
      <c r="B442" s="277" t="s">
        <v>532</v>
      </c>
      <c r="C442" s="277">
        <v>151.44999999999999</v>
      </c>
      <c r="D442" s="279">
        <v>151.73333333333332</v>
      </c>
      <c r="E442" s="279">
        <v>150.71666666666664</v>
      </c>
      <c r="F442" s="279">
        <v>149.98333333333332</v>
      </c>
      <c r="G442" s="279">
        <v>148.96666666666664</v>
      </c>
      <c r="H442" s="279">
        <v>152.46666666666664</v>
      </c>
      <c r="I442" s="279">
        <v>153.48333333333335</v>
      </c>
      <c r="J442" s="279">
        <v>154.21666666666664</v>
      </c>
      <c r="K442" s="277">
        <v>152.75</v>
      </c>
      <c r="L442" s="277">
        <v>151</v>
      </c>
      <c r="M442" s="277">
        <v>0.9536</v>
      </c>
    </row>
    <row r="443" spans="1:13">
      <c r="A443" s="268">
        <v>433</v>
      </c>
      <c r="B443" s="277" t="s">
        <v>533</v>
      </c>
      <c r="C443" s="277">
        <v>1263.55</v>
      </c>
      <c r="D443" s="279">
        <v>1257.5166666666667</v>
      </c>
      <c r="E443" s="279">
        <v>1236.0333333333333</v>
      </c>
      <c r="F443" s="279">
        <v>1208.5166666666667</v>
      </c>
      <c r="G443" s="279">
        <v>1187.0333333333333</v>
      </c>
      <c r="H443" s="279">
        <v>1285.0333333333333</v>
      </c>
      <c r="I443" s="279">
        <v>1306.5166666666664</v>
      </c>
      <c r="J443" s="279">
        <v>1334.0333333333333</v>
      </c>
      <c r="K443" s="277">
        <v>1279</v>
      </c>
      <c r="L443" s="277">
        <v>1230</v>
      </c>
      <c r="M443" s="277">
        <v>0.75688</v>
      </c>
    </row>
    <row r="444" spans="1:13">
      <c r="A444" s="268">
        <v>434</v>
      </c>
      <c r="B444" s="277" t="s">
        <v>534</v>
      </c>
      <c r="C444" s="277">
        <v>4.5</v>
      </c>
      <c r="D444" s="279">
        <v>4.4333333333333336</v>
      </c>
      <c r="E444" s="279">
        <v>4.3666666666666671</v>
      </c>
      <c r="F444" s="279">
        <v>4.2333333333333334</v>
      </c>
      <c r="G444" s="279">
        <v>4.166666666666667</v>
      </c>
      <c r="H444" s="279">
        <v>4.5666666666666673</v>
      </c>
      <c r="I444" s="279">
        <v>4.6333333333333337</v>
      </c>
      <c r="J444" s="279">
        <v>4.7666666666666675</v>
      </c>
      <c r="K444" s="277">
        <v>4.5</v>
      </c>
      <c r="L444" s="277">
        <v>4.3</v>
      </c>
      <c r="M444" s="277">
        <v>183.82554999999999</v>
      </c>
    </row>
    <row r="445" spans="1:13">
      <c r="A445" s="268">
        <v>435</v>
      </c>
      <c r="B445" s="277" t="s">
        <v>535</v>
      </c>
      <c r="C445" s="277">
        <v>131.85</v>
      </c>
      <c r="D445" s="279">
        <v>132.71666666666667</v>
      </c>
      <c r="E445" s="279">
        <v>130.43333333333334</v>
      </c>
      <c r="F445" s="279">
        <v>129.01666666666668</v>
      </c>
      <c r="G445" s="279">
        <v>126.73333333333335</v>
      </c>
      <c r="H445" s="279">
        <v>134.13333333333333</v>
      </c>
      <c r="I445" s="279">
        <v>136.41666666666669</v>
      </c>
      <c r="J445" s="279">
        <v>137.83333333333331</v>
      </c>
      <c r="K445" s="277">
        <v>135</v>
      </c>
      <c r="L445" s="277">
        <v>131.30000000000001</v>
      </c>
      <c r="M445" s="277">
        <v>1.7119800000000001</v>
      </c>
    </row>
    <row r="446" spans="1:13">
      <c r="A446" s="268">
        <v>436</v>
      </c>
      <c r="B446" s="277" t="s">
        <v>536</v>
      </c>
      <c r="C446" s="277">
        <v>864.3</v>
      </c>
      <c r="D446" s="279">
        <v>856.43333333333339</v>
      </c>
      <c r="E446" s="279">
        <v>847.86666666666679</v>
      </c>
      <c r="F446" s="279">
        <v>831.43333333333339</v>
      </c>
      <c r="G446" s="279">
        <v>822.86666666666679</v>
      </c>
      <c r="H446" s="279">
        <v>872.86666666666679</v>
      </c>
      <c r="I446" s="279">
        <v>881.43333333333339</v>
      </c>
      <c r="J446" s="279">
        <v>897.86666666666679</v>
      </c>
      <c r="K446" s="277">
        <v>865</v>
      </c>
      <c r="L446" s="277">
        <v>840</v>
      </c>
      <c r="M446" s="277">
        <v>0.21782000000000001</v>
      </c>
    </row>
    <row r="447" spans="1:13">
      <c r="A447" s="268">
        <v>437</v>
      </c>
      <c r="B447" s="277" t="s">
        <v>282</v>
      </c>
      <c r="C447" s="277">
        <v>455.8</v>
      </c>
      <c r="D447" s="279">
        <v>462.53333333333336</v>
      </c>
      <c r="E447" s="279">
        <v>447.4666666666667</v>
      </c>
      <c r="F447" s="279">
        <v>439.13333333333333</v>
      </c>
      <c r="G447" s="279">
        <v>424.06666666666666</v>
      </c>
      <c r="H447" s="279">
        <v>470.86666666666673</v>
      </c>
      <c r="I447" s="279">
        <v>485.93333333333345</v>
      </c>
      <c r="J447" s="279">
        <v>494.26666666666677</v>
      </c>
      <c r="K447" s="277">
        <v>477.6</v>
      </c>
      <c r="L447" s="277">
        <v>454.2</v>
      </c>
      <c r="M447" s="277">
        <v>7.4933100000000001</v>
      </c>
    </row>
    <row r="448" spans="1:13">
      <c r="A448" s="268">
        <v>438</v>
      </c>
      <c r="B448" s="277" t="s">
        <v>542</v>
      </c>
      <c r="C448" s="277">
        <v>38.9</v>
      </c>
      <c r="D448" s="279">
        <v>38.833333333333336</v>
      </c>
      <c r="E448" s="279">
        <v>38.06666666666667</v>
      </c>
      <c r="F448" s="279">
        <v>37.233333333333334</v>
      </c>
      <c r="G448" s="279">
        <v>36.466666666666669</v>
      </c>
      <c r="H448" s="279">
        <v>39.666666666666671</v>
      </c>
      <c r="I448" s="279">
        <v>40.433333333333337</v>
      </c>
      <c r="J448" s="279">
        <v>41.266666666666673</v>
      </c>
      <c r="K448" s="277">
        <v>39.6</v>
      </c>
      <c r="L448" s="277">
        <v>38</v>
      </c>
      <c r="M448" s="277">
        <v>1.33646</v>
      </c>
    </row>
    <row r="449" spans="1:13">
      <c r="A449" s="268">
        <v>439</v>
      </c>
      <c r="B449" s="277" t="s">
        <v>2609</v>
      </c>
      <c r="C449" s="277">
        <v>11943.75</v>
      </c>
      <c r="D449" s="279">
        <v>11997.916666666666</v>
      </c>
      <c r="E449" s="279">
        <v>11745.833333333332</v>
      </c>
      <c r="F449" s="279">
        <v>11547.916666666666</v>
      </c>
      <c r="G449" s="279">
        <v>11295.833333333332</v>
      </c>
      <c r="H449" s="279">
        <v>12195.833333333332</v>
      </c>
      <c r="I449" s="279">
        <v>12447.916666666664</v>
      </c>
      <c r="J449" s="279">
        <v>12645.833333333332</v>
      </c>
      <c r="K449" s="277">
        <v>12250</v>
      </c>
      <c r="L449" s="277">
        <v>11800</v>
      </c>
      <c r="M449" s="277">
        <v>1.392E-2</v>
      </c>
    </row>
    <row r="450" spans="1:13">
      <c r="A450" s="268">
        <v>440</v>
      </c>
      <c r="B450" s="277" t="s">
        <v>182</v>
      </c>
      <c r="C450" s="277">
        <v>947.05</v>
      </c>
      <c r="D450" s="279">
        <v>951.16666666666663</v>
      </c>
      <c r="E450" s="279">
        <v>924.38333333333321</v>
      </c>
      <c r="F450" s="279">
        <v>901.71666666666658</v>
      </c>
      <c r="G450" s="279">
        <v>874.93333333333317</v>
      </c>
      <c r="H450" s="279">
        <v>973.83333333333326</v>
      </c>
      <c r="I450" s="279">
        <v>1000.6166666666668</v>
      </c>
      <c r="J450" s="279">
        <v>1023.2833333333333</v>
      </c>
      <c r="K450" s="277">
        <v>977.95</v>
      </c>
      <c r="L450" s="277">
        <v>928.5</v>
      </c>
      <c r="M450" s="277">
        <v>22.764970000000002</v>
      </c>
    </row>
    <row r="451" spans="1:13">
      <c r="A451" s="268">
        <v>441</v>
      </c>
      <c r="B451" s="277" t="s">
        <v>3465</v>
      </c>
      <c r="C451" s="277">
        <v>427.7</v>
      </c>
      <c r="D451" s="279">
        <v>424.86666666666662</v>
      </c>
      <c r="E451" s="279">
        <v>419.83333333333326</v>
      </c>
      <c r="F451" s="279">
        <v>411.96666666666664</v>
      </c>
      <c r="G451" s="279">
        <v>406.93333333333328</v>
      </c>
      <c r="H451" s="279">
        <v>432.73333333333323</v>
      </c>
      <c r="I451" s="279">
        <v>437.76666666666665</v>
      </c>
      <c r="J451" s="279">
        <v>445.63333333333321</v>
      </c>
      <c r="K451" s="277">
        <v>429.9</v>
      </c>
      <c r="L451" s="277">
        <v>417</v>
      </c>
      <c r="M451" s="277">
        <v>59.381790000000002</v>
      </c>
    </row>
    <row r="452" spans="1:13">
      <c r="A452" s="268">
        <v>442</v>
      </c>
      <c r="B452" s="277" t="s">
        <v>543</v>
      </c>
      <c r="C452" s="277">
        <v>733.05</v>
      </c>
      <c r="D452" s="279">
        <v>734.71666666666658</v>
      </c>
      <c r="E452" s="279">
        <v>728.38333333333321</v>
      </c>
      <c r="F452" s="279">
        <v>723.71666666666658</v>
      </c>
      <c r="G452" s="279">
        <v>717.38333333333321</v>
      </c>
      <c r="H452" s="279">
        <v>739.38333333333321</v>
      </c>
      <c r="I452" s="279">
        <v>745.71666666666647</v>
      </c>
      <c r="J452" s="279">
        <v>750.38333333333321</v>
      </c>
      <c r="K452" s="277">
        <v>741.05</v>
      </c>
      <c r="L452" s="277">
        <v>730.05</v>
      </c>
      <c r="M452" s="277">
        <v>0.18109</v>
      </c>
    </row>
    <row r="453" spans="1:13">
      <c r="A453" s="268">
        <v>443</v>
      </c>
      <c r="B453" s="277" t="s">
        <v>183</v>
      </c>
      <c r="C453" s="277">
        <v>105.75</v>
      </c>
      <c r="D453" s="279">
        <v>106.45</v>
      </c>
      <c r="E453" s="279">
        <v>104.15</v>
      </c>
      <c r="F453" s="279">
        <v>102.55</v>
      </c>
      <c r="G453" s="279">
        <v>100.25</v>
      </c>
      <c r="H453" s="279">
        <v>108.05000000000001</v>
      </c>
      <c r="I453" s="279">
        <v>110.35</v>
      </c>
      <c r="J453" s="279">
        <v>111.95000000000002</v>
      </c>
      <c r="K453" s="277">
        <v>108.75</v>
      </c>
      <c r="L453" s="277">
        <v>104.85</v>
      </c>
      <c r="M453" s="277">
        <v>445.61874</v>
      </c>
    </row>
    <row r="454" spans="1:13">
      <c r="A454" s="268">
        <v>444</v>
      </c>
      <c r="B454" s="277" t="s">
        <v>184</v>
      </c>
      <c r="C454" s="277">
        <v>38.25</v>
      </c>
      <c r="D454" s="279">
        <v>38.666666666666664</v>
      </c>
      <c r="E454" s="279">
        <v>37.583333333333329</v>
      </c>
      <c r="F454" s="279">
        <v>36.916666666666664</v>
      </c>
      <c r="G454" s="279">
        <v>35.833333333333329</v>
      </c>
      <c r="H454" s="279">
        <v>39.333333333333329</v>
      </c>
      <c r="I454" s="279">
        <v>40.416666666666657</v>
      </c>
      <c r="J454" s="279">
        <v>41.083333333333329</v>
      </c>
      <c r="K454" s="277">
        <v>39.75</v>
      </c>
      <c r="L454" s="277">
        <v>38</v>
      </c>
      <c r="M454" s="277">
        <v>43.121760000000002</v>
      </c>
    </row>
    <row r="455" spans="1:13">
      <c r="A455" s="268">
        <v>445</v>
      </c>
      <c r="B455" s="277" t="s">
        <v>185</v>
      </c>
      <c r="C455" s="277">
        <v>49.75</v>
      </c>
      <c r="D455" s="279">
        <v>49.766666666666673</v>
      </c>
      <c r="E455" s="279">
        <v>49.183333333333344</v>
      </c>
      <c r="F455" s="279">
        <v>48.616666666666674</v>
      </c>
      <c r="G455" s="279">
        <v>48.033333333333346</v>
      </c>
      <c r="H455" s="279">
        <v>50.333333333333343</v>
      </c>
      <c r="I455" s="279">
        <v>50.916666666666671</v>
      </c>
      <c r="J455" s="279">
        <v>51.483333333333341</v>
      </c>
      <c r="K455" s="277">
        <v>50.35</v>
      </c>
      <c r="L455" s="277">
        <v>49.2</v>
      </c>
      <c r="M455" s="277">
        <v>184.49635000000001</v>
      </c>
    </row>
    <row r="456" spans="1:13">
      <c r="A456" s="268">
        <v>446</v>
      </c>
      <c r="B456" s="277" t="s">
        <v>186</v>
      </c>
      <c r="C456" s="277">
        <v>373.75</v>
      </c>
      <c r="D456" s="279">
        <v>369.45</v>
      </c>
      <c r="E456" s="279">
        <v>360.45</v>
      </c>
      <c r="F456" s="279">
        <v>347.15</v>
      </c>
      <c r="G456" s="279">
        <v>338.15</v>
      </c>
      <c r="H456" s="279">
        <v>382.75</v>
      </c>
      <c r="I456" s="279">
        <v>391.75</v>
      </c>
      <c r="J456" s="279">
        <v>405.05</v>
      </c>
      <c r="K456" s="277">
        <v>378.45</v>
      </c>
      <c r="L456" s="277">
        <v>356.15</v>
      </c>
      <c r="M456" s="277">
        <v>301.16131000000001</v>
      </c>
    </row>
    <row r="457" spans="1:13">
      <c r="A457" s="268">
        <v>447</v>
      </c>
      <c r="B457" s="277" t="s">
        <v>2625</v>
      </c>
      <c r="C457" s="277">
        <v>22.3</v>
      </c>
      <c r="D457" s="279">
        <v>22.083333333333332</v>
      </c>
      <c r="E457" s="279">
        <v>21.516666666666666</v>
      </c>
      <c r="F457" s="279">
        <v>20.733333333333334</v>
      </c>
      <c r="G457" s="279">
        <v>20.166666666666668</v>
      </c>
      <c r="H457" s="279">
        <v>22.866666666666664</v>
      </c>
      <c r="I457" s="279">
        <v>23.433333333333334</v>
      </c>
      <c r="J457" s="279">
        <v>24.216666666666661</v>
      </c>
      <c r="K457" s="277">
        <v>22.65</v>
      </c>
      <c r="L457" s="277">
        <v>21.3</v>
      </c>
      <c r="M457" s="277">
        <v>59.920870000000001</v>
      </c>
    </row>
    <row r="458" spans="1:13">
      <c r="A458" s="268">
        <v>448</v>
      </c>
      <c r="B458" s="277" t="s">
        <v>537</v>
      </c>
      <c r="C458" s="277">
        <v>712.2</v>
      </c>
      <c r="D458" s="279">
        <v>712.01666666666677</v>
      </c>
      <c r="E458" s="279">
        <v>685.18333333333351</v>
      </c>
      <c r="F458" s="279">
        <v>658.16666666666674</v>
      </c>
      <c r="G458" s="279">
        <v>631.33333333333348</v>
      </c>
      <c r="H458" s="279">
        <v>739.03333333333353</v>
      </c>
      <c r="I458" s="279">
        <v>765.86666666666679</v>
      </c>
      <c r="J458" s="279">
        <v>792.88333333333355</v>
      </c>
      <c r="K458" s="277">
        <v>738.85</v>
      </c>
      <c r="L458" s="277">
        <v>685</v>
      </c>
      <c r="M458" s="277">
        <v>0.35914000000000001</v>
      </c>
    </row>
    <row r="459" spans="1:13">
      <c r="A459" s="268">
        <v>449</v>
      </c>
      <c r="B459" s="277" t="s">
        <v>538</v>
      </c>
      <c r="C459" s="277">
        <v>329.15</v>
      </c>
      <c r="D459" s="279">
        <v>330.36666666666662</v>
      </c>
      <c r="E459" s="279">
        <v>324.78333333333325</v>
      </c>
      <c r="F459" s="279">
        <v>320.41666666666663</v>
      </c>
      <c r="G459" s="279">
        <v>314.83333333333326</v>
      </c>
      <c r="H459" s="279">
        <v>334.73333333333323</v>
      </c>
      <c r="I459" s="279">
        <v>340.31666666666661</v>
      </c>
      <c r="J459" s="279">
        <v>344.68333333333322</v>
      </c>
      <c r="K459" s="277">
        <v>335.95</v>
      </c>
      <c r="L459" s="277">
        <v>326</v>
      </c>
      <c r="M459" s="277">
        <v>4.768E-2</v>
      </c>
    </row>
    <row r="460" spans="1:13">
      <c r="A460" s="268">
        <v>450</v>
      </c>
      <c r="B460" s="277" t="s">
        <v>187</v>
      </c>
      <c r="C460" s="277">
        <v>2276.0500000000002</v>
      </c>
      <c r="D460" s="279">
        <v>2288.0333333333333</v>
      </c>
      <c r="E460" s="279">
        <v>2234.0666666666666</v>
      </c>
      <c r="F460" s="279">
        <v>2192.0833333333335</v>
      </c>
      <c r="G460" s="279">
        <v>2138.1166666666668</v>
      </c>
      <c r="H460" s="279">
        <v>2330.0166666666664</v>
      </c>
      <c r="I460" s="279">
        <v>2383.9833333333327</v>
      </c>
      <c r="J460" s="279">
        <v>2425.9666666666662</v>
      </c>
      <c r="K460" s="277">
        <v>2342</v>
      </c>
      <c r="L460" s="277">
        <v>2246.0500000000002</v>
      </c>
      <c r="M460" s="277">
        <v>60.904400000000003</v>
      </c>
    </row>
    <row r="461" spans="1:13">
      <c r="A461" s="268">
        <v>451</v>
      </c>
      <c r="B461" s="277" t="s">
        <v>544</v>
      </c>
      <c r="C461" s="277">
        <v>1795.15</v>
      </c>
      <c r="D461" s="279">
        <v>1809.3833333333332</v>
      </c>
      <c r="E461" s="279">
        <v>1768.7666666666664</v>
      </c>
      <c r="F461" s="279">
        <v>1742.3833333333332</v>
      </c>
      <c r="G461" s="279">
        <v>1701.7666666666664</v>
      </c>
      <c r="H461" s="279">
        <v>1835.7666666666664</v>
      </c>
      <c r="I461" s="279">
        <v>1876.3833333333332</v>
      </c>
      <c r="J461" s="279">
        <v>1902.7666666666664</v>
      </c>
      <c r="K461" s="277">
        <v>1850</v>
      </c>
      <c r="L461" s="277">
        <v>1783</v>
      </c>
      <c r="M461" s="277">
        <v>8.3820000000000006E-2</v>
      </c>
    </row>
    <row r="462" spans="1:13">
      <c r="A462" s="268">
        <v>452</v>
      </c>
      <c r="B462" s="277" t="s">
        <v>188</v>
      </c>
      <c r="C462" s="277">
        <v>676.4</v>
      </c>
      <c r="D462" s="279">
        <v>680.88333333333333</v>
      </c>
      <c r="E462" s="279">
        <v>666.51666666666665</v>
      </c>
      <c r="F462" s="279">
        <v>656.63333333333333</v>
      </c>
      <c r="G462" s="279">
        <v>642.26666666666665</v>
      </c>
      <c r="H462" s="279">
        <v>690.76666666666665</v>
      </c>
      <c r="I462" s="279">
        <v>705.13333333333321</v>
      </c>
      <c r="J462" s="279">
        <v>715.01666666666665</v>
      </c>
      <c r="K462" s="277">
        <v>695.25</v>
      </c>
      <c r="L462" s="277">
        <v>671</v>
      </c>
      <c r="M462" s="277">
        <v>54.36739</v>
      </c>
    </row>
    <row r="463" spans="1:13">
      <c r="A463" s="268">
        <v>453</v>
      </c>
      <c r="B463" s="277" t="s">
        <v>545</v>
      </c>
      <c r="C463" s="277">
        <v>180.9</v>
      </c>
      <c r="D463" s="279">
        <v>180.04999999999998</v>
      </c>
      <c r="E463" s="279">
        <v>178.09999999999997</v>
      </c>
      <c r="F463" s="279">
        <v>175.29999999999998</v>
      </c>
      <c r="G463" s="279">
        <v>173.34999999999997</v>
      </c>
      <c r="H463" s="279">
        <v>182.84999999999997</v>
      </c>
      <c r="I463" s="279">
        <v>184.79999999999995</v>
      </c>
      <c r="J463" s="279">
        <v>187.59999999999997</v>
      </c>
      <c r="K463" s="277">
        <v>182</v>
      </c>
      <c r="L463" s="277">
        <v>177.25</v>
      </c>
      <c r="M463" s="277">
        <v>0.10956</v>
      </c>
    </row>
    <row r="464" spans="1:13">
      <c r="A464" s="268">
        <v>454</v>
      </c>
      <c r="B464" s="277" t="s">
        <v>546</v>
      </c>
      <c r="C464" s="277">
        <v>745</v>
      </c>
      <c r="D464" s="279">
        <v>744.88333333333333</v>
      </c>
      <c r="E464" s="279">
        <v>741.76666666666665</v>
      </c>
      <c r="F464" s="279">
        <v>738.5333333333333</v>
      </c>
      <c r="G464" s="279">
        <v>735.41666666666663</v>
      </c>
      <c r="H464" s="279">
        <v>748.11666666666667</v>
      </c>
      <c r="I464" s="279">
        <v>751.23333333333323</v>
      </c>
      <c r="J464" s="279">
        <v>754.4666666666667</v>
      </c>
      <c r="K464" s="277">
        <v>748</v>
      </c>
      <c r="L464" s="277">
        <v>741.65</v>
      </c>
      <c r="M464" s="277">
        <v>0.14788000000000001</v>
      </c>
    </row>
    <row r="465" spans="1:13">
      <c r="A465" s="268">
        <v>455</v>
      </c>
      <c r="B465" s="277" t="s">
        <v>547</v>
      </c>
      <c r="C465" s="277">
        <v>692.95</v>
      </c>
      <c r="D465" s="279">
        <v>704.06666666666661</v>
      </c>
      <c r="E465" s="279">
        <v>674.88333333333321</v>
      </c>
      <c r="F465" s="279">
        <v>656.81666666666661</v>
      </c>
      <c r="G465" s="279">
        <v>627.63333333333321</v>
      </c>
      <c r="H465" s="279">
        <v>722.13333333333321</v>
      </c>
      <c r="I465" s="279">
        <v>751.31666666666661</v>
      </c>
      <c r="J465" s="279">
        <v>769.38333333333321</v>
      </c>
      <c r="K465" s="277">
        <v>733.25</v>
      </c>
      <c r="L465" s="277">
        <v>686</v>
      </c>
      <c r="M465" s="277">
        <v>4.6998899999999999</v>
      </c>
    </row>
    <row r="466" spans="1:13">
      <c r="A466" s="268">
        <v>456</v>
      </c>
      <c r="B466" s="277" t="s">
        <v>552</v>
      </c>
      <c r="C466" s="277">
        <v>501.6</v>
      </c>
      <c r="D466" s="279">
        <v>502.73333333333335</v>
      </c>
      <c r="E466" s="279">
        <v>496.86666666666667</v>
      </c>
      <c r="F466" s="279">
        <v>492.13333333333333</v>
      </c>
      <c r="G466" s="279">
        <v>486.26666666666665</v>
      </c>
      <c r="H466" s="279">
        <v>507.4666666666667</v>
      </c>
      <c r="I466" s="279">
        <v>513.33333333333337</v>
      </c>
      <c r="J466" s="279">
        <v>518.06666666666672</v>
      </c>
      <c r="K466" s="277">
        <v>508.6</v>
      </c>
      <c r="L466" s="277">
        <v>498</v>
      </c>
      <c r="M466" s="277">
        <v>3.0017399999999999</v>
      </c>
    </row>
    <row r="467" spans="1:13">
      <c r="A467" s="268">
        <v>457</v>
      </c>
      <c r="B467" s="277" t="s">
        <v>548</v>
      </c>
      <c r="C467" s="277">
        <v>38.15</v>
      </c>
      <c r="D467" s="279">
        <v>38.5</v>
      </c>
      <c r="E467" s="279">
        <v>37.65</v>
      </c>
      <c r="F467" s="279">
        <v>37.15</v>
      </c>
      <c r="G467" s="279">
        <v>36.299999999999997</v>
      </c>
      <c r="H467" s="279">
        <v>39</v>
      </c>
      <c r="I467" s="279">
        <v>39.849999999999994</v>
      </c>
      <c r="J467" s="279">
        <v>40.35</v>
      </c>
      <c r="K467" s="277">
        <v>39.35</v>
      </c>
      <c r="L467" s="277">
        <v>38</v>
      </c>
      <c r="M467" s="277">
        <v>1.5517300000000001</v>
      </c>
    </row>
    <row r="468" spans="1:13">
      <c r="A468" s="268">
        <v>458</v>
      </c>
      <c r="B468" s="277" t="s">
        <v>549</v>
      </c>
      <c r="C468" s="277">
        <v>972.6</v>
      </c>
      <c r="D468" s="279">
        <v>976.19999999999993</v>
      </c>
      <c r="E468" s="279">
        <v>963.39999999999986</v>
      </c>
      <c r="F468" s="279">
        <v>954.19999999999993</v>
      </c>
      <c r="G468" s="279">
        <v>941.39999999999986</v>
      </c>
      <c r="H468" s="279">
        <v>985.39999999999986</v>
      </c>
      <c r="I468" s="279">
        <v>998.19999999999982</v>
      </c>
      <c r="J468" s="279">
        <v>1007.3999999999999</v>
      </c>
      <c r="K468" s="277">
        <v>989</v>
      </c>
      <c r="L468" s="277">
        <v>967</v>
      </c>
      <c r="M468" s="277">
        <v>0.13753000000000001</v>
      </c>
    </row>
    <row r="469" spans="1:13">
      <c r="A469" s="268">
        <v>459</v>
      </c>
      <c r="B469" s="277" t="s">
        <v>189</v>
      </c>
      <c r="C469" s="277">
        <v>1040.45</v>
      </c>
      <c r="D469" s="279">
        <v>1047.8</v>
      </c>
      <c r="E469" s="279">
        <v>1028.8499999999999</v>
      </c>
      <c r="F469" s="279">
        <v>1017.25</v>
      </c>
      <c r="G469" s="279">
        <v>998.3</v>
      </c>
      <c r="H469" s="279">
        <v>1059.3999999999999</v>
      </c>
      <c r="I469" s="279">
        <v>1078.3500000000001</v>
      </c>
      <c r="J469" s="279">
        <v>1089.9499999999998</v>
      </c>
      <c r="K469" s="277">
        <v>1066.75</v>
      </c>
      <c r="L469" s="277">
        <v>1036.2</v>
      </c>
      <c r="M469" s="277">
        <v>23.324680000000001</v>
      </c>
    </row>
    <row r="470" spans="1:13">
      <c r="A470" s="268">
        <v>460</v>
      </c>
      <c r="B470" s="277" t="s">
        <v>190</v>
      </c>
      <c r="C470" s="277">
        <v>2383.0500000000002</v>
      </c>
      <c r="D470" s="279">
        <v>2359.15</v>
      </c>
      <c r="E470" s="279">
        <v>2316.1000000000004</v>
      </c>
      <c r="F470" s="279">
        <v>2249.15</v>
      </c>
      <c r="G470" s="279">
        <v>2206.1000000000004</v>
      </c>
      <c r="H470" s="279">
        <v>2426.1000000000004</v>
      </c>
      <c r="I470" s="279">
        <v>2469.1500000000005</v>
      </c>
      <c r="J470" s="279">
        <v>2536.1000000000004</v>
      </c>
      <c r="K470" s="277">
        <v>2402.1999999999998</v>
      </c>
      <c r="L470" s="277">
        <v>2292.1999999999998</v>
      </c>
      <c r="M470" s="277">
        <v>6.6901200000000003</v>
      </c>
    </row>
    <row r="471" spans="1:13">
      <c r="A471" s="268">
        <v>461</v>
      </c>
      <c r="B471" s="277" t="s">
        <v>191</v>
      </c>
      <c r="C471" s="277">
        <v>318.25</v>
      </c>
      <c r="D471" s="279">
        <v>318.65000000000003</v>
      </c>
      <c r="E471" s="279">
        <v>314.65000000000009</v>
      </c>
      <c r="F471" s="279">
        <v>311.05000000000007</v>
      </c>
      <c r="G471" s="279">
        <v>307.05000000000013</v>
      </c>
      <c r="H471" s="279">
        <v>322.25000000000006</v>
      </c>
      <c r="I471" s="279">
        <v>326.24999999999994</v>
      </c>
      <c r="J471" s="279">
        <v>329.85</v>
      </c>
      <c r="K471" s="277">
        <v>322.64999999999998</v>
      </c>
      <c r="L471" s="277">
        <v>315.05</v>
      </c>
      <c r="M471" s="277">
        <v>7.9205500000000004</v>
      </c>
    </row>
    <row r="472" spans="1:13">
      <c r="A472" s="268">
        <v>462</v>
      </c>
      <c r="B472" s="277" t="s">
        <v>550</v>
      </c>
      <c r="C472" s="277">
        <v>554.45000000000005</v>
      </c>
      <c r="D472" s="279">
        <v>555.11666666666667</v>
      </c>
      <c r="E472" s="279">
        <v>541.33333333333337</v>
      </c>
      <c r="F472" s="279">
        <v>528.2166666666667</v>
      </c>
      <c r="G472" s="279">
        <v>514.43333333333339</v>
      </c>
      <c r="H472" s="279">
        <v>568.23333333333335</v>
      </c>
      <c r="I472" s="279">
        <v>582.01666666666665</v>
      </c>
      <c r="J472" s="279">
        <v>595.13333333333333</v>
      </c>
      <c r="K472" s="277">
        <v>568.9</v>
      </c>
      <c r="L472" s="277">
        <v>542</v>
      </c>
      <c r="M472" s="277">
        <v>2.2375500000000001</v>
      </c>
    </row>
    <row r="473" spans="1:13">
      <c r="A473" s="268">
        <v>463</v>
      </c>
      <c r="B473" s="277" t="s">
        <v>551</v>
      </c>
      <c r="C473" s="277">
        <v>6.65</v>
      </c>
      <c r="D473" s="279">
        <v>6.6000000000000005</v>
      </c>
      <c r="E473" s="279">
        <v>6.4500000000000011</v>
      </c>
      <c r="F473" s="279">
        <v>6.2500000000000009</v>
      </c>
      <c r="G473" s="279">
        <v>6.1000000000000014</v>
      </c>
      <c r="H473" s="279">
        <v>6.8000000000000007</v>
      </c>
      <c r="I473" s="279">
        <v>6.9500000000000011</v>
      </c>
      <c r="J473" s="279">
        <v>7.15</v>
      </c>
      <c r="K473" s="277">
        <v>6.75</v>
      </c>
      <c r="L473" s="277">
        <v>6.4</v>
      </c>
      <c r="M473" s="277">
        <v>82.320269999999994</v>
      </c>
    </row>
    <row r="474" spans="1:13">
      <c r="A474" s="268">
        <v>464</v>
      </c>
      <c r="B474" s="277" t="s">
        <v>704</v>
      </c>
      <c r="C474" s="277">
        <v>64</v>
      </c>
      <c r="D474" s="279">
        <v>64.066666666666663</v>
      </c>
      <c r="E474" s="279">
        <v>62.73333333333332</v>
      </c>
      <c r="F474" s="279">
        <v>61.466666666666654</v>
      </c>
      <c r="G474" s="279">
        <v>60.133333333333312</v>
      </c>
      <c r="H474" s="279">
        <v>65.333333333333329</v>
      </c>
      <c r="I474" s="279">
        <v>66.666666666666671</v>
      </c>
      <c r="J474" s="279">
        <v>67.933333333333337</v>
      </c>
      <c r="K474" s="277">
        <v>65.400000000000006</v>
      </c>
      <c r="L474" s="277">
        <v>62.8</v>
      </c>
      <c r="M474" s="277">
        <v>0.59553999999999996</v>
      </c>
    </row>
    <row r="475" spans="1:13">
      <c r="A475" s="268">
        <v>465</v>
      </c>
      <c r="B475" s="277" t="s">
        <v>539</v>
      </c>
      <c r="C475" s="277">
        <v>5409.7</v>
      </c>
      <c r="D475" s="279">
        <v>5444.3833333333332</v>
      </c>
      <c r="E475" s="279">
        <v>5365.3166666666666</v>
      </c>
      <c r="F475" s="279">
        <v>5320.9333333333334</v>
      </c>
      <c r="G475" s="279">
        <v>5241.8666666666668</v>
      </c>
      <c r="H475" s="279">
        <v>5488.7666666666664</v>
      </c>
      <c r="I475" s="279">
        <v>5567.8333333333321</v>
      </c>
      <c r="J475" s="279">
        <v>5612.2166666666662</v>
      </c>
      <c r="K475" s="277">
        <v>5523.45</v>
      </c>
      <c r="L475" s="277">
        <v>5400</v>
      </c>
      <c r="M475" s="277">
        <v>2.384E-2</v>
      </c>
    </row>
    <row r="476" spans="1:13">
      <c r="A476" s="268">
        <v>466</v>
      </c>
      <c r="B476" s="245" t="s">
        <v>541</v>
      </c>
      <c r="C476" s="277">
        <v>34.200000000000003</v>
      </c>
      <c r="D476" s="279">
        <v>34.166666666666664</v>
      </c>
      <c r="E476" s="279">
        <v>33.633333333333326</v>
      </c>
      <c r="F476" s="279">
        <v>33.066666666666663</v>
      </c>
      <c r="G476" s="279">
        <v>32.533333333333324</v>
      </c>
      <c r="H476" s="279">
        <v>34.733333333333327</v>
      </c>
      <c r="I476" s="279">
        <v>35.266666666666673</v>
      </c>
      <c r="J476" s="279">
        <v>35.833333333333329</v>
      </c>
      <c r="K476" s="277">
        <v>34.700000000000003</v>
      </c>
      <c r="L476" s="277">
        <v>33.6</v>
      </c>
      <c r="M476" s="277">
        <v>38.462090000000003</v>
      </c>
    </row>
    <row r="477" spans="1:13">
      <c r="A477" s="268">
        <v>467</v>
      </c>
      <c r="B477" s="245" t="s">
        <v>192</v>
      </c>
      <c r="C477" s="277">
        <v>402.95</v>
      </c>
      <c r="D477" s="279">
        <v>404.9666666666667</v>
      </c>
      <c r="E477" s="279">
        <v>395.43333333333339</v>
      </c>
      <c r="F477" s="279">
        <v>387.91666666666669</v>
      </c>
      <c r="G477" s="279">
        <v>378.38333333333338</v>
      </c>
      <c r="H477" s="279">
        <v>412.48333333333341</v>
      </c>
      <c r="I477" s="279">
        <v>422.01666666666671</v>
      </c>
      <c r="J477" s="279">
        <v>429.53333333333342</v>
      </c>
      <c r="K477" s="277">
        <v>414.5</v>
      </c>
      <c r="L477" s="277">
        <v>397.45</v>
      </c>
      <c r="M477" s="277">
        <v>28.09299</v>
      </c>
    </row>
    <row r="478" spans="1:13">
      <c r="A478" s="268">
        <v>468</v>
      </c>
      <c r="B478" s="245" t="s">
        <v>540</v>
      </c>
      <c r="C478" s="277">
        <v>203.7</v>
      </c>
      <c r="D478" s="279">
        <v>202.66666666666666</v>
      </c>
      <c r="E478" s="279">
        <v>200.33333333333331</v>
      </c>
      <c r="F478" s="279">
        <v>196.96666666666667</v>
      </c>
      <c r="G478" s="279">
        <v>194.63333333333333</v>
      </c>
      <c r="H478" s="279">
        <v>206.0333333333333</v>
      </c>
      <c r="I478" s="279">
        <v>208.36666666666662</v>
      </c>
      <c r="J478" s="279">
        <v>211.73333333333329</v>
      </c>
      <c r="K478" s="277">
        <v>205</v>
      </c>
      <c r="L478" s="277">
        <v>199.3</v>
      </c>
      <c r="M478" s="277">
        <v>0.37342999999999998</v>
      </c>
    </row>
    <row r="479" spans="1:13">
      <c r="A479" s="268">
        <v>469</v>
      </c>
      <c r="B479" s="245" t="s">
        <v>193</v>
      </c>
      <c r="C479" s="277">
        <v>960.9</v>
      </c>
      <c r="D479" s="279">
        <v>957.01666666666677</v>
      </c>
      <c r="E479" s="279">
        <v>946.03333333333353</v>
      </c>
      <c r="F479" s="279">
        <v>931.16666666666674</v>
      </c>
      <c r="G479" s="279">
        <v>920.18333333333351</v>
      </c>
      <c r="H479" s="279">
        <v>971.88333333333355</v>
      </c>
      <c r="I479" s="279">
        <v>982.8666666666669</v>
      </c>
      <c r="J479" s="279">
        <v>997.73333333333358</v>
      </c>
      <c r="K479" s="277">
        <v>968</v>
      </c>
      <c r="L479" s="277">
        <v>942.15</v>
      </c>
      <c r="M479" s="277">
        <v>9.5525300000000009</v>
      </c>
    </row>
    <row r="480" spans="1:13">
      <c r="A480" s="268">
        <v>470</v>
      </c>
      <c r="B480" s="245" t="s">
        <v>553</v>
      </c>
      <c r="C480" s="277">
        <v>14</v>
      </c>
      <c r="D480" s="279">
        <v>13.833333333333334</v>
      </c>
      <c r="E480" s="279">
        <v>13.266666666666667</v>
      </c>
      <c r="F480" s="279">
        <v>12.533333333333333</v>
      </c>
      <c r="G480" s="279">
        <v>11.966666666666667</v>
      </c>
      <c r="H480" s="279">
        <v>14.566666666666668</v>
      </c>
      <c r="I480" s="279">
        <v>15.133333333333335</v>
      </c>
      <c r="J480" s="279">
        <v>15.866666666666669</v>
      </c>
      <c r="K480" s="277">
        <v>14.4</v>
      </c>
      <c r="L480" s="277">
        <v>13.1</v>
      </c>
      <c r="M480" s="277">
        <v>79.764240000000001</v>
      </c>
    </row>
    <row r="481" spans="1:13">
      <c r="A481" s="268">
        <v>471</v>
      </c>
      <c r="B481" s="245" t="s">
        <v>554</v>
      </c>
      <c r="C481" s="277">
        <v>261.5</v>
      </c>
      <c r="D481" s="279">
        <v>262.41666666666669</v>
      </c>
      <c r="E481" s="279">
        <v>258.33333333333337</v>
      </c>
      <c r="F481" s="279">
        <v>255.16666666666669</v>
      </c>
      <c r="G481" s="279">
        <v>251.08333333333337</v>
      </c>
      <c r="H481" s="279">
        <v>265.58333333333337</v>
      </c>
      <c r="I481" s="279">
        <v>269.66666666666674</v>
      </c>
      <c r="J481" s="279">
        <v>272.83333333333337</v>
      </c>
      <c r="K481" s="277">
        <v>266.5</v>
      </c>
      <c r="L481" s="277">
        <v>259.25</v>
      </c>
      <c r="M481" s="277">
        <v>3.0030299999999999</v>
      </c>
    </row>
    <row r="482" spans="1:13">
      <c r="A482" s="268">
        <v>472</v>
      </c>
      <c r="B482" s="245" t="s">
        <v>194</v>
      </c>
      <c r="C482" s="277">
        <v>241.2</v>
      </c>
      <c r="D482" s="279">
        <v>240.41666666666666</v>
      </c>
      <c r="E482" s="279">
        <v>234.98333333333332</v>
      </c>
      <c r="F482" s="277">
        <v>228.76666666666665</v>
      </c>
      <c r="G482" s="279">
        <v>223.33333333333331</v>
      </c>
      <c r="H482" s="279">
        <v>246.63333333333333</v>
      </c>
      <c r="I482" s="277">
        <v>252.06666666666666</v>
      </c>
      <c r="J482" s="279">
        <v>258.2833333333333</v>
      </c>
      <c r="K482" s="279">
        <v>245.85</v>
      </c>
      <c r="L482" s="277">
        <v>234.2</v>
      </c>
      <c r="M482" s="279">
        <v>37.33081</v>
      </c>
    </row>
    <row r="483" spans="1:13">
      <c r="A483" s="268">
        <v>473</v>
      </c>
      <c r="B483" s="245" t="s">
        <v>195</v>
      </c>
      <c r="C483" s="277">
        <v>4180.95</v>
      </c>
      <c r="D483" s="279">
        <v>4207.7666666666664</v>
      </c>
      <c r="E483" s="279">
        <v>4128.1833333333325</v>
      </c>
      <c r="F483" s="277">
        <v>4075.4166666666661</v>
      </c>
      <c r="G483" s="279">
        <v>3995.8333333333321</v>
      </c>
      <c r="H483" s="279">
        <v>4260.5333333333328</v>
      </c>
      <c r="I483" s="277">
        <v>4340.1166666666668</v>
      </c>
      <c r="J483" s="279">
        <v>4392.8833333333332</v>
      </c>
      <c r="K483" s="279">
        <v>4287.3500000000004</v>
      </c>
      <c r="L483" s="277">
        <v>4155</v>
      </c>
      <c r="M483" s="279">
        <v>17.777259999999998</v>
      </c>
    </row>
    <row r="484" spans="1:13">
      <c r="A484" s="268">
        <v>474</v>
      </c>
      <c r="B484" s="245" t="s">
        <v>196</v>
      </c>
      <c r="C484" s="245">
        <v>29.7</v>
      </c>
      <c r="D484" s="289">
        <v>29.783333333333331</v>
      </c>
      <c r="E484" s="289">
        <v>29.116666666666664</v>
      </c>
      <c r="F484" s="289">
        <v>28.533333333333331</v>
      </c>
      <c r="G484" s="289">
        <v>27.866666666666664</v>
      </c>
      <c r="H484" s="289">
        <v>30.366666666666664</v>
      </c>
      <c r="I484" s="289">
        <v>31.033333333333335</v>
      </c>
      <c r="J484" s="289">
        <v>31.616666666666664</v>
      </c>
      <c r="K484" s="289">
        <v>30.45</v>
      </c>
      <c r="L484" s="289">
        <v>29.2</v>
      </c>
      <c r="M484" s="289">
        <v>43.00479</v>
      </c>
    </row>
    <row r="485" spans="1:13">
      <c r="A485" s="268">
        <v>475</v>
      </c>
      <c r="B485" s="245" t="s">
        <v>197</v>
      </c>
      <c r="C485" s="245">
        <v>461.75</v>
      </c>
      <c r="D485" s="289">
        <v>458.3</v>
      </c>
      <c r="E485" s="289">
        <v>452.5</v>
      </c>
      <c r="F485" s="289">
        <v>443.25</v>
      </c>
      <c r="G485" s="289">
        <v>437.45</v>
      </c>
      <c r="H485" s="289">
        <v>467.55</v>
      </c>
      <c r="I485" s="289">
        <v>473.35000000000008</v>
      </c>
      <c r="J485" s="289">
        <v>482.6</v>
      </c>
      <c r="K485" s="289">
        <v>464.1</v>
      </c>
      <c r="L485" s="289">
        <v>449.05</v>
      </c>
      <c r="M485" s="289">
        <v>71.19905</v>
      </c>
    </row>
    <row r="486" spans="1:13">
      <c r="A486" s="268">
        <v>476</v>
      </c>
      <c r="B486" s="245" t="s">
        <v>560</v>
      </c>
      <c r="C486" s="289">
        <v>1329.6</v>
      </c>
      <c r="D486" s="289">
        <v>1369.7</v>
      </c>
      <c r="E486" s="289">
        <v>1279.4000000000001</v>
      </c>
      <c r="F486" s="289">
        <v>1229.2</v>
      </c>
      <c r="G486" s="289">
        <v>1138.9000000000001</v>
      </c>
      <c r="H486" s="289">
        <v>1419.9</v>
      </c>
      <c r="I486" s="289">
        <v>1510.1999999999998</v>
      </c>
      <c r="J486" s="289">
        <v>1560.4</v>
      </c>
      <c r="K486" s="289">
        <v>1460</v>
      </c>
      <c r="L486" s="289">
        <v>1319.5</v>
      </c>
      <c r="M486" s="289">
        <v>0.39545000000000002</v>
      </c>
    </row>
    <row r="487" spans="1:13">
      <c r="A487" s="268">
        <v>477</v>
      </c>
      <c r="B487" s="245" t="s">
        <v>561</v>
      </c>
      <c r="C487" s="289">
        <v>30.1</v>
      </c>
      <c r="D487" s="289">
        <v>30.3</v>
      </c>
      <c r="E487" s="289">
        <v>29.700000000000003</v>
      </c>
      <c r="F487" s="289">
        <v>29.3</v>
      </c>
      <c r="G487" s="289">
        <v>28.700000000000003</v>
      </c>
      <c r="H487" s="289">
        <v>30.700000000000003</v>
      </c>
      <c r="I487" s="289">
        <v>31.300000000000004</v>
      </c>
      <c r="J487" s="289">
        <v>31.700000000000003</v>
      </c>
      <c r="K487" s="289">
        <v>30.9</v>
      </c>
      <c r="L487" s="289">
        <v>29.9</v>
      </c>
      <c r="M487" s="289">
        <v>28.414429999999999</v>
      </c>
    </row>
    <row r="488" spans="1:13">
      <c r="A488" s="268">
        <v>478</v>
      </c>
      <c r="B488" s="245" t="s">
        <v>285</v>
      </c>
      <c r="C488" s="289">
        <v>198.6</v>
      </c>
      <c r="D488" s="289">
        <v>195.94999999999996</v>
      </c>
      <c r="E488" s="289">
        <v>192.69999999999993</v>
      </c>
      <c r="F488" s="289">
        <v>186.79999999999998</v>
      </c>
      <c r="G488" s="289">
        <v>183.54999999999995</v>
      </c>
      <c r="H488" s="289">
        <v>201.84999999999991</v>
      </c>
      <c r="I488" s="289">
        <v>205.09999999999997</v>
      </c>
      <c r="J488" s="289">
        <v>210.99999999999989</v>
      </c>
      <c r="K488" s="289">
        <v>199.2</v>
      </c>
      <c r="L488" s="289">
        <v>190.05</v>
      </c>
      <c r="M488" s="289">
        <v>2.7684899999999999</v>
      </c>
    </row>
    <row r="489" spans="1:13">
      <c r="A489" s="268">
        <v>479</v>
      </c>
      <c r="B489" s="245" t="s">
        <v>563</v>
      </c>
      <c r="C489" s="289">
        <v>696.75</v>
      </c>
      <c r="D489" s="289">
        <v>700</v>
      </c>
      <c r="E489" s="289">
        <v>686.95</v>
      </c>
      <c r="F489" s="289">
        <v>677.15000000000009</v>
      </c>
      <c r="G489" s="289">
        <v>664.10000000000014</v>
      </c>
      <c r="H489" s="289">
        <v>709.8</v>
      </c>
      <c r="I489" s="289">
        <v>722.84999999999991</v>
      </c>
      <c r="J489" s="289">
        <v>732.64999999999986</v>
      </c>
      <c r="K489" s="289">
        <v>713.05</v>
      </c>
      <c r="L489" s="289">
        <v>690.2</v>
      </c>
      <c r="M489" s="289">
        <v>2.64256</v>
      </c>
    </row>
    <row r="490" spans="1:13">
      <c r="A490" s="268">
        <v>480</v>
      </c>
      <c r="B490" s="245" t="s">
        <v>198</v>
      </c>
      <c r="C490" s="289">
        <v>110</v>
      </c>
      <c r="D490" s="289">
        <v>110.89999999999999</v>
      </c>
      <c r="E490" s="289">
        <v>108.54999999999998</v>
      </c>
      <c r="F490" s="289">
        <v>107.1</v>
      </c>
      <c r="G490" s="289">
        <v>104.74999999999999</v>
      </c>
      <c r="H490" s="289">
        <v>112.34999999999998</v>
      </c>
      <c r="I490" s="289">
        <v>114.69999999999997</v>
      </c>
      <c r="J490" s="289">
        <v>116.14999999999998</v>
      </c>
      <c r="K490" s="289">
        <v>113.25</v>
      </c>
      <c r="L490" s="289">
        <v>109.45</v>
      </c>
      <c r="M490" s="289">
        <v>130.66971000000001</v>
      </c>
    </row>
    <row r="491" spans="1:13">
      <c r="A491" s="268">
        <v>481</v>
      </c>
      <c r="B491" s="245" t="s">
        <v>564</v>
      </c>
      <c r="C491" s="289">
        <v>1063.25</v>
      </c>
      <c r="D491" s="289">
        <v>1069.0166666666667</v>
      </c>
      <c r="E491" s="289">
        <v>1049.2333333333333</v>
      </c>
      <c r="F491" s="289">
        <v>1035.2166666666667</v>
      </c>
      <c r="G491" s="289">
        <v>1015.4333333333334</v>
      </c>
      <c r="H491" s="289">
        <v>1083.0333333333333</v>
      </c>
      <c r="I491" s="289">
        <v>1102.8166666666666</v>
      </c>
      <c r="J491" s="289">
        <v>1116.8333333333333</v>
      </c>
      <c r="K491" s="289">
        <v>1088.8</v>
      </c>
      <c r="L491" s="289">
        <v>1055</v>
      </c>
      <c r="M491" s="289">
        <v>0.71059000000000005</v>
      </c>
    </row>
    <row r="492" spans="1:13">
      <c r="A492" s="268">
        <v>482</v>
      </c>
      <c r="B492" s="245" t="s">
        <v>284</v>
      </c>
      <c r="C492" s="289">
        <v>164.55</v>
      </c>
      <c r="D492" s="289">
        <v>165.01666666666668</v>
      </c>
      <c r="E492" s="289">
        <v>163.53333333333336</v>
      </c>
      <c r="F492" s="289">
        <v>162.51666666666668</v>
      </c>
      <c r="G492" s="289">
        <v>161.03333333333336</v>
      </c>
      <c r="H492" s="289">
        <v>166.03333333333336</v>
      </c>
      <c r="I492" s="289">
        <v>167.51666666666665</v>
      </c>
      <c r="J492" s="289">
        <v>168.53333333333336</v>
      </c>
      <c r="K492" s="289">
        <v>166.5</v>
      </c>
      <c r="L492" s="289">
        <v>164</v>
      </c>
      <c r="M492" s="289">
        <v>2.85859</v>
      </c>
    </row>
    <row r="493" spans="1:13">
      <c r="A493" s="268">
        <v>483</v>
      </c>
      <c r="B493" s="245" t="s">
        <v>565</v>
      </c>
      <c r="C493" s="289">
        <v>981</v>
      </c>
      <c r="D493" s="289">
        <v>985.9666666666667</v>
      </c>
      <c r="E493" s="289">
        <v>974.53333333333342</v>
      </c>
      <c r="F493" s="289">
        <v>968.06666666666672</v>
      </c>
      <c r="G493" s="289">
        <v>956.63333333333344</v>
      </c>
      <c r="H493" s="289">
        <v>992.43333333333339</v>
      </c>
      <c r="I493" s="289">
        <v>1003.8666666666668</v>
      </c>
      <c r="J493" s="289">
        <v>1010.3333333333334</v>
      </c>
      <c r="K493" s="289">
        <v>997.4</v>
      </c>
      <c r="L493" s="289">
        <v>979.5</v>
      </c>
      <c r="M493" s="289">
        <v>0.47754999999999997</v>
      </c>
    </row>
    <row r="494" spans="1:13">
      <c r="A494" s="268">
        <v>484</v>
      </c>
      <c r="B494" s="245" t="s">
        <v>556</v>
      </c>
      <c r="C494" s="289">
        <v>274.3</v>
      </c>
      <c r="D494" s="289">
        <v>278.48333333333329</v>
      </c>
      <c r="E494" s="289">
        <v>267.96666666666658</v>
      </c>
      <c r="F494" s="289">
        <v>261.63333333333327</v>
      </c>
      <c r="G494" s="289">
        <v>251.11666666666656</v>
      </c>
      <c r="H494" s="289">
        <v>284.81666666666661</v>
      </c>
      <c r="I494" s="289">
        <v>295.33333333333337</v>
      </c>
      <c r="J494" s="289">
        <v>301.66666666666663</v>
      </c>
      <c r="K494" s="289">
        <v>289</v>
      </c>
      <c r="L494" s="289">
        <v>272.14999999999998</v>
      </c>
      <c r="M494" s="289">
        <v>17.494019999999999</v>
      </c>
    </row>
    <row r="495" spans="1:13">
      <c r="A495" s="268">
        <v>485</v>
      </c>
      <c r="B495" s="245" t="s">
        <v>555</v>
      </c>
      <c r="C495" s="289">
        <v>1789.3</v>
      </c>
      <c r="D495" s="289">
        <v>1818.1000000000001</v>
      </c>
      <c r="E495" s="289">
        <v>1746.2000000000003</v>
      </c>
      <c r="F495" s="289">
        <v>1703.1000000000001</v>
      </c>
      <c r="G495" s="289">
        <v>1631.2000000000003</v>
      </c>
      <c r="H495" s="289">
        <v>1861.2000000000003</v>
      </c>
      <c r="I495" s="289">
        <v>1933.1000000000004</v>
      </c>
      <c r="J495" s="289">
        <v>1976.2000000000003</v>
      </c>
      <c r="K495" s="289">
        <v>1890</v>
      </c>
      <c r="L495" s="289">
        <v>1775</v>
      </c>
      <c r="M495" s="289">
        <v>0.19434000000000001</v>
      </c>
    </row>
    <row r="496" spans="1:13">
      <c r="A496" s="268">
        <v>486</v>
      </c>
      <c r="B496" s="245" t="s">
        <v>199</v>
      </c>
      <c r="C496" s="289">
        <v>589.45000000000005</v>
      </c>
      <c r="D496" s="289">
        <v>590.55000000000007</v>
      </c>
      <c r="E496" s="289">
        <v>582.60000000000014</v>
      </c>
      <c r="F496" s="289">
        <v>575.75000000000011</v>
      </c>
      <c r="G496" s="289">
        <v>567.80000000000018</v>
      </c>
      <c r="H496" s="289">
        <v>597.40000000000009</v>
      </c>
      <c r="I496" s="289">
        <v>605.35000000000014</v>
      </c>
      <c r="J496" s="289">
        <v>612.20000000000005</v>
      </c>
      <c r="K496" s="289">
        <v>598.5</v>
      </c>
      <c r="L496" s="289">
        <v>583.70000000000005</v>
      </c>
      <c r="M496" s="289">
        <v>22.61187</v>
      </c>
    </row>
    <row r="497" spans="1:13">
      <c r="A497" s="268">
        <v>487</v>
      </c>
      <c r="B497" s="245" t="s">
        <v>557</v>
      </c>
      <c r="C497" s="289">
        <v>149.44999999999999</v>
      </c>
      <c r="D497" s="289">
        <v>149.58333333333334</v>
      </c>
      <c r="E497" s="289">
        <v>148.16666666666669</v>
      </c>
      <c r="F497" s="289">
        <v>146.88333333333335</v>
      </c>
      <c r="G497" s="289">
        <v>145.4666666666667</v>
      </c>
      <c r="H497" s="289">
        <v>150.86666666666667</v>
      </c>
      <c r="I497" s="289">
        <v>152.28333333333336</v>
      </c>
      <c r="J497" s="289">
        <v>153.56666666666666</v>
      </c>
      <c r="K497" s="289">
        <v>151</v>
      </c>
      <c r="L497" s="289">
        <v>148.30000000000001</v>
      </c>
      <c r="M497" s="289">
        <v>0.54091</v>
      </c>
    </row>
    <row r="498" spans="1:13">
      <c r="A498" s="268">
        <v>488</v>
      </c>
      <c r="B498" s="245" t="s">
        <v>558</v>
      </c>
      <c r="C498" s="289">
        <v>3221.6</v>
      </c>
      <c r="D498" s="289">
        <v>3220.7000000000003</v>
      </c>
      <c r="E498" s="289">
        <v>3201.4000000000005</v>
      </c>
      <c r="F498" s="289">
        <v>3181.2000000000003</v>
      </c>
      <c r="G498" s="289">
        <v>3161.9000000000005</v>
      </c>
      <c r="H498" s="289">
        <v>3240.9000000000005</v>
      </c>
      <c r="I498" s="289">
        <v>3260.2000000000007</v>
      </c>
      <c r="J498" s="289">
        <v>3280.4000000000005</v>
      </c>
      <c r="K498" s="289">
        <v>3240</v>
      </c>
      <c r="L498" s="289">
        <v>3200.5</v>
      </c>
      <c r="M498" s="289">
        <v>0.15712999999999999</v>
      </c>
    </row>
    <row r="499" spans="1:13">
      <c r="A499" s="268">
        <v>489</v>
      </c>
      <c r="B499" s="245" t="s">
        <v>562</v>
      </c>
      <c r="C499" s="289">
        <v>636.54999999999995</v>
      </c>
      <c r="D499" s="289">
        <v>638.94999999999993</v>
      </c>
      <c r="E499" s="289">
        <v>633.09999999999991</v>
      </c>
      <c r="F499" s="289">
        <v>629.65</v>
      </c>
      <c r="G499" s="289">
        <v>623.79999999999995</v>
      </c>
      <c r="H499" s="289">
        <v>642.39999999999986</v>
      </c>
      <c r="I499" s="289">
        <v>648.25</v>
      </c>
      <c r="J499" s="289">
        <v>651.69999999999982</v>
      </c>
      <c r="K499" s="289">
        <v>644.79999999999995</v>
      </c>
      <c r="L499" s="289">
        <v>635.5</v>
      </c>
      <c r="M499" s="289">
        <v>7.954E-2</v>
      </c>
    </row>
    <row r="500" spans="1:13">
      <c r="A500" s="268">
        <v>490</v>
      </c>
      <c r="B500" s="245" t="s">
        <v>559</v>
      </c>
      <c r="C500" s="289">
        <v>120.85</v>
      </c>
      <c r="D500" s="289">
        <v>123.61666666666667</v>
      </c>
      <c r="E500" s="289">
        <v>117.23333333333335</v>
      </c>
      <c r="F500" s="289">
        <v>113.61666666666667</v>
      </c>
      <c r="G500" s="289">
        <v>107.23333333333335</v>
      </c>
      <c r="H500" s="289">
        <v>127.23333333333335</v>
      </c>
      <c r="I500" s="289">
        <v>133.61666666666667</v>
      </c>
      <c r="J500" s="289">
        <v>137.23333333333335</v>
      </c>
      <c r="K500" s="289">
        <v>130</v>
      </c>
      <c r="L500" s="289">
        <v>120</v>
      </c>
      <c r="M500" s="289">
        <v>1.5981399999999999</v>
      </c>
    </row>
    <row r="501" spans="1:13">
      <c r="A501" s="268">
        <v>491</v>
      </c>
      <c r="B501" s="245" t="s">
        <v>566</v>
      </c>
      <c r="C501" s="289">
        <v>6958.6</v>
      </c>
      <c r="D501" s="289">
        <v>6949.916666666667</v>
      </c>
      <c r="E501" s="289">
        <v>6938.9333333333343</v>
      </c>
      <c r="F501" s="289">
        <v>6919.2666666666673</v>
      </c>
      <c r="G501" s="289">
        <v>6908.2833333333347</v>
      </c>
      <c r="H501" s="289">
        <v>6969.5833333333339</v>
      </c>
      <c r="I501" s="289">
        <v>6980.5666666666657</v>
      </c>
      <c r="J501" s="289">
        <v>7000.2333333333336</v>
      </c>
      <c r="K501" s="289">
        <v>6960.9</v>
      </c>
      <c r="L501" s="289">
        <v>6930.25</v>
      </c>
      <c r="M501" s="289">
        <v>4.2279999999999998E-2</v>
      </c>
    </row>
    <row r="502" spans="1:13">
      <c r="A502" s="268">
        <v>492</v>
      </c>
      <c r="B502" s="245" t="s">
        <v>567</v>
      </c>
      <c r="C502" s="289">
        <v>83.25</v>
      </c>
      <c r="D502" s="289">
        <v>83.533333333333331</v>
      </c>
      <c r="E502" s="289">
        <v>82.36666666666666</v>
      </c>
      <c r="F502" s="289">
        <v>81.483333333333334</v>
      </c>
      <c r="G502" s="289">
        <v>80.316666666666663</v>
      </c>
      <c r="H502" s="289">
        <v>84.416666666666657</v>
      </c>
      <c r="I502" s="289">
        <v>85.583333333333343</v>
      </c>
      <c r="J502" s="289">
        <v>86.466666666666654</v>
      </c>
      <c r="K502" s="289">
        <v>84.7</v>
      </c>
      <c r="L502" s="289">
        <v>82.65</v>
      </c>
      <c r="M502" s="289">
        <v>13.52664</v>
      </c>
    </row>
    <row r="503" spans="1:13">
      <c r="A503" s="268">
        <v>493</v>
      </c>
      <c r="B503" s="245" t="s">
        <v>568</v>
      </c>
      <c r="C503" s="289">
        <v>38.6</v>
      </c>
      <c r="D503" s="289">
        <v>38.833333333333336</v>
      </c>
      <c r="E503" s="289">
        <v>37.966666666666669</v>
      </c>
      <c r="F503" s="289">
        <v>37.333333333333336</v>
      </c>
      <c r="G503" s="289">
        <v>36.466666666666669</v>
      </c>
      <c r="H503" s="289">
        <v>39.466666666666669</v>
      </c>
      <c r="I503" s="289">
        <v>40.333333333333329</v>
      </c>
      <c r="J503" s="289">
        <v>40.966666666666669</v>
      </c>
      <c r="K503" s="289">
        <v>39.700000000000003</v>
      </c>
      <c r="L503" s="289">
        <v>38.200000000000003</v>
      </c>
      <c r="M503" s="289">
        <v>41.67116</v>
      </c>
    </row>
    <row r="504" spans="1:13">
      <c r="A504" s="268">
        <v>494</v>
      </c>
      <c r="B504" s="245" t="s">
        <v>2852</v>
      </c>
      <c r="C504" s="289">
        <v>357.25</v>
      </c>
      <c r="D504" s="289">
        <v>365.0333333333333</v>
      </c>
      <c r="E504" s="289">
        <v>345.21666666666658</v>
      </c>
      <c r="F504" s="289">
        <v>333.18333333333328</v>
      </c>
      <c r="G504" s="289">
        <v>313.36666666666656</v>
      </c>
      <c r="H504" s="289">
        <v>377.06666666666661</v>
      </c>
      <c r="I504" s="289">
        <v>396.88333333333333</v>
      </c>
      <c r="J504" s="289">
        <v>408.91666666666663</v>
      </c>
      <c r="K504" s="289">
        <v>384.85</v>
      </c>
      <c r="L504" s="289">
        <v>353</v>
      </c>
      <c r="M504" s="289">
        <v>23.726929999999999</v>
      </c>
    </row>
    <row r="505" spans="1:13">
      <c r="A505" s="268">
        <v>495</v>
      </c>
      <c r="B505" s="245" t="s">
        <v>569</v>
      </c>
      <c r="C505" s="289">
        <v>2105.25</v>
      </c>
      <c r="D505" s="289">
        <v>2132.15</v>
      </c>
      <c r="E505" s="289">
        <v>2059.3000000000002</v>
      </c>
      <c r="F505" s="289">
        <v>2013.35</v>
      </c>
      <c r="G505" s="289">
        <v>1940.5</v>
      </c>
      <c r="H505" s="289">
        <v>2178.1000000000004</v>
      </c>
      <c r="I505" s="289">
        <v>2250.9499999999998</v>
      </c>
      <c r="J505" s="289">
        <v>2296.9000000000005</v>
      </c>
      <c r="K505" s="289">
        <v>2205</v>
      </c>
      <c r="L505" s="289">
        <v>2086.1999999999998</v>
      </c>
      <c r="M505" s="289">
        <v>0.63985999999999998</v>
      </c>
    </row>
    <row r="506" spans="1:13">
      <c r="A506" s="268">
        <v>496</v>
      </c>
      <c r="B506" s="245" t="s">
        <v>200</v>
      </c>
      <c r="C506" s="289">
        <v>277</v>
      </c>
      <c r="D506" s="289">
        <v>275.78333333333336</v>
      </c>
      <c r="E506" s="289">
        <v>273.56666666666672</v>
      </c>
      <c r="F506" s="289">
        <v>270.13333333333338</v>
      </c>
      <c r="G506" s="289">
        <v>267.91666666666674</v>
      </c>
      <c r="H506" s="289">
        <v>279.2166666666667</v>
      </c>
      <c r="I506" s="289">
        <v>281.43333333333328</v>
      </c>
      <c r="J506" s="289">
        <v>284.86666666666667</v>
      </c>
      <c r="K506" s="289">
        <v>278</v>
      </c>
      <c r="L506" s="289">
        <v>272.35000000000002</v>
      </c>
      <c r="M506" s="289">
        <v>107.83678999999999</v>
      </c>
    </row>
    <row r="507" spans="1:13">
      <c r="A507" s="268">
        <v>497</v>
      </c>
      <c r="B507" s="245" t="s">
        <v>570</v>
      </c>
      <c r="C507" s="289">
        <v>261.55</v>
      </c>
      <c r="D507" s="289">
        <v>262.01666666666665</v>
      </c>
      <c r="E507" s="289">
        <v>257.5333333333333</v>
      </c>
      <c r="F507" s="289">
        <v>253.51666666666665</v>
      </c>
      <c r="G507" s="289">
        <v>249.0333333333333</v>
      </c>
      <c r="H507" s="289">
        <v>266.0333333333333</v>
      </c>
      <c r="I507" s="289">
        <v>270.51666666666665</v>
      </c>
      <c r="J507" s="289">
        <v>274.5333333333333</v>
      </c>
      <c r="K507" s="289">
        <v>266.5</v>
      </c>
      <c r="L507" s="289">
        <v>258</v>
      </c>
      <c r="M507" s="289">
        <v>4.6853100000000003</v>
      </c>
    </row>
    <row r="508" spans="1:13">
      <c r="A508" s="268">
        <v>498</v>
      </c>
      <c r="B508" s="245" t="s">
        <v>201</v>
      </c>
      <c r="C508" s="289">
        <v>11.7</v>
      </c>
      <c r="D508" s="289">
        <v>11.883333333333333</v>
      </c>
      <c r="E508" s="289">
        <v>11.466666666666665</v>
      </c>
      <c r="F508" s="289">
        <v>11.233333333333333</v>
      </c>
      <c r="G508" s="289">
        <v>10.816666666666665</v>
      </c>
      <c r="H508" s="289">
        <v>12.116666666666665</v>
      </c>
      <c r="I508" s="289">
        <v>12.533333333333333</v>
      </c>
      <c r="J508" s="289">
        <v>12.766666666666666</v>
      </c>
      <c r="K508" s="289">
        <v>12.3</v>
      </c>
      <c r="L508" s="289">
        <v>11.65</v>
      </c>
      <c r="M508" s="289">
        <v>5964.8450800000001</v>
      </c>
    </row>
    <row r="509" spans="1:13">
      <c r="A509" s="268">
        <v>499</v>
      </c>
      <c r="B509" s="245" t="s">
        <v>202</v>
      </c>
      <c r="C509" s="289">
        <v>142.35</v>
      </c>
      <c r="D509" s="289">
        <v>143.68333333333331</v>
      </c>
      <c r="E509" s="289">
        <v>140.16666666666663</v>
      </c>
      <c r="F509" s="289">
        <v>137.98333333333332</v>
      </c>
      <c r="G509" s="289">
        <v>134.46666666666664</v>
      </c>
      <c r="H509" s="289">
        <v>145.86666666666662</v>
      </c>
      <c r="I509" s="289">
        <v>149.38333333333333</v>
      </c>
      <c r="J509" s="289">
        <v>151.56666666666661</v>
      </c>
      <c r="K509" s="289">
        <v>147.19999999999999</v>
      </c>
      <c r="L509" s="289">
        <v>141.5</v>
      </c>
      <c r="M509" s="289">
        <v>220.49199999999999</v>
      </c>
    </row>
    <row r="510" spans="1:13">
      <c r="A510" s="268">
        <v>500</v>
      </c>
      <c r="B510" s="245" t="s">
        <v>571</v>
      </c>
      <c r="C510" s="289">
        <v>158.94999999999999</v>
      </c>
      <c r="D510" s="289">
        <v>156.33333333333334</v>
      </c>
      <c r="E510" s="289">
        <v>151.91666666666669</v>
      </c>
      <c r="F510" s="289">
        <v>144.88333333333335</v>
      </c>
      <c r="G510" s="289">
        <v>140.4666666666667</v>
      </c>
      <c r="H510" s="289">
        <v>163.36666666666667</v>
      </c>
      <c r="I510" s="289">
        <v>167.78333333333336</v>
      </c>
      <c r="J510" s="289">
        <v>174.81666666666666</v>
      </c>
      <c r="K510" s="289">
        <v>160.75</v>
      </c>
      <c r="L510" s="289">
        <v>149.30000000000001</v>
      </c>
      <c r="M510" s="289">
        <v>6.7153700000000001</v>
      </c>
    </row>
    <row r="511" spans="1:13">
      <c r="A511" s="268">
        <v>501</v>
      </c>
      <c r="B511" s="245" t="s">
        <v>572</v>
      </c>
      <c r="C511" s="289">
        <v>1604.2</v>
      </c>
      <c r="D511" s="289">
        <v>1614.0666666666666</v>
      </c>
      <c r="E511" s="289">
        <v>1586.1333333333332</v>
      </c>
      <c r="F511" s="289">
        <v>1568.0666666666666</v>
      </c>
      <c r="G511" s="289">
        <v>1540.1333333333332</v>
      </c>
      <c r="H511" s="289">
        <v>1632.1333333333332</v>
      </c>
      <c r="I511" s="289">
        <v>1660.0666666666666</v>
      </c>
      <c r="J511" s="289">
        <v>1678.1333333333332</v>
      </c>
      <c r="K511" s="289">
        <v>1642</v>
      </c>
      <c r="L511" s="289">
        <v>1596</v>
      </c>
      <c r="M511" s="289">
        <v>0.36570999999999998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92"/>
      <c r="B5" s="592"/>
      <c r="C5" s="593"/>
      <c r="D5" s="59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94" t="s">
        <v>574</v>
      </c>
      <c r="C7" s="594"/>
      <c r="D7" s="262">
        <f>Main!B10</f>
        <v>44042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44041</v>
      </c>
      <c r="B10" s="267">
        <v>539661</v>
      </c>
      <c r="C10" s="268" t="s">
        <v>3833</v>
      </c>
      <c r="D10" s="268" t="s">
        <v>3834</v>
      </c>
      <c r="E10" s="268" t="s">
        <v>583</v>
      </c>
      <c r="F10" s="383">
        <v>32115</v>
      </c>
      <c r="G10" s="267">
        <v>18.38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44041</v>
      </c>
      <c r="B11" s="267">
        <v>511463</v>
      </c>
      <c r="C11" s="268" t="s">
        <v>3827</v>
      </c>
      <c r="D11" s="268" t="s">
        <v>3835</v>
      </c>
      <c r="E11" s="268" t="s">
        <v>583</v>
      </c>
      <c r="F11" s="383">
        <v>43387</v>
      </c>
      <c r="G11" s="267">
        <v>10.67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44041</v>
      </c>
      <c r="B12" s="267">
        <v>511463</v>
      </c>
      <c r="C12" s="268" t="s">
        <v>3827</v>
      </c>
      <c r="D12" s="268" t="s">
        <v>3835</v>
      </c>
      <c r="E12" s="268" t="s">
        <v>584</v>
      </c>
      <c r="F12" s="383">
        <v>38251</v>
      </c>
      <c r="G12" s="267">
        <v>10.73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44041</v>
      </c>
      <c r="B13" s="267">
        <v>511463</v>
      </c>
      <c r="C13" s="268" t="s">
        <v>3827</v>
      </c>
      <c r="D13" s="268" t="s">
        <v>3828</v>
      </c>
      <c r="E13" s="268" t="s">
        <v>583</v>
      </c>
      <c r="F13" s="383">
        <v>9173</v>
      </c>
      <c r="G13" s="267">
        <v>10.72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44041</v>
      </c>
      <c r="B14" s="267">
        <v>511463</v>
      </c>
      <c r="C14" s="268" t="s">
        <v>3827</v>
      </c>
      <c r="D14" s="268" t="s">
        <v>3828</v>
      </c>
      <c r="E14" s="268" t="s">
        <v>584</v>
      </c>
      <c r="F14" s="383">
        <v>105712</v>
      </c>
      <c r="G14" s="267">
        <v>10.74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44041</v>
      </c>
      <c r="B15" s="267">
        <v>511463</v>
      </c>
      <c r="C15" s="268" t="s">
        <v>3827</v>
      </c>
      <c r="D15" s="268" t="s">
        <v>3836</v>
      </c>
      <c r="E15" s="268" t="s">
        <v>584</v>
      </c>
      <c r="F15" s="383">
        <v>56530</v>
      </c>
      <c r="G15" s="267">
        <v>10.68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44041</v>
      </c>
      <c r="B16" s="267">
        <v>511463</v>
      </c>
      <c r="C16" s="268" t="s">
        <v>3827</v>
      </c>
      <c r="D16" s="268" t="s">
        <v>3837</v>
      </c>
      <c r="E16" s="268" t="s">
        <v>583</v>
      </c>
      <c r="F16" s="383">
        <v>50000</v>
      </c>
      <c r="G16" s="267">
        <v>10.72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44041</v>
      </c>
      <c r="B17" s="267">
        <v>511463</v>
      </c>
      <c r="C17" s="268" t="s">
        <v>3827</v>
      </c>
      <c r="D17" s="268" t="s">
        <v>3838</v>
      </c>
      <c r="E17" s="268" t="s">
        <v>583</v>
      </c>
      <c r="F17" s="383">
        <v>51030</v>
      </c>
      <c r="G17" s="267">
        <v>10.71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44041</v>
      </c>
      <c r="B18" s="267">
        <v>542248</v>
      </c>
      <c r="C18" s="268" t="s">
        <v>3839</v>
      </c>
      <c r="D18" s="268" t="s">
        <v>3840</v>
      </c>
      <c r="E18" s="268" t="s">
        <v>583</v>
      </c>
      <c r="F18" s="383">
        <v>99600</v>
      </c>
      <c r="G18" s="267">
        <v>37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44041</v>
      </c>
      <c r="B19" s="267">
        <v>542248</v>
      </c>
      <c r="C19" s="268" t="s">
        <v>3839</v>
      </c>
      <c r="D19" s="268" t="s">
        <v>3841</v>
      </c>
      <c r="E19" s="268" t="s">
        <v>583</v>
      </c>
      <c r="F19" s="383">
        <v>99600</v>
      </c>
      <c r="G19" s="267">
        <v>37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44041</v>
      </c>
      <c r="B20" s="267">
        <v>532067</v>
      </c>
      <c r="C20" s="268" t="s">
        <v>3842</v>
      </c>
      <c r="D20" s="268" t="s">
        <v>3843</v>
      </c>
      <c r="E20" s="268" t="s">
        <v>584</v>
      </c>
      <c r="F20" s="383">
        <v>100000</v>
      </c>
      <c r="G20" s="267">
        <v>360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44041</v>
      </c>
      <c r="B21" s="267">
        <v>532067</v>
      </c>
      <c r="C21" s="268" t="s">
        <v>3842</v>
      </c>
      <c r="D21" s="268" t="s">
        <v>3844</v>
      </c>
      <c r="E21" s="268" t="s">
        <v>583</v>
      </c>
      <c r="F21" s="383">
        <v>170000</v>
      </c>
      <c r="G21" s="267">
        <v>360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44041</v>
      </c>
      <c r="B22" s="267">
        <v>532067</v>
      </c>
      <c r="C22" s="268" t="s">
        <v>3842</v>
      </c>
      <c r="D22" s="268" t="s">
        <v>3845</v>
      </c>
      <c r="E22" s="268" t="s">
        <v>584</v>
      </c>
      <c r="F22" s="383">
        <v>100000</v>
      </c>
      <c r="G22" s="267">
        <v>360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44041</v>
      </c>
      <c r="B23" s="267">
        <v>533602</v>
      </c>
      <c r="C23" s="268" t="s">
        <v>3846</v>
      </c>
      <c r="D23" s="268" t="s">
        <v>3847</v>
      </c>
      <c r="E23" s="268" t="s">
        <v>583</v>
      </c>
      <c r="F23" s="383">
        <v>148740</v>
      </c>
      <c r="G23" s="267">
        <v>1.05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44041</v>
      </c>
      <c r="B24" s="267">
        <v>539229</v>
      </c>
      <c r="C24" s="268" t="s">
        <v>3848</v>
      </c>
      <c r="D24" s="268" t="s">
        <v>3849</v>
      </c>
      <c r="E24" s="268" t="s">
        <v>583</v>
      </c>
      <c r="F24" s="383">
        <v>91200</v>
      </c>
      <c r="G24" s="267">
        <v>5.18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44041</v>
      </c>
      <c r="B25" s="267">
        <v>539229</v>
      </c>
      <c r="C25" s="268" t="s">
        <v>3848</v>
      </c>
      <c r="D25" s="268" t="s">
        <v>3850</v>
      </c>
      <c r="E25" s="268" t="s">
        <v>584</v>
      </c>
      <c r="F25" s="383">
        <v>88800</v>
      </c>
      <c r="G25" s="267">
        <v>5.2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44041</v>
      </c>
      <c r="B26" s="267">
        <v>540175</v>
      </c>
      <c r="C26" s="268" t="s">
        <v>3851</v>
      </c>
      <c r="D26" s="268" t="s">
        <v>3852</v>
      </c>
      <c r="E26" s="268" t="s">
        <v>583</v>
      </c>
      <c r="F26" s="383">
        <v>20003</v>
      </c>
      <c r="G26" s="267">
        <v>13.55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44041</v>
      </c>
      <c r="B27" s="267">
        <v>540175</v>
      </c>
      <c r="C27" s="268" t="s">
        <v>3851</v>
      </c>
      <c r="D27" s="268" t="s">
        <v>3852</v>
      </c>
      <c r="E27" s="268" t="s">
        <v>584</v>
      </c>
      <c r="F27" s="383">
        <v>18477</v>
      </c>
      <c r="G27" s="267">
        <v>13.59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44041</v>
      </c>
      <c r="B28" s="267">
        <v>540175</v>
      </c>
      <c r="C28" s="268" t="s">
        <v>3851</v>
      </c>
      <c r="D28" s="268" t="s">
        <v>3853</v>
      </c>
      <c r="E28" s="268" t="s">
        <v>583</v>
      </c>
      <c r="F28" s="383">
        <v>15392</v>
      </c>
      <c r="G28" s="267">
        <v>15.08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44041</v>
      </c>
      <c r="B29" s="267">
        <v>540175</v>
      </c>
      <c r="C29" s="268" t="s">
        <v>3851</v>
      </c>
      <c r="D29" s="268" t="s">
        <v>3854</v>
      </c>
      <c r="E29" s="268" t="s">
        <v>583</v>
      </c>
      <c r="F29" s="383">
        <v>17200</v>
      </c>
      <c r="G29" s="267">
        <v>14.97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44041</v>
      </c>
      <c r="B30" s="267">
        <v>540175</v>
      </c>
      <c r="C30" s="268" t="s">
        <v>3851</v>
      </c>
      <c r="D30" s="268" t="s">
        <v>3853</v>
      </c>
      <c r="E30" s="268" t="s">
        <v>584</v>
      </c>
      <c r="F30" s="383">
        <v>20000</v>
      </c>
      <c r="G30" s="267">
        <v>13.55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44041</v>
      </c>
      <c r="B31" s="267">
        <v>540175</v>
      </c>
      <c r="C31" s="268" t="s">
        <v>3851</v>
      </c>
      <c r="D31" s="268" t="s">
        <v>3854</v>
      </c>
      <c r="E31" s="268" t="s">
        <v>584</v>
      </c>
      <c r="F31" s="383">
        <v>20000</v>
      </c>
      <c r="G31" s="267">
        <v>13.55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44041</v>
      </c>
      <c r="B32" s="267" t="s">
        <v>1148</v>
      </c>
      <c r="C32" s="268" t="s">
        <v>3855</v>
      </c>
      <c r="D32" s="268" t="s">
        <v>3856</v>
      </c>
      <c r="E32" s="268" t="s">
        <v>583</v>
      </c>
      <c r="F32" s="383">
        <v>138111</v>
      </c>
      <c r="G32" s="267">
        <v>383.99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44041</v>
      </c>
      <c r="B33" s="267" t="s">
        <v>351</v>
      </c>
      <c r="C33" s="268" t="s">
        <v>3857</v>
      </c>
      <c r="D33" s="268" t="s">
        <v>3858</v>
      </c>
      <c r="E33" s="268" t="s">
        <v>583</v>
      </c>
      <c r="F33" s="383">
        <v>925451</v>
      </c>
      <c r="G33" s="267">
        <v>632.36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44041</v>
      </c>
      <c r="B34" s="267" t="s">
        <v>3859</v>
      </c>
      <c r="C34" s="268" t="s">
        <v>3860</v>
      </c>
      <c r="D34" s="268" t="s">
        <v>3830</v>
      </c>
      <c r="E34" s="268" t="s">
        <v>583</v>
      </c>
      <c r="F34" s="383">
        <v>19200</v>
      </c>
      <c r="G34" s="267">
        <v>71.349999999999994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44041</v>
      </c>
      <c r="B35" s="267" t="s">
        <v>1469</v>
      </c>
      <c r="C35" s="268" t="s">
        <v>3861</v>
      </c>
      <c r="D35" s="268" t="s">
        <v>3862</v>
      </c>
      <c r="E35" s="268" t="s">
        <v>583</v>
      </c>
      <c r="F35" s="383">
        <v>97904</v>
      </c>
      <c r="G35" s="267">
        <v>91.51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44041</v>
      </c>
      <c r="B36" s="267" t="s">
        <v>3863</v>
      </c>
      <c r="C36" s="268" t="s">
        <v>3864</v>
      </c>
      <c r="D36" s="268" t="s">
        <v>3865</v>
      </c>
      <c r="E36" s="268" t="s">
        <v>583</v>
      </c>
      <c r="F36" s="383">
        <v>142000</v>
      </c>
      <c r="G36" s="267">
        <v>40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44041</v>
      </c>
      <c r="B37" s="267" t="s">
        <v>1656</v>
      </c>
      <c r="C37" s="268" t="s">
        <v>3866</v>
      </c>
      <c r="D37" s="268" t="s">
        <v>3865</v>
      </c>
      <c r="E37" s="268" t="s">
        <v>583</v>
      </c>
      <c r="F37" s="383">
        <v>180000</v>
      </c>
      <c r="G37" s="267">
        <v>34.78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44041</v>
      </c>
      <c r="B38" s="267" t="s">
        <v>1746</v>
      </c>
      <c r="C38" s="268" t="s">
        <v>3867</v>
      </c>
      <c r="D38" s="268" t="s">
        <v>3868</v>
      </c>
      <c r="E38" s="268" t="s">
        <v>583</v>
      </c>
      <c r="F38" s="383">
        <v>735000</v>
      </c>
      <c r="G38" s="267">
        <v>75.3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44041</v>
      </c>
      <c r="B39" s="267" t="s">
        <v>3869</v>
      </c>
      <c r="C39" s="268" t="s">
        <v>3870</v>
      </c>
      <c r="D39" s="268" t="s">
        <v>3865</v>
      </c>
      <c r="E39" s="268" t="s">
        <v>583</v>
      </c>
      <c r="F39" s="383">
        <v>162000</v>
      </c>
      <c r="G39" s="267">
        <v>11.51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44041</v>
      </c>
      <c r="B40" s="267" t="s">
        <v>1856</v>
      </c>
      <c r="C40" s="268" t="s">
        <v>3871</v>
      </c>
      <c r="D40" s="268" t="s">
        <v>3829</v>
      </c>
      <c r="E40" s="268" t="s">
        <v>583</v>
      </c>
      <c r="F40" s="383">
        <v>143480</v>
      </c>
      <c r="G40" s="267">
        <v>195.04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44041</v>
      </c>
      <c r="B41" s="267" t="s">
        <v>168</v>
      </c>
      <c r="C41" s="268" t="s">
        <v>3872</v>
      </c>
      <c r="D41" s="268" t="s">
        <v>3873</v>
      </c>
      <c r="E41" s="268" t="s">
        <v>583</v>
      </c>
      <c r="F41" s="383">
        <v>2546566</v>
      </c>
      <c r="G41" s="267">
        <v>181.5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44041</v>
      </c>
      <c r="B42" s="267" t="s">
        <v>3874</v>
      </c>
      <c r="C42" s="268" t="s">
        <v>3875</v>
      </c>
      <c r="D42" s="268" t="s">
        <v>3865</v>
      </c>
      <c r="E42" s="268" t="s">
        <v>583</v>
      </c>
      <c r="F42" s="383">
        <v>108000</v>
      </c>
      <c r="G42" s="267">
        <v>18.38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44041</v>
      </c>
      <c r="B43" s="267" t="s">
        <v>1148</v>
      </c>
      <c r="C43" s="268" t="s">
        <v>3855</v>
      </c>
      <c r="D43" s="268" t="s">
        <v>3856</v>
      </c>
      <c r="E43" s="268" t="s">
        <v>584</v>
      </c>
      <c r="F43" s="383">
        <v>140611</v>
      </c>
      <c r="G43" s="267">
        <v>381.29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44041</v>
      </c>
      <c r="B44" s="267" t="s">
        <v>3859</v>
      </c>
      <c r="C44" s="268" t="s">
        <v>3860</v>
      </c>
      <c r="D44" s="268" t="s">
        <v>3830</v>
      </c>
      <c r="E44" s="268" t="s">
        <v>584</v>
      </c>
      <c r="F44" s="383">
        <v>153600</v>
      </c>
      <c r="G44" s="267">
        <v>74.5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44041</v>
      </c>
      <c r="B45" s="267" t="s">
        <v>1469</v>
      </c>
      <c r="C45" s="268" t="s">
        <v>3861</v>
      </c>
      <c r="D45" s="268" t="s">
        <v>3862</v>
      </c>
      <c r="E45" s="268" t="s">
        <v>584</v>
      </c>
      <c r="F45" s="383">
        <v>10000</v>
      </c>
      <c r="G45" s="267">
        <v>95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44041</v>
      </c>
      <c r="B46" s="267" t="s">
        <v>3863</v>
      </c>
      <c r="C46" s="268" t="s">
        <v>3864</v>
      </c>
      <c r="D46" s="268" t="s">
        <v>3850</v>
      </c>
      <c r="E46" s="268" t="s">
        <v>584</v>
      </c>
      <c r="F46" s="383">
        <v>142000</v>
      </c>
      <c r="G46" s="267">
        <v>40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44041</v>
      </c>
      <c r="B47" s="267" t="s">
        <v>1656</v>
      </c>
      <c r="C47" s="268" t="s">
        <v>3866</v>
      </c>
      <c r="D47" s="268" t="s">
        <v>3850</v>
      </c>
      <c r="E47" s="268" t="s">
        <v>584</v>
      </c>
      <c r="F47" s="383">
        <v>180000</v>
      </c>
      <c r="G47" s="267">
        <v>34.78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44041</v>
      </c>
      <c r="B48" s="267" t="s">
        <v>1746</v>
      </c>
      <c r="C48" s="268" t="s">
        <v>3867</v>
      </c>
      <c r="D48" s="268" t="s">
        <v>3876</v>
      </c>
      <c r="E48" s="268" t="s">
        <v>584</v>
      </c>
      <c r="F48" s="383">
        <v>735000</v>
      </c>
      <c r="G48" s="267">
        <v>75.3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44041</v>
      </c>
      <c r="B49" s="267" t="s">
        <v>1778</v>
      </c>
      <c r="C49" s="268" t="s">
        <v>3877</v>
      </c>
      <c r="D49" s="268" t="s">
        <v>3878</v>
      </c>
      <c r="E49" s="268" t="s">
        <v>584</v>
      </c>
      <c r="F49" s="383">
        <v>484784</v>
      </c>
      <c r="G49" s="267">
        <v>20.9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44041</v>
      </c>
      <c r="B50" s="267" t="s">
        <v>3869</v>
      </c>
      <c r="C50" s="268" t="s">
        <v>3870</v>
      </c>
      <c r="D50" s="268" t="s">
        <v>3850</v>
      </c>
      <c r="E50" s="268" t="s">
        <v>584</v>
      </c>
      <c r="F50" s="383">
        <v>156000</v>
      </c>
      <c r="G50" s="267">
        <v>11.55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44041</v>
      </c>
      <c r="B51" s="267" t="s">
        <v>1856</v>
      </c>
      <c r="C51" s="268" t="s">
        <v>3871</v>
      </c>
      <c r="D51" s="268" t="s">
        <v>3829</v>
      </c>
      <c r="E51" s="268" t="s">
        <v>584</v>
      </c>
      <c r="F51" s="383">
        <v>128480</v>
      </c>
      <c r="G51" s="267">
        <v>193.97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44041</v>
      </c>
      <c r="B52" s="267" t="s">
        <v>168</v>
      </c>
      <c r="C52" s="268" t="s">
        <v>3872</v>
      </c>
      <c r="D52" s="268" t="s">
        <v>3873</v>
      </c>
      <c r="E52" s="268" t="s">
        <v>584</v>
      </c>
      <c r="F52" s="383">
        <v>2476337</v>
      </c>
      <c r="G52" s="267">
        <v>182.09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44041</v>
      </c>
      <c r="B53" s="267" t="s">
        <v>3874</v>
      </c>
      <c r="C53" s="268" t="s">
        <v>3875</v>
      </c>
      <c r="D53" s="268" t="s">
        <v>3850</v>
      </c>
      <c r="E53" s="268" t="s">
        <v>584</v>
      </c>
      <c r="F53" s="383">
        <v>108000</v>
      </c>
      <c r="G53" s="267">
        <v>18.38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3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3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3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3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3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3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3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3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3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3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3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3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3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3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3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3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3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3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3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3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3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3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3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3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3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3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3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3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3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3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3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3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3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3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3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3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3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3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3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3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3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3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3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3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3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3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3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3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3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3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3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3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3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3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3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3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3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3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3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3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3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3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3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3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3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3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3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3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3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3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3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3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3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3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3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3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3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3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3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3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3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3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3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3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3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3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3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3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3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3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3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3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3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3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3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3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3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3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3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3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3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3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3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3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3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3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3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3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3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3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3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3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3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3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3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3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3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3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3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3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3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3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3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3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3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3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3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3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3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3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3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3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3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3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3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3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3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3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3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3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3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3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3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3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3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3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3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3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3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3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3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3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3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3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3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3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3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3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3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3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3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3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3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3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3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3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3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3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3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3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3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3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3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3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3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3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3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3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3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3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3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3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3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3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3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3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3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3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3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3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3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3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3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3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3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3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3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3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3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3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3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3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3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3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3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3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3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3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3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3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3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3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3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3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3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3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3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3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3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3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3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3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3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3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3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3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3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3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3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3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3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3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3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3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3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3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3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3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3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3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3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3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3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3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3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3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3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3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3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3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3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3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3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3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3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3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3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3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3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3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3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3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3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3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3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3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3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3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3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3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3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3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3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3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3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3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3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3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3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3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3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3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3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3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3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3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3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3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3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3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3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3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3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3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3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3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3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3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3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3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3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3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3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3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3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3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3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3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3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3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3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3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3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3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3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8"/>
  <sheetViews>
    <sheetView zoomScale="66" zoomScaleNormal="85" workbookViewId="0">
      <selection activeCell="K34" sqref="K3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44042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3719</v>
      </c>
      <c r="M9" s="63" t="s">
        <v>3704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3" customFormat="1" ht="14.25">
      <c r="A10" s="484">
        <v>1</v>
      </c>
      <c r="B10" s="476">
        <v>43980</v>
      </c>
      <c r="C10" s="485"/>
      <c r="D10" s="486" t="s">
        <v>3630</v>
      </c>
      <c r="E10" s="487" t="s">
        <v>601</v>
      </c>
      <c r="F10" s="479">
        <v>9900</v>
      </c>
      <c r="G10" s="488">
        <v>9400</v>
      </c>
      <c r="H10" s="487">
        <v>10440</v>
      </c>
      <c r="I10" s="489" t="s">
        <v>3631</v>
      </c>
      <c r="J10" s="474" t="s">
        <v>3691</v>
      </c>
      <c r="K10" s="474">
        <f t="shared" ref="K10:K11" si="0">H10-F10</f>
        <v>540</v>
      </c>
      <c r="L10" s="510">
        <f>(F10*-0.8)/100</f>
        <v>-79.2</v>
      </c>
      <c r="M10" s="481">
        <f>(K10+L10)/F10</f>
        <v>4.654545454545455E-2</v>
      </c>
      <c r="N10" s="482" t="s">
        <v>600</v>
      </c>
      <c r="O10" s="483">
        <v>44020</v>
      </c>
      <c r="Q10" s="434"/>
      <c r="R10" s="435" t="s">
        <v>603</v>
      </c>
      <c r="S10" s="434"/>
      <c r="T10" s="434"/>
      <c r="U10" s="434"/>
      <c r="V10" s="434"/>
      <c r="W10" s="434"/>
      <c r="X10" s="434"/>
      <c r="Y10" s="434"/>
      <c r="Z10" s="434"/>
      <c r="AA10" s="434"/>
      <c r="AB10" s="434"/>
    </row>
    <row r="11" spans="1:28" s="433" customFormat="1" ht="14.25">
      <c r="A11" s="484">
        <v>2</v>
      </c>
      <c r="B11" s="476">
        <v>43990</v>
      </c>
      <c r="C11" s="485"/>
      <c r="D11" s="486" t="s">
        <v>3634</v>
      </c>
      <c r="E11" s="487" t="s">
        <v>601</v>
      </c>
      <c r="F11" s="479">
        <v>229</v>
      </c>
      <c r="G11" s="488">
        <v>217</v>
      </c>
      <c r="H11" s="487">
        <v>241.5</v>
      </c>
      <c r="I11" s="489" t="s">
        <v>3629</v>
      </c>
      <c r="J11" s="474" t="s">
        <v>3665</v>
      </c>
      <c r="K11" s="474">
        <f t="shared" si="0"/>
        <v>12.5</v>
      </c>
      <c r="L11" s="510">
        <f t="shared" ref="L11:L31" si="1">(F11*-0.8)/100</f>
        <v>-1.8320000000000001</v>
      </c>
      <c r="M11" s="481">
        <f t="shared" ref="M11:M31" si="2">(K11+L11)/F11</f>
        <v>4.6585152838427943E-2</v>
      </c>
      <c r="N11" s="482" t="s">
        <v>600</v>
      </c>
      <c r="O11" s="483">
        <v>44015</v>
      </c>
      <c r="Q11" s="434"/>
      <c r="R11" s="435" t="s">
        <v>3187</v>
      </c>
      <c r="S11" s="434"/>
      <c r="T11" s="434"/>
      <c r="U11" s="434"/>
      <c r="V11" s="434"/>
      <c r="W11" s="434"/>
      <c r="X11" s="434"/>
      <c r="Y11" s="434"/>
      <c r="Z11" s="434"/>
      <c r="AA11" s="434"/>
      <c r="AB11" s="434"/>
    </row>
    <row r="12" spans="1:28" s="433" customFormat="1" ht="14.25">
      <c r="A12" s="484">
        <v>3</v>
      </c>
      <c r="B12" s="476">
        <v>44001</v>
      </c>
      <c r="C12" s="485"/>
      <c r="D12" s="486" t="s">
        <v>98</v>
      </c>
      <c r="E12" s="487" t="s">
        <v>601</v>
      </c>
      <c r="F12" s="479">
        <v>150</v>
      </c>
      <c r="G12" s="487">
        <v>140</v>
      </c>
      <c r="H12" s="487">
        <v>159</v>
      </c>
      <c r="I12" s="489" t="s">
        <v>3635</v>
      </c>
      <c r="J12" s="474" t="s">
        <v>3406</v>
      </c>
      <c r="K12" s="474">
        <f t="shared" ref="K12" si="3">H12-F12</f>
        <v>9</v>
      </c>
      <c r="L12" s="510">
        <f t="shared" si="1"/>
        <v>-1.2</v>
      </c>
      <c r="M12" s="481">
        <f t="shared" si="2"/>
        <v>5.1999999999999998E-2</v>
      </c>
      <c r="N12" s="482" t="s">
        <v>600</v>
      </c>
      <c r="O12" s="483">
        <v>44019</v>
      </c>
      <c r="Q12" s="434"/>
      <c r="R12" s="435" t="s">
        <v>3187</v>
      </c>
      <c r="S12" s="434"/>
      <c r="T12" s="434"/>
      <c r="U12" s="434"/>
      <c r="V12" s="434"/>
      <c r="W12" s="434"/>
      <c r="X12" s="434"/>
      <c r="Y12" s="434"/>
      <c r="Z12" s="434"/>
      <c r="AA12" s="434"/>
      <c r="AB12" s="434"/>
    </row>
    <row r="13" spans="1:28" s="433" customFormat="1" ht="14.25">
      <c r="A13" s="484">
        <v>4</v>
      </c>
      <c r="B13" s="476">
        <v>44004</v>
      </c>
      <c r="C13" s="485"/>
      <c r="D13" s="486" t="s">
        <v>76</v>
      </c>
      <c r="E13" s="487" t="s">
        <v>601</v>
      </c>
      <c r="F13" s="479">
        <v>358.5</v>
      </c>
      <c r="G13" s="488">
        <v>335</v>
      </c>
      <c r="H13" s="487">
        <v>378.5</v>
      </c>
      <c r="I13" s="489" t="s">
        <v>3636</v>
      </c>
      <c r="J13" s="474" t="s">
        <v>3664</v>
      </c>
      <c r="K13" s="474">
        <f t="shared" ref="K13" si="4">H13-F13</f>
        <v>20</v>
      </c>
      <c r="L13" s="510">
        <f t="shared" si="1"/>
        <v>-2.8680000000000003</v>
      </c>
      <c r="M13" s="481">
        <f t="shared" si="2"/>
        <v>4.7788005578800551E-2</v>
      </c>
      <c r="N13" s="482" t="s">
        <v>600</v>
      </c>
      <c r="O13" s="483">
        <v>44015</v>
      </c>
      <c r="Q13" s="434"/>
      <c r="R13" s="435" t="s">
        <v>3187</v>
      </c>
      <c r="S13" s="434"/>
      <c r="T13" s="434"/>
      <c r="U13" s="434"/>
      <c r="V13" s="434"/>
      <c r="W13" s="434"/>
      <c r="X13" s="434"/>
      <c r="Y13" s="434"/>
      <c r="Z13" s="434"/>
      <c r="AA13" s="434"/>
      <c r="AB13" s="434"/>
    </row>
    <row r="14" spans="1:28" s="433" customFormat="1" ht="14.25">
      <c r="A14" s="463">
        <v>5</v>
      </c>
      <c r="B14" s="456">
        <v>44007</v>
      </c>
      <c r="C14" s="464"/>
      <c r="D14" s="465" t="s">
        <v>91</v>
      </c>
      <c r="E14" s="466" t="s">
        <v>601</v>
      </c>
      <c r="F14" s="441">
        <v>2340</v>
      </c>
      <c r="G14" s="467">
        <v>2200</v>
      </c>
      <c r="H14" s="466">
        <v>2195</v>
      </c>
      <c r="I14" s="468" t="s">
        <v>3632</v>
      </c>
      <c r="J14" s="442" t="s">
        <v>3653</v>
      </c>
      <c r="K14" s="442">
        <f t="shared" ref="K14:K15" si="5">H14-F14</f>
        <v>-145</v>
      </c>
      <c r="L14" s="511">
        <f t="shared" si="1"/>
        <v>-18.72</v>
      </c>
      <c r="M14" s="443">
        <f t="shared" si="2"/>
        <v>-6.9965811965811961E-2</v>
      </c>
      <c r="N14" s="457" t="s">
        <v>664</v>
      </c>
      <c r="O14" s="444">
        <v>44014</v>
      </c>
      <c r="Q14" s="434"/>
      <c r="R14" s="435" t="s">
        <v>3187</v>
      </c>
      <c r="S14" s="434"/>
      <c r="T14" s="434"/>
      <c r="U14" s="434"/>
      <c r="V14" s="434"/>
      <c r="W14" s="434"/>
      <c r="X14" s="434"/>
      <c r="Y14" s="434"/>
      <c r="Z14" s="434"/>
      <c r="AA14" s="434"/>
      <c r="AB14" s="434"/>
    </row>
    <row r="15" spans="1:28" s="433" customFormat="1" ht="14.25">
      <c r="A15" s="484">
        <v>6</v>
      </c>
      <c r="B15" s="476">
        <v>44007</v>
      </c>
      <c r="C15" s="485"/>
      <c r="D15" s="486" t="s">
        <v>41</v>
      </c>
      <c r="E15" s="487" t="s">
        <v>601</v>
      </c>
      <c r="F15" s="479">
        <v>342.5</v>
      </c>
      <c r="G15" s="488">
        <v>322</v>
      </c>
      <c r="H15" s="487">
        <v>365</v>
      </c>
      <c r="I15" s="489">
        <v>380</v>
      </c>
      <c r="J15" s="474" t="s">
        <v>3666</v>
      </c>
      <c r="K15" s="474">
        <f t="shared" si="5"/>
        <v>22.5</v>
      </c>
      <c r="L15" s="510">
        <f t="shared" si="1"/>
        <v>-2.74</v>
      </c>
      <c r="M15" s="481">
        <f t="shared" si="2"/>
        <v>5.7693430656934303E-2</v>
      </c>
      <c r="N15" s="482" t="s">
        <v>600</v>
      </c>
      <c r="O15" s="483">
        <v>44015</v>
      </c>
      <c r="Q15" s="434"/>
      <c r="R15" s="435" t="s">
        <v>3187</v>
      </c>
      <c r="S15" s="434"/>
      <c r="T15" s="434"/>
      <c r="U15" s="434"/>
      <c r="V15" s="434"/>
      <c r="W15" s="434"/>
      <c r="X15" s="434"/>
      <c r="Y15" s="434"/>
      <c r="Z15" s="434"/>
      <c r="AA15" s="434"/>
      <c r="AB15" s="434"/>
    </row>
    <row r="16" spans="1:28" s="433" customFormat="1" ht="14.25">
      <c r="A16" s="463">
        <v>7</v>
      </c>
      <c r="B16" s="456">
        <v>44008</v>
      </c>
      <c r="C16" s="464"/>
      <c r="D16" s="465" t="s">
        <v>3640</v>
      </c>
      <c r="E16" s="466" t="s">
        <v>3628</v>
      </c>
      <c r="F16" s="441">
        <v>1245</v>
      </c>
      <c r="G16" s="467">
        <v>1310</v>
      </c>
      <c r="H16" s="466">
        <v>1310</v>
      </c>
      <c r="I16" s="468" t="s">
        <v>3641</v>
      </c>
      <c r="J16" s="442" t="s">
        <v>3670</v>
      </c>
      <c r="K16" s="442">
        <f>F16-H16</f>
        <v>-65</v>
      </c>
      <c r="L16" s="511">
        <f t="shared" si="1"/>
        <v>-9.9600000000000009</v>
      </c>
      <c r="M16" s="443">
        <f t="shared" si="2"/>
        <v>-6.0208835341365466E-2</v>
      </c>
      <c r="N16" s="457" t="s">
        <v>664</v>
      </c>
      <c r="O16" s="444">
        <v>44015</v>
      </c>
      <c r="Q16" s="434"/>
      <c r="R16" s="435" t="s">
        <v>603</v>
      </c>
      <c r="S16" s="434"/>
      <c r="T16" s="434"/>
      <c r="U16" s="434"/>
      <c r="V16" s="434"/>
      <c r="W16" s="434"/>
      <c r="X16" s="434"/>
      <c r="Y16" s="434"/>
      <c r="Z16" s="434"/>
      <c r="AA16" s="434"/>
      <c r="AB16" s="434"/>
    </row>
    <row r="17" spans="1:28" s="433" customFormat="1" ht="14.25">
      <c r="A17" s="484">
        <v>8</v>
      </c>
      <c r="B17" s="476">
        <v>44008</v>
      </c>
      <c r="C17" s="485"/>
      <c r="D17" s="486" t="s">
        <v>338</v>
      </c>
      <c r="E17" s="487" t="s">
        <v>601</v>
      </c>
      <c r="F17" s="479">
        <v>277</v>
      </c>
      <c r="G17" s="487">
        <v>261</v>
      </c>
      <c r="H17" s="487">
        <v>296</v>
      </c>
      <c r="I17" s="489" t="s">
        <v>3633</v>
      </c>
      <c r="J17" s="474" t="s">
        <v>3679</v>
      </c>
      <c r="K17" s="474">
        <f t="shared" ref="K17" si="6">H17-F17</f>
        <v>19</v>
      </c>
      <c r="L17" s="510">
        <f t="shared" si="1"/>
        <v>-2.2160000000000002</v>
      </c>
      <c r="M17" s="481">
        <f t="shared" si="2"/>
        <v>6.0592057761732848E-2</v>
      </c>
      <c r="N17" s="482" t="s">
        <v>600</v>
      </c>
      <c r="O17" s="483">
        <v>44019</v>
      </c>
      <c r="Q17" s="434"/>
      <c r="R17" s="435" t="s">
        <v>3187</v>
      </c>
      <c r="S17" s="434"/>
      <c r="T17" s="434"/>
      <c r="U17" s="434"/>
      <c r="V17" s="434"/>
      <c r="W17" s="434"/>
      <c r="X17" s="434"/>
      <c r="Y17" s="434"/>
      <c r="Z17" s="434"/>
      <c r="AA17" s="434"/>
      <c r="AB17" s="434"/>
    </row>
    <row r="18" spans="1:28" s="433" customFormat="1" ht="14.25">
      <c r="A18" s="484">
        <v>9</v>
      </c>
      <c r="B18" s="476">
        <v>44008</v>
      </c>
      <c r="C18" s="485"/>
      <c r="D18" s="486" t="s">
        <v>248</v>
      </c>
      <c r="E18" s="487" t="s">
        <v>601</v>
      </c>
      <c r="F18" s="479">
        <v>863</v>
      </c>
      <c r="G18" s="488">
        <v>815</v>
      </c>
      <c r="H18" s="487">
        <v>898.5</v>
      </c>
      <c r="I18" s="489" t="s">
        <v>3642</v>
      </c>
      <c r="J18" s="474" t="s">
        <v>3692</v>
      </c>
      <c r="K18" s="474">
        <f t="shared" ref="K18" si="7">H18-F18</f>
        <v>35.5</v>
      </c>
      <c r="L18" s="510">
        <f t="shared" si="1"/>
        <v>-6.9040000000000008</v>
      </c>
      <c r="M18" s="481">
        <f t="shared" si="2"/>
        <v>3.3135573580533026E-2</v>
      </c>
      <c r="N18" s="482" t="s">
        <v>600</v>
      </c>
      <c r="O18" s="483">
        <v>44020</v>
      </c>
      <c r="Q18" s="434"/>
      <c r="R18" s="435" t="s">
        <v>603</v>
      </c>
      <c r="S18" s="434"/>
      <c r="T18" s="434"/>
      <c r="U18" s="434"/>
      <c r="V18" s="434"/>
      <c r="W18" s="434"/>
      <c r="X18" s="434"/>
      <c r="Y18" s="434"/>
      <c r="Z18" s="434"/>
      <c r="AA18" s="434"/>
      <c r="AB18" s="434"/>
    </row>
    <row r="19" spans="1:28" s="433" customFormat="1" ht="14.25">
      <c r="A19" s="445">
        <v>10</v>
      </c>
      <c r="B19" s="446">
        <v>44011</v>
      </c>
      <c r="C19" s="447"/>
      <c r="D19" s="448" t="s">
        <v>63</v>
      </c>
      <c r="E19" s="449" t="s">
        <v>601</v>
      </c>
      <c r="F19" s="450">
        <v>1300</v>
      </c>
      <c r="G19" s="449">
        <v>1235</v>
      </c>
      <c r="H19" s="449">
        <v>1346</v>
      </c>
      <c r="I19" s="451" t="s">
        <v>3645</v>
      </c>
      <c r="J19" s="452" t="s">
        <v>3671</v>
      </c>
      <c r="K19" s="452">
        <f t="shared" ref="K19" si="8">H19-F19</f>
        <v>46</v>
      </c>
      <c r="L19" s="452">
        <f t="shared" si="1"/>
        <v>-10.4</v>
      </c>
      <c r="M19" s="453">
        <f t="shared" si="2"/>
        <v>2.7384615384615386E-2</v>
      </c>
      <c r="N19" s="454" t="s">
        <v>600</v>
      </c>
      <c r="O19" s="455">
        <v>44018</v>
      </c>
      <c r="Q19" s="434"/>
      <c r="R19" s="435" t="s">
        <v>603</v>
      </c>
      <c r="S19" s="434"/>
      <c r="T19" s="434"/>
      <c r="U19" s="434"/>
      <c r="V19" s="434"/>
      <c r="W19" s="434"/>
      <c r="X19" s="434"/>
      <c r="Y19" s="434"/>
      <c r="Z19" s="434"/>
      <c r="AA19" s="434"/>
      <c r="AB19" s="434"/>
    </row>
    <row r="20" spans="1:28" s="433" customFormat="1" ht="14.25">
      <c r="A20" s="484">
        <v>11</v>
      </c>
      <c r="B20" s="476">
        <v>44012</v>
      </c>
      <c r="C20" s="486"/>
      <c r="D20" s="486" t="s">
        <v>197</v>
      </c>
      <c r="E20" s="487" t="s">
        <v>601</v>
      </c>
      <c r="F20" s="488">
        <v>426.5</v>
      </c>
      <c r="G20" s="487">
        <v>400</v>
      </c>
      <c r="H20" s="489">
        <v>452.5</v>
      </c>
      <c r="I20" s="484" t="s">
        <v>3646</v>
      </c>
      <c r="J20" s="476" t="s">
        <v>3669</v>
      </c>
      <c r="K20" s="474">
        <f t="shared" ref="K20" si="9">H20-F20</f>
        <v>26</v>
      </c>
      <c r="L20" s="510">
        <f t="shared" si="1"/>
        <v>-3.4120000000000004</v>
      </c>
      <c r="M20" s="481">
        <f t="shared" si="2"/>
        <v>5.2961313012895667E-2</v>
      </c>
      <c r="N20" s="487" t="s">
        <v>600</v>
      </c>
      <c r="O20" s="483">
        <v>44015</v>
      </c>
      <c r="Q20" s="434"/>
      <c r="R20" s="435" t="s">
        <v>3187</v>
      </c>
      <c r="S20" s="434"/>
      <c r="T20" s="434"/>
      <c r="U20" s="434"/>
      <c r="V20" s="434"/>
      <c r="W20" s="434"/>
      <c r="X20" s="434"/>
      <c r="Y20" s="434"/>
      <c r="Z20" s="434"/>
      <c r="AA20" s="434"/>
      <c r="AB20" s="434"/>
    </row>
    <row r="21" spans="1:28" s="433" customFormat="1" ht="14.25">
      <c r="A21" s="385">
        <v>12</v>
      </c>
      <c r="B21" s="410">
        <v>44014</v>
      </c>
      <c r="C21" s="426"/>
      <c r="D21" s="427" t="s">
        <v>136</v>
      </c>
      <c r="E21" s="428" t="s">
        <v>601</v>
      </c>
      <c r="F21" s="428" t="s">
        <v>3654</v>
      </c>
      <c r="G21" s="438">
        <v>874</v>
      </c>
      <c r="H21" s="428"/>
      <c r="I21" s="413" t="s">
        <v>3655</v>
      </c>
      <c r="J21" s="429" t="s">
        <v>602</v>
      </c>
      <c r="K21" s="429"/>
      <c r="L21" s="429"/>
      <c r="M21" s="429"/>
      <c r="N21" s="429"/>
      <c r="O21" s="431"/>
      <c r="Q21" s="434"/>
      <c r="R21" s="435" t="s">
        <v>603</v>
      </c>
      <c r="S21" s="434"/>
      <c r="T21" s="434"/>
      <c r="U21" s="434"/>
      <c r="V21" s="434"/>
      <c r="W21" s="434"/>
      <c r="X21" s="434"/>
      <c r="Y21" s="434"/>
      <c r="Z21" s="434"/>
      <c r="AA21" s="434"/>
      <c r="AB21" s="434"/>
    </row>
    <row r="22" spans="1:28" s="433" customFormat="1" ht="14.25">
      <c r="A22" s="484">
        <v>13</v>
      </c>
      <c r="B22" s="476">
        <v>44015</v>
      </c>
      <c r="C22" s="486"/>
      <c r="D22" s="486" t="s">
        <v>153</v>
      </c>
      <c r="E22" s="487" t="s">
        <v>601</v>
      </c>
      <c r="F22" s="488">
        <v>16785</v>
      </c>
      <c r="G22" s="489">
        <v>15900</v>
      </c>
      <c r="H22" s="489">
        <v>17725</v>
      </c>
      <c r="I22" s="484" t="s">
        <v>3667</v>
      </c>
      <c r="J22" s="476" t="s">
        <v>3742</v>
      </c>
      <c r="K22" s="474">
        <f t="shared" ref="K22:K23" si="10">H22-F22</f>
        <v>940</v>
      </c>
      <c r="L22" s="510">
        <f t="shared" ref="L22:L23" si="11">(F22*-0.8)/100</f>
        <v>-134.28</v>
      </c>
      <c r="M22" s="481">
        <f t="shared" ref="M22:M23" si="12">(K22+L22)/F22</f>
        <v>4.8002383080131071E-2</v>
      </c>
      <c r="N22" s="487" t="s">
        <v>600</v>
      </c>
      <c r="O22" s="483">
        <v>44028</v>
      </c>
      <c r="Q22" s="434"/>
      <c r="R22" s="435" t="s">
        <v>3187</v>
      </c>
      <c r="S22" s="434"/>
      <c r="T22" s="434"/>
      <c r="U22" s="434"/>
      <c r="V22" s="434"/>
      <c r="W22" s="434"/>
      <c r="X22" s="434"/>
      <c r="Y22" s="434"/>
      <c r="Z22" s="434"/>
      <c r="AA22" s="434"/>
      <c r="AB22" s="434"/>
    </row>
    <row r="23" spans="1:28" s="433" customFormat="1" ht="14.25">
      <c r="A23" s="445">
        <v>14</v>
      </c>
      <c r="B23" s="446">
        <v>44018</v>
      </c>
      <c r="C23" s="447"/>
      <c r="D23" s="448" t="s">
        <v>76</v>
      </c>
      <c r="E23" s="449" t="s">
        <v>601</v>
      </c>
      <c r="F23" s="450">
        <v>366.5</v>
      </c>
      <c r="G23" s="449">
        <v>344</v>
      </c>
      <c r="H23" s="449">
        <v>383</v>
      </c>
      <c r="I23" s="451" t="s">
        <v>3636</v>
      </c>
      <c r="J23" s="452" t="s">
        <v>3778</v>
      </c>
      <c r="K23" s="452">
        <f t="shared" si="10"/>
        <v>16.5</v>
      </c>
      <c r="L23" s="537">
        <f t="shared" si="11"/>
        <v>-2.9319999999999999</v>
      </c>
      <c r="M23" s="453">
        <f t="shared" si="12"/>
        <v>3.7020463847203276E-2</v>
      </c>
      <c r="N23" s="454" t="s">
        <v>600</v>
      </c>
      <c r="O23" s="455">
        <v>44032</v>
      </c>
      <c r="Q23" s="434"/>
      <c r="R23" s="435" t="s">
        <v>3187</v>
      </c>
      <c r="S23" s="434"/>
      <c r="T23" s="434"/>
      <c r="U23" s="434"/>
      <c r="V23" s="434"/>
      <c r="W23" s="434"/>
      <c r="X23" s="434"/>
      <c r="Y23" s="434"/>
      <c r="Z23" s="434"/>
      <c r="AA23" s="434"/>
      <c r="AB23" s="434"/>
    </row>
    <row r="24" spans="1:28" s="433" customFormat="1" ht="14.25">
      <c r="A24" s="445">
        <v>15</v>
      </c>
      <c r="B24" s="446">
        <v>44018</v>
      </c>
      <c r="C24" s="447"/>
      <c r="D24" s="448" t="s">
        <v>301</v>
      </c>
      <c r="E24" s="449" t="s">
        <v>601</v>
      </c>
      <c r="F24" s="450">
        <v>1810</v>
      </c>
      <c r="G24" s="449">
        <v>1670</v>
      </c>
      <c r="H24" s="449">
        <v>1875</v>
      </c>
      <c r="I24" s="451" t="s">
        <v>3672</v>
      </c>
      <c r="J24" s="452" t="s">
        <v>3680</v>
      </c>
      <c r="K24" s="452">
        <f t="shared" ref="K24" si="13">H24-F24</f>
        <v>65</v>
      </c>
      <c r="L24" s="452">
        <f t="shared" si="1"/>
        <v>-14.48</v>
      </c>
      <c r="M24" s="453">
        <f t="shared" si="2"/>
        <v>2.791160220994475E-2</v>
      </c>
      <c r="N24" s="454" t="s">
        <v>600</v>
      </c>
      <c r="O24" s="455">
        <v>44019</v>
      </c>
      <c r="Q24" s="434"/>
      <c r="R24" s="435" t="s">
        <v>603</v>
      </c>
      <c r="S24" s="434"/>
      <c r="T24" s="434"/>
      <c r="U24" s="434"/>
      <c r="V24" s="434"/>
      <c r="W24" s="434"/>
      <c r="X24" s="434"/>
      <c r="Y24" s="434"/>
      <c r="Z24" s="434"/>
      <c r="AA24" s="434"/>
      <c r="AB24" s="434"/>
    </row>
    <row r="25" spans="1:28" s="433" customFormat="1" ht="14.25">
      <c r="A25" s="445">
        <v>16</v>
      </c>
      <c r="B25" s="446">
        <v>44018</v>
      </c>
      <c r="C25" s="447"/>
      <c r="D25" s="448" t="s">
        <v>565</v>
      </c>
      <c r="E25" s="449" t="s">
        <v>601</v>
      </c>
      <c r="F25" s="450">
        <v>1000</v>
      </c>
      <c r="G25" s="449">
        <v>935</v>
      </c>
      <c r="H25" s="449">
        <v>1040</v>
      </c>
      <c r="I25" s="451" t="s">
        <v>3673</v>
      </c>
      <c r="J25" s="452" t="s">
        <v>3683</v>
      </c>
      <c r="K25" s="452">
        <f t="shared" ref="K25" si="14">H25-F25</f>
        <v>40</v>
      </c>
      <c r="L25" s="452">
        <f t="shared" si="1"/>
        <v>-8</v>
      </c>
      <c r="M25" s="453">
        <f t="shared" si="2"/>
        <v>3.2000000000000001E-2</v>
      </c>
      <c r="N25" s="454" t="s">
        <v>600</v>
      </c>
      <c r="O25" s="455">
        <v>44020</v>
      </c>
      <c r="Q25" s="434"/>
      <c r="R25" s="435" t="s">
        <v>3187</v>
      </c>
      <c r="S25" s="434"/>
      <c r="T25" s="434"/>
      <c r="U25" s="434"/>
      <c r="V25" s="434"/>
      <c r="W25" s="434"/>
      <c r="X25" s="434"/>
      <c r="Y25" s="434"/>
      <c r="Z25" s="434"/>
      <c r="AA25" s="434"/>
      <c r="AB25" s="434"/>
    </row>
    <row r="26" spans="1:28" s="433" customFormat="1" ht="14.25">
      <c r="A26" s="445">
        <v>17</v>
      </c>
      <c r="B26" s="446">
        <v>44018</v>
      </c>
      <c r="C26" s="447"/>
      <c r="D26" s="448" t="s">
        <v>190</v>
      </c>
      <c r="E26" s="449" t="s">
        <v>601</v>
      </c>
      <c r="F26" s="450">
        <v>2345</v>
      </c>
      <c r="G26" s="449">
        <v>2210</v>
      </c>
      <c r="H26" s="449">
        <v>2450</v>
      </c>
      <c r="I26" s="451" t="s">
        <v>3674</v>
      </c>
      <c r="J26" s="452" t="s">
        <v>3730</v>
      </c>
      <c r="K26" s="452">
        <f t="shared" ref="K26" si="15">H26-F26</f>
        <v>105</v>
      </c>
      <c r="L26" s="452">
        <f t="shared" ref="L26" si="16">(F26*-0.8)/100</f>
        <v>-18.760000000000002</v>
      </c>
      <c r="M26" s="453">
        <f t="shared" ref="M26" si="17">(K26+L26)/F26</f>
        <v>3.6776119402985072E-2</v>
      </c>
      <c r="N26" s="454" t="s">
        <v>600</v>
      </c>
      <c r="O26" s="455">
        <v>44027</v>
      </c>
      <c r="Q26" s="434"/>
      <c r="R26" s="435" t="s">
        <v>603</v>
      </c>
      <c r="S26" s="434"/>
      <c r="T26" s="434"/>
      <c r="U26" s="434"/>
      <c r="V26" s="434"/>
      <c r="W26" s="434"/>
      <c r="X26" s="434"/>
      <c r="Y26" s="434"/>
      <c r="Z26" s="434"/>
      <c r="AA26" s="434"/>
      <c r="AB26" s="434"/>
    </row>
    <row r="27" spans="1:28" s="433" customFormat="1" ht="14.25">
      <c r="A27" s="445">
        <v>18</v>
      </c>
      <c r="B27" s="446">
        <v>44020</v>
      </c>
      <c r="C27" s="447"/>
      <c r="D27" s="448" t="s">
        <v>803</v>
      </c>
      <c r="E27" s="449" t="s">
        <v>601</v>
      </c>
      <c r="F27" s="450">
        <v>939</v>
      </c>
      <c r="G27" s="449">
        <v>880</v>
      </c>
      <c r="H27" s="449">
        <v>977.5</v>
      </c>
      <c r="I27" s="451" t="s">
        <v>3684</v>
      </c>
      <c r="J27" s="452" t="s">
        <v>3817</v>
      </c>
      <c r="K27" s="452">
        <f t="shared" ref="K27" si="18">H27-F27</f>
        <v>38.5</v>
      </c>
      <c r="L27" s="452">
        <f t="shared" ref="L27" si="19">(F27*-0.8)/100</f>
        <v>-7.5120000000000005</v>
      </c>
      <c r="M27" s="453">
        <f t="shared" ref="M27" si="20">(K27+L27)/F27</f>
        <v>3.3001064962726305E-2</v>
      </c>
      <c r="N27" s="454" t="s">
        <v>600</v>
      </c>
      <c r="O27" s="455">
        <v>44039</v>
      </c>
      <c r="Q27" s="434"/>
      <c r="R27" s="435" t="s">
        <v>603</v>
      </c>
      <c r="S27" s="434"/>
      <c r="T27" s="434"/>
      <c r="U27" s="434"/>
      <c r="V27" s="434"/>
      <c r="W27" s="434"/>
      <c r="X27" s="434"/>
      <c r="Y27" s="434"/>
      <c r="Z27" s="434"/>
      <c r="AA27" s="434"/>
      <c r="AB27" s="434"/>
    </row>
    <row r="28" spans="1:28" s="433" customFormat="1" ht="14.25">
      <c r="A28" s="463">
        <v>19</v>
      </c>
      <c r="B28" s="456">
        <v>44020</v>
      </c>
      <c r="C28" s="464"/>
      <c r="D28" s="465" t="s">
        <v>409</v>
      </c>
      <c r="E28" s="466" t="s">
        <v>601</v>
      </c>
      <c r="F28" s="441">
        <v>99</v>
      </c>
      <c r="G28" s="467">
        <v>92</v>
      </c>
      <c r="H28" s="466">
        <v>92</v>
      </c>
      <c r="I28" s="468" t="s">
        <v>3685</v>
      </c>
      <c r="J28" s="442" t="s">
        <v>3728</v>
      </c>
      <c r="K28" s="442">
        <f t="shared" ref="K28" si="21">H28-F28</f>
        <v>-7</v>
      </c>
      <c r="L28" s="511">
        <f t="shared" ref="L28" si="22">(F28*-0.8)/100</f>
        <v>-0.79200000000000004</v>
      </c>
      <c r="M28" s="443">
        <f t="shared" ref="M28" si="23">(K28+L28)/F28</f>
        <v>-7.8707070707070712E-2</v>
      </c>
      <c r="N28" s="457" t="s">
        <v>664</v>
      </c>
      <c r="O28" s="444">
        <v>44026</v>
      </c>
      <c r="Q28" s="434"/>
      <c r="R28" s="435" t="s">
        <v>603</v>
      </c>
      <c r="S28" s="434"/>
      <c r="T28" s="434"/>
      <c r="U28" s="434"/>
      <c r="V28" s="434"/>
      <c r="W28" s="434"/>
      <c r="X28" s="434"/>
      <c r="Y28" s="434"/>
      <c r="Z28" s="434"/>
      <c r="AA28" s="434"/>
      <c r="AB28" s="434"/>
    </row>
    <row r="29" spans="1:28" s="433" customFormat="1" ht="14.25">
      <c r="A29" s="484">
        <v>20</v>
      </c>
      <c r="B29" s="476">
        <v>44020</v>
      </c>
      <c r="C29" s="486"/>
      <c r="D29" s="486" t="s">
        <v>142</v>
      </c>
      <c r="E29" s="487" t="s">
        <v>3628</v>
      </c>
      <c r="F29" s="488">
        <v>6175</v>
      </c>
      <c r="G29" s="487">
        <v>6550</v>
      </c>
      <c r="H29" s="489">
        <v>5870</v>
      </c>
      <c r="I29" s="484" t="s">
        <v>3686</v>
      </c>
      <c r="J29" s="476" t="s">
        <v>3720</v>
      </c>
      <c r="K29" s="474">
        <f>F29-H29</f>
        <v>305</v>
      </c>
      <c r="L29" s="474">
        <f t="shared" si="1"/>
        <v>-49.4</v>
      </c>
      <c r="M29" s="481">
        <f t="shared" si="2"/>
        <v>4.1392712550607287E-2</v>
      </c>
      <c r="N29" s="487" t="s">
        <v>600</v>
      </c>
      <c r="O29" s="483">
        <v>44026</v>
      </c>
      <c r="Q29" s="434"/>
      <c r="R29" s="435" t="s">
        <v>603</v>
      </c>
      <c r="S29" s="434"/>
      <c r="T29" s="434"/>
      <c r="U29" s="434"/>
      <c r="V29" s="434"/>
      <c r="W29" s="434"/>
      <c r="X29" s="434"/>
      <c r="Y29" s="434"/>
      <c r="Z29" s="434"/>
      <c r="AA29" s="434"/>
      <c r="AB29" s="434"/>
    </row>
    <row r="30" spans="1:28" s="433" customFormat="1" ht="14.25">
      <c r="A30" s="484">
        <v>21</v>
      </c>
      <c r="B30" s="476">
        <v>44020</v>
      </c>
      <c r="C30" s="486"/>
      <c r="D30" s="486" t="s">
        <v>237</v>
      </c>
      <c r="E30" s="487" t="s">
        <v>601</v>
      </c>
      <c r="F30" s="488">
        <v>237</v>
      </c>
      <c r="G30" s="487">
        <v>222</v>
      </c>
      <c r="H30" s="489">
        <v>250</v>
      </c>
      <c r="I30" s="484" t="s">
        <v>3687</v>
      </c>
      <c r="J30" s="476" t="s">
        <v>3693</v>
      </c>
      <c r="K30" s="474">
        <f t="shared" ref="K30:K31" si="24">H30-F30</f>
        <v>13</v>
      </c>
      <c r="L30" s="536">
        <f t="shared" si="1"/>
        <v>-1.8960000000000001</v>
      </c>
      <c r="M30" s="481">
        <f t="shared" si="2"/>
        <v>4.6852320675105481E-2</v>
      </c>
      <c r="N30" s="487" t="s">
        <v>600</v>
      </c>
      <c r="O30" s="483">
        <v>44021</v>
      </c>
      <c r="Q30" s="434"/>
      <c r="R30" s="435" t="s">
        <v>3187</v>
      </c>
      <c r="S30" s="434"/>
      <c r="T30" s="434"/>
      <c r="U30" s="434"/>
      <c r="V30" s="434"/>
      <c r="W30" s="434"/>
      <c r="X30" s="434"/>
      <c r="Y30" s="434"/>
      <c r="Z30" s="434"/>
      <c r="AA30" s="434"/>
      <c r="AB30" s="434"/>
    </row>
    <row r="31" spans="1:28" s="433" customFormat="1" ht="14.25">
      <c r="A31" s="484">
        <v>22</v>
      </c>
      <c r="B31" s="476">
        <v>44020</v>
      </c>
      <c r="C31" s="486"/>
      <c r="D31" s="486" t="s">
        <v>533</v>
      </c>
      <c r="E31" s="487" t="s">
        <v>601</v>
      </c>
      <c r="F31" s="488">
        <v>1135</v>
      </c>
      <c r="G31" s="487">
        <v>1065</v>
      </c>
      <c r="H31" s="489">
        <v>1212.5</v>
      </c>
      <c r="I31" s="484" t="s">
        <v>3689</v>
      </c>
      <c r="J31" s="476" t="s">
        <v>3819</v>
      </c>
      <c r="K31" s="474">
        <f t="shared" si="24"/>
        <v>77.5</v>
      </c>
      <c r="L31" s="536">
        <f t="shared" si="1"/>
        <v>-9.08</v>
      </c>
      <c r="M31" s="481">
        <f t="shared" si="2"/>
        <v>6.0281938325991193E-2</v>
      </c>
      <c r="N31" s="487" t="s">
        <v>600</v>
      </c>
      <c r="O31" s="483">
        <v>44040</v>
      </c>
      <c r="Q31" s="434"/>
      <c r="R31" s="435" t="s">
        <v>3187</v>
      </c>
      <c r="S31" s="434"/>
      <c r="T31" s="434"/>
      <c r="U31" s="434"/>
      <c r="V31" s="434"/>
      <c r="W31" s="434"/>
      <c r="X31" s="434"/>
      <c r="Y31" s="434"/>
      <c r="Z31" s="434"/>
      <c r="AA31" s="434"/>
      <c r="AB31" s="434"/>
    </row>
    <row r="32" spans="1:28" s="433" customFormat="1" ht="14.25">
      <c r="A32" s="484">
        <v>23</v>
      </c>
      <c r="B32" s="476">
        <v>44021</v>
      </c>
      <c r="C32" s="486"/>
      <c r="D32" s="486" t="s">
        <v>95</v>
      </c>
      <c r="E32" s="487" t="s">
        <v>3699</v>
      </c>
      <c r="F32" s="488">
        <v>19500</v>
      </c>
      <c r="G32" s="489">
        <v>20650</v>
      </c>
      <c r="H32" s="489">
        <v>18550</v>
      </c>
      <c r="I32" s="484" t="s">
        <v>3700</v>
      </c>
      <c r="J32" s="476" t="s">
        <v>3729</v>
      </c>
      <c r="K32" s="474">
        <f>F32-H32</f>
        <v>950</v>
      </c>
      <c r="L32" s="474">
        <f t="shared" ref="L32" si="25">(F32*-0.8)/100</f>
        <v>-156</v>
      </c>
      <c r="M32" s="481">
        <f t="shared" ref="M32" si="26">(K32+L32)/F32</f>
        <v>4.0717948717948718E-2</v>
      </c>
      <c r="N32" s="487" t="s">
        <v>600</v>
      </c>
      <c r="O32" s="483">
        <v>44027</v>
      </c>
      <c r="Q32" s="434"/>
      <c r="R32" s="435" t="s">
        <v>603</v>
      </c>
      <c r="S32" s="434"/>
      <c r="T32" s="434"/>
      <c r="U32" s="434"/>
      <c r="V32" s="434"/>
      <c r="W32" s="434"/>
      <c r="X32" s="434"/>
      <c r="Y32" s="434"/>
      <c r="Z32" s="434"/>
      <c r="AA32" s="434"/>
      <c r="AB32" s="434"/>
    </row>
    <row r="33" spans="1:38" s="433" customFormat="1" ht="14.25">
      <c r="A33" s="385">
        <v>24</v>
      </c>
      <c r="B33" s="410">
        <v>44022</v>
      </c>
      <c r="C33" s="426"/>
      <c r="D33" s="508" t="s">
        <v>3703</v>
      </c>
      <c r="E33" s="428" t="s">
        <v>601</v>
      </c>
      <c r="F33" s="428" t="s">
        <v>3701</v>
      </c>
      <c r="G33" s="438">
        <v>370</v>
      </c>
      <c r="H33" s="428"/>
      <c r="I33" s="413" t="s">
        <v>3702</v>
      </c>
      <c r="J33" s="429" t="s">
        <v>602</v>
      </c>
      <c r="K33" s="429"/>
      <c r="L33" s="430"/>
      <c r="M33" s="429"/>
      <c r="N33" s="431"/>
      <c r="O33" s="432"/>
      <c r="Q33" s="434"/>
      <c r="R33" s="435" t="s">
        <v>3187</v>
      </c>
      <c r="S33" s="434"/>
      <c r="T33" s="434"/>
      <c r="U33" s="434"/>
      <c r="V33" s="434"/>
      <c r="W33" s="434"/>
      <c r="X33" s="434"/>
      <c r="Y33" s="434"/>
      <c r="Z33" s="434"/>
      <c r="AA33" s="434"/>
      <c r="AB33" s="434"/>
    </row>
    <row r="34" spans="1:38" s="433" customFormat="1" ht="14.25">
      <c r="A34" s="445">
        <v>25</v>
      </c>
      <c r="B34" s="446">
        <v>44025</v>
      </c>
      <c r="C34" s="447"/>
      <c r="D34" s="448" t="s">
        <v>181</v>
      </c>
      <c r="E34" s="449" t="s">
        <v>3628</v>
      </c>
      <c r="F34" s="450">
        <v>302</v>
      </c>
      <c r="G34" s="449">
        <v>323</v>
      </c>
      <c r="H34" s="449">
        <v>290</v>
      </c>
      <c r="I34" s="451">
        <v>265</v>
      </c>
      <c r="J34" s="452" t="s">
        <v>3750</v>
      </c>
      <c r="K34" s="452">
        <f>F34-H34</f>
        <v>12</v>
      </c>
      <c r="L34" s="537">
        <f t="shared" ref="L34" si="27">(F34*-0.8)/100</f>
        <v>-2.4160000000000004</v>
      </c>
      <c r="M34" s="453">
        <f t="shared" ref="M34" si="28">(K34+L34)/F34</f>
        <v>3.1735099337748346E-2</v>
      </c>
      <c r="N34" s="449" t="s">
        <v>600</v>
      </c>
      <c r="O34" s="455">
        <v>44028</v>
      </c>
      <c r="Q34" s="434"/>
      <c r="R34" s="435" t="s">
        <v>3187</v>
      </c>
      <c r="S34" s="434"/>
      <c r="T34" s="434"/>
      <c r="U34" s="434"/>
      <c r="V34" s="434"/>
      <c r="W34" s="434"/>
      <c r="X34" s="434"/>
      <c r="Y34" s="434"/>
      <c r="Z34" s="434"/>
      <c r="AA34" s="434"/>
      <c r="AB34" s="434"/>
    </row>
    <row r="35" spans="1:38" s="433" customFormat="1" ht="14.25">
      <c r="A35" s="445">
        <v>26</v>
      </c>
      <c r="B35" s="446">
        <v>44026</v>
      </c>
      <c r="C35" s="447"/>
      <c r="D35" s="448" t="s">
        <v>242</v>
      </c>
      <c r="E35" s="449" t="s">
        <v>601</v>
      </c>
      <c r="F35" s="450">
        <v>70.5</v>
      </c>
      <c r="G35" s="449">
        <v>64.5</v>
      </c>
      <c r="H35" s="449">
        <v>74</v>
      </c>
      <c r="I35" s="451" t="s">
        <v>3724</v>
      </c>
      <c r="J35" s="452" t="s">
        <v>3731</v>
      </c>
      <c r="K35" s="452">
        <f t="shared" ref="K35:K36" si="29">H35-F35</f>
        <v>3.5</v>
      </c>
      <c r="L35" s="537">
        <f t="shared" ref="L35:L36" si="30">(F35*-0.8)/100</f>
        <v>-0.56400000000000006</v>
      </c>
      <c r="M35" s="453">
        <f t="shared" ref="M35:M36" si="31">(K35+L35)/F35</f>
        <v>4.1645390070921988E-2</v>
      </c>
      <c r="N35" s="454" t="s">
        <v>600</v>
      </c>
      <c r="O35" s="455">
        <v>44027</v>
      </c>
      <c r="Q35" s="434"/>
      <c r="R35" s="435" t="s">
        <v>603</v>
      </c>
      <c r="S35" s="434"/>
      <c r="T35" s="434"/>
      <c r="U35" s="434"/>
      <c r="V35" s="434"/>
      <c r="W35" s="434"/>
      <c r="X35" s="434"/>
      <c r="Y35" s="434"/>
      <c r="Z35" s="434"/>
      <c r="AA35" s="434"/>
      <c r="AB35" s="434"/>
    </row>
    <row r="36" spans="1:38" s="433" customFormat="1" ht="14.25">
      <c r="A36" s="484">
        <v>27</v>
      </c>
      <c r="B36" s="476">
        <v>44027</v>
      </c>
      <c r="C36" s="486"/>
      <c r="D36" s="486" t="s">
        <v>237</v>
      </c>
      <c r="E36" s="487" t="s">
        <v>601</v>
      </c>
      <c r="F36" s="488">
        <v>239</v>
      </c>
      <c r="G36" s="487">
        <v>224</v>
      </c>
      <c r="H36" s="489">
        <v>253.5</v>
      </c>
      <c r="I36" s="484" t="s">
        <v>3741</v>
      </c>
      <c r="J36" s="476" t="s">
        <v>3766</v>
      </c>
      <c r="K36" s="474">
        <f t="shared" si="29"/>
        <v>14.5</v>
      </c>
      <c r="L36" s="536">
        <f t="shared" si="30"/>
        <v>-1.9120000000000001</v>
      </c>
      <c r="M36" s="481">
        <f t="shared" si="31"/>
        <v>5.2669456066945605E-2</v>
      </c>
      <c r="N36" s="487" t="s">
        <v>600</v>
      </c>
      <c r="O36" s="483">
        <v>44032</v>
      </c>
      <c r="Q36" s="434"/>
      <c r="R36" s="435" t="s">
        <v>3187</v>
      </c>
      <c r="S36" s="434"/>
      <c r="T36" s="434"/>
      <c r="U36" s="434"/>
      <c r="V36" s="434"/>
      <c r="W36" s="434"/>
      <c r="X36" s="434"/>
      <c r="Y36" s="434"/>
      <c r="Z36" s="434"/>
      <c r="AA36" s="434"/>
      <c r="AB36" s="434"/>
    </row>
    <row r="37" spans="1:38" s="433" customFormat="1" ht="14.25">
      <c r="A37" s="484">
        <v>28</v>
      </c>
      <c r="B37" s="476">
        <v>44028</v>
      </c>
      <c r="C37" s="485"/>
      <c r="D37" s="486" t="s">
        <v>338</v>
      </c>
      <c r="E37" s="487" t="s">
        <v>601</v>
      </c>
      <c r="F37" s="479">
        <v>289</v>
      </c>
      <c r="G37" s="487">
        <v>272</v>
      </c>
      <c r="H37" s="489">
        <v>305</v>
      </c>
      <c r="I37" s="489" t="s">
        <v>3743</v>
      </c>
      <c r="J37" s="474" t="s">
        <v>3768</v>
      </c>
      <c r="K37" s="474">
        <f t="shared" ref="K37" si="32">H37-F37</f>
        <v>16</v>
      </c>
      <c r="L37" s="539">
        <f t="shared" ref="L37" si="33">(F37*-0.8)/100</f>
        <v>-2.3120000000000003</v>
      </c>
      <c r="M37" s="481">
        <f t="shared" ref="M37" si="34">(K37+L37)/F37</f>
        <v>4.7363321799307953E-2</v>
      </c>
      <c r="N37" s="482" t="s">
        <v>600</v>
      </c>
      <c r="O37" s="483">
        <v>44032</v>
      </c>
      <c r="Q37" s="434"/>
      <c r="R37" s="435" t="s">
        <v>3187</v>
      </c>
      <c r="S37" s="434"/>
      <c r="T37" s="434"/>
      <c r="U37" s="434"/>
      <c r="V37" s="434"/>
      <c r="W37" s="434"/>
      <c r="X37" s="434"/>
      <c r="Y37" s="434"/>
      <c r="Z37" s="434"/>
      <c r="AA37" s="434"/>
      <c r="AB37" s="434"/>
    </row>
    <row r="38" spans="1:38" s="433" customFormat="1" ht="14.25">
      <c r="A38" s="385">
        <v>29</v>
      </c>
      <c r="B38" s="410">
        <v>44029</v>
      </c>
      <c r="C38" s="426"/>
      <c r="D38" s="508" t="s">
        <v>60</v>
      </c>
      <c r="E38" s="428" t="s">
        <v>601</v>
      </c>
      <c r="F38" s="428" t="s">
        <v>3765</v>
      </c>
      <c r="G38" s="438">
        <v>1190</v>
      </c>
      <c r="H38" s="428"/>
      <c r="I38" s="413" t="s">
        <v>3764</v>
      </c>
      <c r="J38" s="429" t="s">
        <v>602</v>
      </c>
      <c r="K38" s="429"/>
      <c r="L38" s="430"/>
      <c r="M38" s="429"/>
      <c r="N38" s="431"/>
      <c r="O38" s="432"/>
      <c r="Q38" s="434"/>
      <c r="R38" s="435" t="s">
        <v>3187</v>
      </c>
      <c r="S38" s="434"/>
      <c r="T38" s="434"/>
      <c r="U38" s="434"/>
      <c r="V38" s="434"/>
      <c r="W38" s="434"/>
      <c r="X38" s="434"/>
      <c r="Y38" s="434"/>
      <c r="Z38" s="434"/>
      <c r="AA38" s="434"/>
      <c r="AB38" s="434"/>
    </row>
    <row r="39" spans="1:38" s="433" customFormat="1" ht="14.25">
      <c r="A39" s="484">
        <v>30</v>
      </c>
      <c r="B39" s="476">
        <v>44033</v>
      </c>
      <c r="C39" s="485"/>
      <c r="D39" s="486" t="s">
        <v>313</v>
      </c>
      <c r="E39" s="487" t="s">
        <v>601</v>
      </c>
      <c r="F39" s="479">
        <v>655</v>
      </c>
      <c r="G39" s="487">
        <v>613</v>
      </c>
      <c r="H39" s="489">
        <v>694</v>
      </c>
      <c r="I39" s="489" t="s">
        <v>3779</v>
      </c>
      <c r="J39" s="474" t="s">
        <v>3801</v>
      </c>
      <c r="K39" s="474">
        <f t="shared" ref="K39" si="35">H39-F39</f>
        <v>39</v>
      </c>
      <c r="L39" s="539">
        <f t="shared" ref="L39" si="36">(F39*-0.8)/100</f>
        <v>-5.24</v>
      </c>
      <c r="M39" s="481">
        <f t="shared" ref="M39" si="37">(K39+L39)/F39</f>
        <v>5.1541984732824425E-2</v>
      </c>
      <c r="N39" s="482" t="s">
        <v>600</v>
      </c>
      <c r="O39" s="483">
        <v>44035</v>
      </c>
      <c r="Q39" s="434"/>
      <c r="R39" s="435" t="s">
        <v>3187</v>
      </c>
      <c r="S39" s="434"/>
      <c r="T39" s="434"/>
      <c r="U39" s="434"/>
      <c r="V39" s="434"/>
      <c r="W39" s="434"/>
      <c r="X39" s="434"/>
      <c r="Y39" s="434"/>
      <c r="Z39" s="434"/>
      <c r="AA39" s="434"/>
      <c r="AB39" s="434"/>
    </row>
    <row r="40" spans="1:38" s="433" customFormat="1" ht="14.25">
      <c r="A40" s="385">
        <v>31</v>
      </c>
      <c r="B40" s="410">
        <v>44034</v>
      </c>
      <c r="C40" s="426"/>
      <c r="D40" s="508" t="s">
        <v>153</v>
      </c>
      <c r="E40" s="428" t="s">
        <v>601</v>
      </c>
      <c r="F40" s="428" t="s">
        <v>3786</v>
      </c>
      <c r="G40" s="438">
        <v>15950</v>
      </c>
      <c r="H40" s="428"/>
      <c r="I40" s="413" t="s">
        <v>3787</v>
      </c>
      <c r="J40" s="429" t="s">
        <v>602</v>
      </c>
      <c r="K40" s="429"/>
      <c r="L40" s="430"/>
      <c r="M40" s="429"/>
      <c r="N40" s="431"/>
      <c r="O40" s="432"/>
      <c r="Q40" s="434"/>
      <c r="R40" s="435" t="s">
        <v>603</v>
      </c>
      <c r="S40" s="434"/>
      <c r="T40" s="434"/>
      <c r="U40" s="434"/>
      <c r="V40" s="434"/>
      <c r="W40" s="434"/>
      <c r="X40" s="434"/>
      <c r="Y40" s="434"/>
      <c r="Z40" s="434"/>
      <c r="AA40" s="434"/>
      <c r="AB40" s="434"/>
    </row>
    <row r="41" spans="1:38" s="433" customFormat="1" ht="14.25">
      <c r="A41" s="385">
        <v>32</v>
      </c>
      <c r="B41" s="410">
        <v>44039</v>
      </c>
      <c r="C41" s="426"/>
      <c r="D41" s="508" t="s">
        <v>98</v>
      </c>
      <c r="E41" s="428" t="s">
        <v>601</v>
      </c>
      <c r="F41" s="428" t="s">
        <v>3816</v>
      </c>
      <c r="G41" s="438">
        <v>145</v>
      </c>
      <c r="H41" s="428"/>
      <c r="I41" s="413">
        <v>175</v>
      </c>
      <c r="J41" s="429" t="s">
        <v>602</v>
      </c>
      <c r="K41" s="429"/>
      <c r="L41" s="430"/>
      <c r="M41" s="429"/>
      <c r="N41" s="431"/>
      <c r="O41" s="432"/>
      <c r="Q41" s="434"/>
      <c r="R41" s="435" t="s">
        <v>3187</v>
      </c>
      <c r="S41" s="434"/>
      <c r="T41" s="434"/>
      <c r="U41" s="434"/>
      <c r="V41" s="434"/>
      <c r="W41" s="434"/>
      <c r="X41" s="434"/>
      <c r="Y41" s="434"/>
      <c r="Z41" s="434"/>
      <c r="AA41" s="434"/>
      <c r="AB41" s="434"/>
    </row>
    <row r="42" spans="1:38" s="433" customFormat="1" ht="14.25">
      <c r="A42" s="385">
        <v>33</v>
      </c>
      <c r="B42" s="410">
        <v>44040</v>
      </c>
      <c r="C42" s="426"/>
      <c r="D42" s="508" t="s">
        <v>46</v>
      </c>
      <c r="E42" s="428" t="s">
        <v>3628</v>
      </c>
      <c r="F42" s="428" t="s">
        <v>3820</v>
      </c>
      <c r="G42" s="438">
        <v>221</v>
      </c>
      <c r="H42" s="428"/>
      <c r="I42" s="413" t="s">
        <v>3821</v>
      </c>
      <c r="J42" s="429" t="s">
        <v>602</v>
      </c>
      <c r="K42" s="429"/>
      <c r="L42" s="430"/>
      <c r="M42" s="429"/>
      <c r="N42" s="431"/>
      <c r="O42" s="432"/>
      <c r="Q42" s="434"/>
      <c r="R42" s="435" t="s">
        <v>603</v>
      </c>
      <c r="S42" s="434"/>
      <c r="T42" s="434"/>
      <c r="U42" s="434"/>
      <c r="V42" s="434"/>
      <c r="W42" s="434"/>
      <c r="X42" s="434"/>
      <c r="Y42" s="434"/>
      <c r="Z42" s="434"/>
      <c r="AA42" s="434"/>
      <c r="AB42" s="434"/>
    </row>
    <row r="43" spans="1:38" s="433" customFormat="1" ht="14.25">
      <c r="A43" s="385">
        <v>34</v>
      </c>
      <c r="B43" s="410">
        <v>44041</v>
      </c>
      <c r="C43" s="426"/>
      <c r="D43" s="508" t="s">
        <v>237</v>
      </c>
      <c r="E43" s="428" t="s">
        <v>601</v>
      </c>
      <c r="F43" s="428" t="s">
        <v>3831</v>
      </c>
      <c r="G43" s="438">
        <v>230</v>
      </c>
      <c r="H43" s="428"/>
      <c r="I43" s="413">
        <v>275</v>
      </c>
      <c r="J43" s="429" t="s">
        <v>602</v>
      </c>
      <c r="K43" s="429"/>
      <c r="L43" s="430"/>
      <c r="M43" s="429"/>
      <c r="N43" s="431"/>
      <c r="O43" s="432"/>
      <c r="Q43" s="434"/>
      <c r="R43" s="435" t="s">
        <v>3187</v>
      </c>
      <c r="S43" s="434"/>
      <c r="T43" s="434"/>
      <c r="U43" s="434"/>
      <c r="V43" s="434"/>
      <c r="W43" s="434"/>
      <c r="X43" s="434"/>
      <c r="Y43" s="434"/>
      <c r="Z43" s="434"/>
      <c r="AA43" s="434"/>
      <c r="AB43" s="434"/>
    </row>
    <row r="44" spans="1:38" s="433" customFormat="1" ht="14.25">
      <c r="A44" s="385"/>
      <c r="B44" s="410"/>
      <c r="C44" s="426"/>
      <c r="D44" s="508"/>
      <c r="E44" s="428"/>
      <c r="F44" s="428"/>
      <c r="G44" s="438"/>
      <c r="H44" s="428"/>
      <c r="I44" s="413"/>
      <c r="J44" s="429"/>
      <c r="K44" s="429"/>
      <c r="L44" s="430"/>
      <c r="M44" s="429"/>
      <c r="N44" s="431"/>
      <c r="O44" s="432"/>
      <c r="Q44" s="434"/>
      <c r="R44" s="435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</row>
    <row r="45" spans="1:38" s="5" customFormat="1" ht="14.25">
      <c r="A45" s="385"/>
      <c r="B45" s="410"/>
      <c r="C45" s="411"/>
      <c r="D45" s="392"/>
      <c r="E45" s="412"/>
      <c r="F45" s="413"/>
      <c r="G45" s="414"/>
      <c r="H45" s="414"/>
      <c r="I45" s="413"/>
      <c r="J45" s="379"/>
      <c r="K45" s="379"/>
      <c r="L45" s="378"/>
      <c r="M45" s="376"/>
      <c r="N45" s="390"/>
      <c r="O45" s="384"/>
      <c r="P45" s="433"/>
      <c r="Q45" s="64"/>
      <c r="R45" s="341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38" s="5" customFormat="1" ht="12" customHeight="1">
      <c r="A46" s="23" t="s">
        <v>604</v>
      </c>
      <c r="B46" s="24"/>
      <c r="C46" s="25"/>
      <c r="D46" s="26"/>
      <c r="E46" s="27"/>
      <c r="F46" s="28"/>
      <c r="G46" s="28"/>
      <c r="H46" s="28"/>
      <c r="I46" s="28"/>
      <c r="J46" s="65"/>
      <c r="K46" s="28"/>
      <c r="L46" s="28"/>
      <c r="M46" s="38"/>
      <c r="N46" s="65"/>
      <c r="O46" s="66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9" t="s">
        <v>605</v>
      </c>
      <c r="B47" s="23"/>
      <c r="C47" s="23"/>
      <c r="D47" s="23"/>
      <c r="F47" s="30" t="s">
        <v>606</v>
      </c>
      <c r="G47" s="17"/>
      <c r="H47" s="31"/>
      <c r="I47" s="36"/>
      <c r="J47" s="67"/>
      <c r="K47" s="68"/>
      <c r="L47" s="69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 t="s">
        <v>607</v>
      </c>
      <c r="B48" s="23"/>
      <c r="C48" s="23"/>
      <c r="D48" s="23"/>
      <c r="E48" s="32"/>
      <c r="F48" s="30" t="s">
        <v>608</v>
      </c>
      <c r="G48" s="17"/>
      <c r="H48" s="31"/>
      <c r="I48" s="36"/>
      <c r="J48" s="67"/>
      <c r="K48" s="68"/>
      <c r="L48" s="69"/>
      <c r="M48" s="69"/>
      <c r="N48" s="16"/>
      <c r="O48" s="70"/>
      <c r="P48" s="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s="5" customFormat="1" ht="12" customHeight="1">
      <c r="A49" s="23"/>
      <c r="B49" s="23"/>
      <c r="C49" s="23"/>
      <c r="D49" s="23"/>
      <c r="E49" s="32"/>
      <c r="F49" s="17"/>
      <c r="G49" s="17"/>
      <c r="H49" s="31"/>
      <c r="I49" s="36"/>
      <c r="J49" s="71"/>
      <c r="K49" s="68"/>
      <c r="L49" s="69"/>
      <c r="M49" s="17"/>
      <c r="N49" s="72"/>
      <c r="O49" s="5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">
      <c r="A50" s="11"/>
      <c r="B50" s="33" t="s">
        <v>609</v>
      </c>
      <c r="C50" s="33"/>
      <c r="D50" s="33"/>
      <c r="E50" s="33"/>
      <c r="F50" s="34"/>
      <c r="G50" s="32"/>
      <c r="H50" s="32"/>
      <c r="I50" s="73"/>
      <c r="J50" s="74"/>
      <c r="K50" s="75"/>
      <c r="L50" s="12"/>
      <c r="M50" s="12"/>
      <c r="N50" s="11"/>
      <c r="O50" s="53"/>
      <c r="P50" s="7"/>
      <c r="R50" s="82"/>
      <c r="S50" s="16"/>
      <c r="T50" s="16"/>
      <c r="U50" s="16"/>
      <c r="V50" s="16"/>
      <c r="W50" s="16"/>
      <c r="X50" s="16"/>
      <c r="Y50" s="16"/>
      <c r="Z50" s="16"/>
    </row>
    <row r="51" spans="1:38" s="6" customFormat="1" ht="38.25">
      <c r="A51" s="20" t="s">
        <v>16</v>
      </c>
      <c r="B51" s="21" t="s">
        <v>575</v>
      </c>
      <c r="C51" s="21"/>
      <c r="D51" s="22" t="s">
        <v>588</v>
      </c>
      <c r="E51" s="21" t="s">
        <v>589</v>
      </c>
      <c r="F51" s="21" t="s">
        <v>590</v>
      </c>
      <c r="G51" s="21" t="s">
        <v>610</v>
      </c>
      <c r="H51" s="21" t="s">
        <v>592</v>
      </c>
      <c r="I51" s="21" t="s">
        <v>593</v>
      </c>
      <c r="J51" s="76" t="s">
        <v>594</v>
      </c>
      <c r="K51" s="62" t="s">
        <v>611</v>
      </c>
      <c r="L51" s="63" t="s">
        <v>3719</v>
      </c>
      <c r="M51" s="63" t="s">
        <v>3704</v>
      </c>
      <c r="N51" s="21" t="s">
        <v>597</v>
      </c>
      <c r="O51" s="78" t="s">
        <v>598</v>
      </c>
      <c r="P51" s="7"/>
      <c r="Q51" s="40"/>
      <c r="R51" s="38"/>
      <c r="S51" s="38"/>
      <c r="T51" s="38"/>
    </row>
    <row r="52" spans="1:38" s="406" customFormat="1" ht="15" customHeight="1">
      <c r="A52" s="459">
        <v>1</v>
      </c>
      <c r="B52" s="456">
        <v>44006</v>
      </c>
      <c r="C52" s="460"/>
      <c r="D52" s="440" t="s">
        <v>3638</v>
      </c>
      <c r="E52" s="441" t="s">
        <v>601</v>
      </c>
      <c r="F52" s="441">
        <v>646</v>
      </c>
      <c r="G52" s="461">
        <v>629</v>
      </c>
      <c r="H52" s="461">
        <v>625.5</v>
      </c>
      <c r="I52" s="441" t="s">
        <v>3639</v>
      </c>
      <c r="J52" s="442" t="s">
        <v>3649</v>
      </c>
      <c r="K52" s="442">
        <f t="shared" ref="K52:K54" si="38">H52-F52</f>
        <v>-20.5</v>
      </c>
      <c r="L52" s="538">
        <f>(F52*-0.8)/100</f>
        <v>-5.168000000000001</v>
      </c>
      <c r="M52" s="443">
        <f>(K52+L52)/F52</f>
        <v>-3.9733746130030959E-2</v>
      </c>
      <c r="N52" s="457" t="s">
        <v>664</v>
      </c>
      <c r="O52" s="462">
        <v>44013</v>
      </c>
      <c r="P52" s="7"/>
      <c r="Q52" s="7"/>
      <c r="R52" s="344" t="s">
        <v>603</v>
      </c>
      <c r="S52" s="425"/>
      <c r="T52" s="425"/>
      <c r="U52" s="425"/>
      <c r="V52" s="425"/>
      <c r="W52" s="425"/>
      <c r="X52" s="425"/>
      <c r="Y52" s="425"/>
      <c r="Z52" s="425"/>
      <c r="AA52" s="425"/>
    </row>
    <row r="53" spans="1:38" s="406" customFormat="1" ht="15" customHeight="1">
      <c r="A53" s="459">
        <v>2</v>
      </c>
      <c r="B53" s="456">
        <v>44006</v>
      </c>
      <c r="C53" s="460"/>
      <c r="D53" s="440" t="s">
        <v>136</v>
      </c>
      <c r="E53" s="441" t="s">
        <v>601</v>
      </c>
      <c r="F53" s="441">
        <v>957</v>
      </c>
      <c r="G53" s="461">
        <v>925</v>
      </c>
      <c r="H53" s="461">
        <v>925.5</v>
      </c>
      <c r="I53" s="441">
        <v>1025</v>
      </c>
      <c r="J53" s="442" t="s">
        <v>3650</v>
      </c>
      <c r="K53" s="442">
        <f t="shared" si="38"/>
        <v>-31.5</v>
      </c>
      <c r="L53" s="538">
        <f t="shared" ref="L53:L56" si="39">(F53*-0.8)/100</f>
        <v>-7.6560000000000006</v>
      </c>
      <c r="M53" s="443">
        <f t="shared" ref="M53:M56" si="40">(K53+L53)/F53</f>
        <v>-4.0915360501567397E-2</v>
      </c>
      <c r="N53" s="457" t="s">
        <v>664</v>
      </c>
      <c r="O53" s="462">
        <v>44013</v>
      </c>
      <c r="P53" s="7"/>
      <c r="Q53" s="7"/>
      <c r="R53" s="344" t="s">
        <v>3187</v>
      </c>
      <c r="S53" s="425"/>
      <c r="T53" s="425"/>
      <c r="U53" s="425"/>
      <c r="V53" s="425"/>
      <c r="W53" s="425"/>
      <c r="X53" s="425"/>
      <c r="Y53" s="425"/>
      <c r="Z53" s="425"/>
      <c r="AA53" s="425"/>
    </row>
    <row r="54" spans="1:38" s="406" customFormat="1" ht="15" customHeight="1">
      <c r="A54" s="475">
        <v>3</v>
      </c>
      <c r="B54" s="476">
        <v>44008</v>
      </c>
      <c r="C54" s="477"/>
      <c r="D54" s="478" t="s">
        <v>53</v>
      </c>
      <c r="E54" s="479" t="s">
        <v>601</v>
      </c>
      <c r="F54" s="479">
        <v>782</v>
      </c>
      <c r="G54" s="480">
        <v>758</v>
      </c>
      <c r="H54" s="480">
        <v>803</v>
      </c>
      <c r="I54" s="479">
        <v>825</v>
      </c>
      <c r="J54" s="474" t="s">
        <v>650</v>
      </c>
      <c r="K54" s="474">
        <f t="shared" si="38"/>
        <v>21</v>
      </c>
      <c r="L54" s="539">
        <f t="shared" si="39"/>
        <v>-6.2560000000000002</v>
      </c>
      <c r="M54" s="481">
        <f t="shared" si="40"/>
        <v>1.8854219948849105E-2</v>
      </c>
      <c r="N54" s="482" t="s">
        <v>600</v>
      </c>
      <c r="O54" s="483">
        <v>44020</v>
      </c>
      <c r="P54" s="7"/>
      <c r="Q54" s="7"/>
      <c r="R54" s="344" t="s">
        <v>3187</v>
      </c>
      <c r="S54" s="425"/>
      <c r="T54" s="425"/>
      <c r="U54" s="425"/>
      <c r="V54" s="425"/>
      <c r="W54" s="425"/>
      <c r="X54" s="425"/>
      <c r="Y54" s="425"/>
      <c r="Z54" s="425"/>
      <c r="AA54" s="425"/>
    </row>
    <row r="55" spans="1:38" s="406" customFormat="1" ht="15" customHeight="1">
      <c r="A55" s="475">
        <v>4</v>
      </c>
      <c r="B55" s="476">
        <v>44011</v>
      </c>
      <c r="C55" s="477"/>
      <c r="D55" s="478" t="s">
        <v>98</v>
      </c>
      <c r="E55" s="479" t="s">
        <v>601</v>
      </c>
      <c r="F55" s="479">
        <v>147</v>
      </c>
      <c r="G55" s="480">
        <v>142.5</v>
      </c>
      <c r="H55" s="480">
        <v>151</v>
      </c>
      <c r="I55" s="479" t="s">
        <v>3644</v>
      </c>
      <c r="J55" s="474" t="s">
        <v>3663</v>
      </c>
      <c r="K55" s="474">
        <f t="shared" ref="K55:K56" si="41">H55-F55</f>
        <v>4</v>
      </c>
      <c r="L55" s="539">
        <f t="shared" si="39"/>
        <v>-1.1760000000000002</v>
      </c>
      <c r="M55" s="481">
        <f t="shared" si="40"/>
        <v>1.9210884353741495E-2</v>
      </c>
      <c r="N55" s="482" t="s">
        <v>600</v>
      </c>
      <c r="O55" s="483">
        <v>44014</v>
      </c>
      <c r="P55" s="7"/>
      <c r="Q55" s="7"/>
      <c r="R55" s="344" t="s">
        <v>603</v>
      </c>
      <c r="S55" s="425"/>
      <c r="T55" s="425"/>
      <c r="U55" s="425"/>
      <c r="V55" s="425"/>
      <c r="W55" s="425"/>
      <c r="X55" s="425"/>
      <c r="Y55" s="425"/>
      <c r="Z55" s="425"/>
      <c r="AA55" s="425"/>
    </row>
    <row r="56" spans="1:38" s="406" customFormat="1" ht="15" customHeight="1">
      <c r="A56" s="475">
        <v>5</v>
      </c>
      <c r="B56" s="476">
        <v>44012</v>
      </c>
      <c r="C56" s="477"/>
      <c r="D56" s="478" t="s">
        <v>126</v>
      </c>
      <c r="E56" s="479" t="s">
        <v>601</v>
      </c>
      <c r="F56" s="479">
        <v>726.5</v>
      </c>
      <c r="G56" s="480">
        <v>714</v>
      </c>
      <c r="H56" s="480">
        <v>744.5</v>
      </c>
      <c r="I56" s="479" t="s">
        <v>3647</v>
      </c>
      <c r="J56" s="474" t="s">
        <v>3662</v>
      </c>
      <c r="K56" s="474">
        <f t="shared" si="41"/>
        <v>18</v>
      </c>
      <c r="L56" s="539">
        <f t="shared" si="39"/>
        <v>-5.8120000000000003</v>
      </c>
      <c r="M56" s="481">
        <f t="shared" si="40"/>
        <v>1.6776324845147968E-2</v>
      </c>
      <c r="N56" s="482" t="s">
        <v>600</v>
      </c>
      <c r="O56" s="483">
        <v>44014</v>
      </c>
      <c r="P56" s="7"/>
      <c r="Q56" s="7"/>
      <c r="R56" s="344" t="s">
        <v>603</v>
      </c>
      <c r="S56" s="425"/>
      <c r="T56" s="425"/>
      <c r="U56" s="425"/>
      <c r="V56" s="425"/>
      <c r="W56" s="425"/>
      <c r="X56" s="425"/>
      <c r="Y56" s="425"/>
      <c r="Z56" s="425"/>
      <c r="AA56" s="425"/>
    </row>
    <row r="57" spans="1:38" s="406" customFormat="1" ht="15" customHeight="1">
      <c r="A57" s="459">
        <v>6</v>
      </c>
      <c r="B57" s="456">
        <v>44013</v>
      </c>
      <c r="C57" s="460"/>
      <c r="D57" s="440" t="s">
        <v>91</v>
      </c>
      <c r="E57" s="441" t="s">
        <v>601</v>
      </c>
      <c r="F57" s="441">
        <v>2255</v>
      </c>
      <c r="G57" s="461">
        <v>2200</v>
      </c>
      <c r="H57" s="461">
        <v>2195</v>
      </c>
      <c r="I57" s="441">
        <v>2350</v>
      </c>
      <c r="J57" s="442" t="s">
        <v>3660</v>
      </c>
      <c r="K57" s="442">
        <f>H57-F57</f>
        <v>-60</v>
      </c>
      <c r="L57" s="538">
        <f>(F57*-0.8)/100</f>
        <v>-18.04</v>
      </c>
      <c r="M57" s="443">
        <f>(K57+L57)/F57</f>
        <v>-3.4607538802660751E-2</v>
      </c>
      <c r="N57" s="457" t="s">
        <v>664</v>
      </c>
      <c r="O57" s="462">
        <v>44014</v>
      </c>
      <c r="P57" s="7"/>
      <c r="Q57" s="7"/>
      <c r="R57" s="344" t="s">
        <v>603</v>
      </c>
      <c r="S57" s="425"/>
      <c r="T57" s="425"/>
      <c r="U57" s="425"/>
      <c r="V57" s="425"/>
      <c r="W57" s="425"/>
      <c r="X57" s="425"/>
      <c r="Y57" s="425"/>
      <c r="Z57" s="425"/>
      <c r="AA57" s="425"/>
    </row>
    <row r="58" spans="1:38" s="406" customFormat="1" ht="15" customHeight="1">
      <c r="A58" s="495">
        <v>7</v>
      </c>
      <c r="B58" s="492">
        <v>44014</v>
      </c>
      <c r="C58" s="493"/>
      <c r="D58" s="491" t="s">
        <v>46</v>
      </c>
      <c r="E58" s="494" t="s">
        <v>3628</v>
      </c>
      <c r="F58" s="495">
        <v>194</v>
      </c>
      <c r="G58" s="495">
        <v>200</v>
      </c>
      <c r="H58" s="495">
        <v>194</v>
      </c>
      <c r="I58" s="495" t="s">
        <v>3656</v>
      </c>
      <c r="J58" s="496" t="s">
        <v>709</v>
      </c>
      <c r="K58" s="497">
        <v>0</v>
      </c>
      <c r="L58" s="540">
        <f>(F58*-0.8)/100</f>
        <v>-1.5520000000000003</v>
      </c>
      <c r="M58" s="498">
        <f>(K58+L58)/F58</f>
        <v>-8.0000000000000019E-3</v>
      </c>
      <c r="N58" s="512" t="s">
        <v>664</v>
      </c>
      <c r="O58" s="499">
        <v>44015</v>
      </c>
      <c r="P58" s="7"/>
      <c r="Q58" s="7"/>
      <c r="R58" s="344" t="s">
        <v>603</v>
      </c>
      <c r="S58" s="425"/>
      <c r="T58" s="425"/>
      <c r="U58" s="425"/>
      <c r="V58" s="425"/>
      <c r="W58" s="425"/>
      <c r="X58" s="425"/>
      <c r="Y58" s="425"/>
      <c r="Z58" s="425"/>
      <c r="AA58" s="425"/>
    </row>
    <row r="59" spans="1:38" s="406" customFormat="1" ht="15" customHeight="1">
      <c r="A59" s="475">
        <v>8</v>
      </c>
      <c r="B59" s="476">
        <v>44015</v>
      </c>
      <c r="C59" s="477"/>
      <c r="D59" s="478" t="s">
        <v>83</v>
      </c>
      <c r="E59" s="479" t="s">
        <v>601</v>
      </c>
      <c r="F59" s="479">
        <v>641.5</v>
      </c>
      <c r="G59" s="480">
        <v>615</v>
      </c>
      <c r="H59" s="480">
        <v>659</v>
      </c>
      <c r="I59" s="479" t="s">
        <v>3668</v>
      </c>
      <c r="J59" s="474" t="s">
        <v>3752</v>
      </c>
      <c r="K59" s="474">
        <f t="shared" ref="K59" si="42">H59-F59</f>
        <v>17.5</v>
      </c>
      <c r="L59" s="539">
        <f t="shared" ref="L59" si="43">(F59*-0.8)/100</f>
        <v>-5.1320000000000006</v>
      </c>
      <c r="M59" s="481">
        <f t="shared" ref="M59" si="44">(K59+L59)/F59</f>
        <v>1.9279812938425563E-2</v>
      </c>
      <c r="N59" s="482" t="s">
        <v>600</v>
      </c>
      <c r="O59" s="483">
        <v>44028</v>
      </c>
      <c r="P59" s="7"/>
      <c r="Q59" s="7"/>
      <c r="R59" s="344" t="s">
        <v>603</v>
      </c>
      <c r="S59" s="425"/>
      <c r="T59" s="425"/>
      <c r="U59" s="425"/>
      <c r="V59" s="425"/>
      <c r="W59" s="425"/>
      <c r="X59" s="425"/>
      <c r="Y59" s="425"/>
      <c r="Z59" s="425"/>
      <c r="AA59" s="425"/>
    </row>
    <row r="60" spans="1:38" s="406" customFormat="1" ht="15" customHeight="1">
      <c r="A60" s="475">
        <v>9</v>
      </c>
      <c r="B60" s="476">
        <v>44020</v>
      </c>
      <c r="C60" s="477"/>
      <c r="D60" s="478" t="s">
        <v>69</v>
      </c>
      <c r="E60" s="479" t="s">
        <v>601</v>
      </c>
      <c r="F60" s="479">
        <v>567</v>
      </c>
      <c r="G60" s="480">
        <v>549</v>
      </c>
      <c r="H60" s="480">
        <v>585</v>
      </c>
      <c r="I60" s="479" t="s">
        <v>3688</v>
      </c>
      <c r="J60" s="474" t="s">
        <v>3662</v>
      </c>
      <c r="K60" s="474">
        <f>H60-F60</f>
        <v>18</v>
      </c>
      <c r="L60" s="539">
        <f>(F60*-0.8)/100</f>
        <v>-4.5360000000000005</v>
      </c>
      <c r="M60" s="481">
        <f t="shared" ref="M60:M68" si="45">(K60+L60)/F60</f>
        <v>2.3746031746031744E-2</v>
      </c>
      <c r="N60" s="482" t="s">
        <v>600</v>
      </c>
      <c r="O60" s="483">
        <v>44025</v>
      </c>
      <c r="P60" s="7"/>
      <c r="Q60" s="7"/>
      <c r="R60" s="344" t="s">
        <v>603</v>
      </c>
      <c r="S60" s="425"/>
      <c r="T60" s="425"/>
      <c r="U60" s="425"/>
      <c r="V60" s="425"/>
      <c r="W60" s="425"/>
      <c r="X60" s="425"/>
      <c r="Y60" s="425"/>
      <c r="Z60" s="425"/>
      <c r="AA60" s="425"/>
    </row>
    <row r="61" spans="1:38" s="406" customFormat="1" ht="15" customHeight="1">
      <c r="A61" s="459">
        <v>10</v>
      </c>
      <c r="B61" s="456">
        <v>44021</v>
      </c>
      <c r="C61" s="460"/>
      <c r="D61" s="440" t="s">
        <v>108</v>
      </c>
      <c r="E61" s="441" t="s">
        <v>3628</v>
      </c>
      <c r="F61" s="441">
        <v>577.5</v>
      </c>
      <c r="G61" s="461">
        <v>596</v>
      </c>
      <c r="H61" s="461">
        <v>596</v>
      </c>
      <c r="I61" s="441" t="s">
        <v>3694</v>
      </c>
      <c r="J61" s="442" t="s">
        <v>3705</v>
      </c>
      <c r="K61" s="442">
        <f>F61-H61</f>
        <v>-18.5</v>
      </c>
      <c r="L61" s="538">
        <f>(F61*-0.8)/100</f>
        <v>-4.62</v>
      </c>
      <c r="M61" s="443">
        <f t="shared" si="45"/>
        <v>-4.0034632034632034E-2</v>
      </c>
      <c r="N61" s="457" t="s">
        <v>664</v>
      </c>
      <c r="O61" s="444">
        <v>44025</v>
      </c>
      <c r="P61" s="7"/>
      <c r="Q61" s="7"/>
      <c r="R61" s="344" t="s">
        <v>603</v>
      </c>
      <c r="S61" s="425"/>
      <c r="T61" s="425"/>
      <c r="U61" s="425"/>
      <c r="V61" s="425"/>
      <c r="W61" s="425"/>
      <c r="X61" s="425"/>
      <c r="Y61" s="425"/>
      <c r="Z61" s="425"/>
      <c r="AA61" s="425"/>
    </row>
    <row r="62" spans="1:38" s="406" customFormat="1" ht="15" customHeight="1">
      <c r="A62" s="459">
        <v>11</v>
      </c>
      <c r="B62" s="456">
        <v>44022</v>
      </c>
      <c r="C62" s="460"/>
      <c r="D62" s="440" t="s">
        <v>38</v>
      </c>
      <c r="E62" s="441" t="s">
        <v>3628</v>
      </c>
      <c r="F62" s="441">
        <v>1310</v>
      </c>
      <c r="G62" s="461">
        <v>1352</v>
      </c>
      <c r="H62" s="461">
        <v>1344</v>
      </c>
      <c r="I62" s="441" t="s">
        <v>3637</v>
      </c>
      <c r="J62" s="442" t="s">
        <v>3718</v>
      </c>
      <c r="K62" s="442">
        <f>F62-H62</f>
        <v>-34</v>
      </c>
      <c r="L62" s="538">
        <f>(F62*-0.8)/100</f>
        <v>-10.48</v>
      </c>
      <c r="M62" s="443">
        <f t="shared" si="45"/>
        <v>-3.3954198473282446E-2</v>
      </c>
      <c r="N62" s="457" t="s">
        <v>664</v>
      </c>
      <c r="O62" s="444">
        <v>44025</v>
      </c>
      <c r="P62" s="7"/>
      <c r="Q62" s="7"/>
      <c r="R62" s="344" t="s">
        <v>603</v>
      </c>
      <c r="S62" s="425"/>
      <c r="T62" s="425"/>
      <c r="U62" s="425"/>
      <c r="V62" s="425"/>
      <c r="W62" s="425"/>
      <c r="X62" s="425"/>
      <c r="Y62" s="425"/>
      <c r="Z62" s="425"/>
      <c r="AA62" s="425"/>
    </row>
    <row r="63" spans="1:38" s="406" customFormat="1" ht="15" customHeight="1">
      <c r="A63" s="475">
        <v>12</v>
      </c>
      <c r="B63" s="476">
        <v>44025</v>
      </c>
      <c r="C63" s="477"/>
      <c r="D63" s="478" t="s">
        <v>174</v>
      </c>
      <c r="E63" s="479" t="s">
        <v>601</v>
      </c>
      <c r="F63" s="479">
        <v>1130</v>
      </c>
      <c r="G63" s="480">
        <v>1093</v>
      </c>
      <c r="H63" s="480">
        <v>1145</v>
      </c>
      <c r="I63" s="479" t="s">
        <v>3706</v>
      </c>
      <c r="J63" s="474" t="s">
        <v>3707</v>
      </c>
      <c r="K63" s="474">
        <f>H63-F63</f>
        <v>15</v>
      </c>
      <c r="L63" s="539">
        <f>(F63*-0.07)/100</f>
        <v>-0.79100000000000004</v>
      </c>
      <c r="M63" s="481">
        <f t="shared" si="45"/>
        <v>1.257433628318584E-2</v>
      </c>
      <c r="N63" s="482" t="s">
        <v>600</v>
      </c>
      <c r="O63" s="513">
        <v>44025</v>
      </c>
      <c r="P63" s="7"/>
      <c r="Q63" s="7"/>
      <c r="R63" s="344" t="s">
        <v>603</v>
      </c>
      <c r="S63" s="425"/>
      <c r="T63" s="425"/>
      <c r="U63" s="425"/>
      <c r="V63" s="425"/>
      <c r="W63" s="425"/>
      <c r="X63" s="425"/>
      <c r="Y63" s="425"/>
      <c r="Z63" s="425"/>
      <c r="AA63" s="425"/>
    </row>
    <row r="64" spans="1:38" s="406" customFormat="1" ht="15" customHeight="1">
      <c r="A64" s="475">
        <v>13</v>
      </c>
      <c r="B64" s="476">
        <v>44026</v>
      </c>
      <c r="C64" s="477"/>
      <c r="D64" s="478" t="s">
        <v>93</v>
      </c>
      <c r="E64" s="479" t="s">
        <v>3628</v>
      </c>
      <c r="F64" s="479">
        <v>144</v>
      </c>
      <c r="G64" s="480">
        <v>149</v>
      </c>
      <c r="H64" s="480">
        <v>141.75</v>
      </c>
      <c r="I64" s="479" t="s">
        <v>3721</v>
      </c>
      <c r="J64" s="474" t="s">
        <v>3722</v>
      </c>
      <c r="K64" s="474">
        <f>F64-H64</f>
        <v>2.25</v>
      </c>
      <c r="L64" s="539">
        <f>(F64*-0.07)/100</f>
        <v>-0.10080000000000001</v>
      </c>
      <c r="M64" s="481">
        <f t="shared" si="45"/>
        <v>1.4925000000000001E-2</v>
      </c>
      <c r="N64" s="482" t="s">
        <v>600</v>
      </c>
      <c r="O64" s="513">
        <v>44026</v>
      </c>
      <c r="P64" s="7"/>
      <c r="Q64" s="7"/>
      <c r="R64" s="344" t="s">
        <v>603</v>
      </c>
      <c r="S64" s="425"/>
      <c r="T64" s="425"/>
      <c r="U64" s="425"/>
      <c r="V64" s="425"/>
      <c r="W64" s="425"/>
      <c r="X64" s="425"/>
      <c r="Y64" s="425"/>
      <c r="Z64" s="425"/>
      <c r="AA64" s="425"/>
    </row>
    <row r="65" spans="1:27" s="9" customFormat="1" ht="15" customHeight="1">
      <c r="A65" s="475">
        <v>14</v>
      </c>
      <c r="B65" s="476">
        <v>44026</v>
      </c>
      <c r="C65" s="477"/>
      <c r="D65" s="478" t="s">
        <v>523</v>
      </c>
      <c r="E65" s="479" t="s">
        <v>601</v>
      </c>
      <c r="F65" s="479">
        <v>232</v>
      </c>
      <c r="G65" s="480">
        <v>227</v>
      </c>
      <c r="H65" s="480">
        <v>238</v>
      </c>
      <c r="I65" s="479" t="s">
        <v>3723</v>
      </c>
      <c r="J65" s="474" t="s">
        <v>3732</v>
      </c>
      <c r="K65" s="474">
        <f>H65-F65</f>
        <v>6</v>
      </c>
      <c r="L65" s="539">
        <f>(F65*-0.8)/100</f>
        <v>-1.8560000000000003</v>
      </c>
      <c r="M65" s="481">
        <f t="shared" si="45"/>
        <v>1.7862068965517241E-2</v>
      </c>
      <c r="N65" s="482" t="s">
        <v>600</v>
      </c>
      <c r="O65" s="483">
        <v>44027</v>
      </c>
      <c r="P65" s="64"/>
      <c r="Q65" s="64"/>
      <c r="R65" s="424" t="s">
        <v>3187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75">
        <v>15</v>
      </c>
      <c r="B66" s="476">
        <v>44026</v>
      </c>
      <c r="C66" s="477"/>
      <c r="D66" s="478" t="s">
        <v>174</v>
      </c>
      <c r="E66" s="479" t="s">
        <v>601</v>
      </c>
      <c r="F66" s="479">
        <v>1130</v>
      </c>
      <c r="G66" s="480">
        <v>1093</v>
      </c>
      <c r="H66" s="480">
        <v>1157.5</v>
      </c>
      <c r="I66" s="479" t="s">
        <v>3706</v>
      </c>
      <c r="J66" s="474" t="s">
        <v>3751</v>
      </c>
      <c r="K66" s="474">
        <f>H66-F66</f>
        <v>27.5</v>
      </c>
      <c r="L66" s="539">
        <f>(F66*-0.8)/100</f>
        <v>-9.0399999999999991</v>
      </c>
      <c r="M66" s="481">
        <f t="shared" si="45"/>
        <v>1.6336283185840707E-2</v>
      </c>
      <c r="N66" s="482" t="s">
        <v>600</v>
      </c>
      <c r="O66" s="483">
        <v>44027</v>
      </c>
      <c r="P66" s="64"/>
      <c r="Q66" s="64"/>
      <c r="R66" s="424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75">
        <v>16</v>
      </c>
      <c r="B67" s="476">
        <v>44027</v>
      </c>
      <c r="C67" s="477"/>
      <c r="D67" s="478" t="s">
        <v>93</v>
      </c>
      <c r="E67" s="479" t="s">
        <v>3628</v>
      </c>
      <c r="F67" s="479">
        <v>142.5</v>
      </c>
      <c r="G67" s="480">
        <v>148</v>
      </c>
      <c r="H67" s="480">
        <v>140.25</v>
      </c>
      <c r="I67" s="479" t="s">
        <v>3721</v>
      </c>
      <c r="J67" s="474" t="s">
        <v>3722</v>
      </c>
      <c r="K67" s="474">
        <f>F67-H67</f>
        <v>2.25</v>
      </c>
      <c r="L67" s="539">
        <f>(F67*-0.07)/100</f>
        <v>-9.9750000000000019E-2</v>
      </c>
      <c r="M67" s="481">
        <f t="shared" si="45"/>
        <v>1.5089473684210524E-2</v>
      </c>
      <c r="N67" s="482" t="s">
        <v>600</v>
      </c>
      <c r="O67" s="513">
        <v>44027</v>
      </c>
      <c r="P67" s="64"/>
      <c r="Q67" s="64"/>
      <c r="R67" s="424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75">
        <v>17</v>
      </c>
      <c r="B68" s="476">
        <v>44027</v>
      </c>
      <c r="C68" s="477"/>
      <c r="D68" s="478" t="s">
        <v>135</v>
      </c>
      <c r="E68" s="479" t="s">
        <v>3628</v>
      </c>
      <c r="F68" s="479">
        <v>266.5</v>
      </c>
      <c r="G68" s="480">
        <v>274</v>
      </c>
      <c r="H68" s="480">
        <v>262.25</v>
      </c>
      <c r="I68" s="479" t="s">
        <v>3734</v>
      </c>
      <c r="J68" s="474" t="s">
        <v>3733</v>
      </c>
      <c r="K68" s="474">
        <f>F68-H68</f>
        <v>4.25</v>
      </c>
      <c r="L68" s="539">
        <f>(F68*-0.07)/100</f>
        <v>-0.18655000000000002</v>
      </c>
      <c r="M68" s="481">
        <f t="shared" si="45"/>
        <v>1.524746716697936E-2</v>
      </c>
      <c r="N68" s="482" t="s">
        <v>600</v>
      </c>
      <c r="O68" s="513">
        <v>44027</v>
      </c>
      <c r="P68" s="64"/>
      <c r="Q68" s="64"/>
      <c r="R68" s="424" t="s">
        <v>603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59">
        <v>18</v>
      </c>
      <c r="B69" s="456">
        <v>44027</v>
      </c>
      <c r="C69" s="460"/>
      <c r="D69" s="440" t="s">
        <v>527</v>
      </c>
      <c r="E69" s="441" t="s">
        <v>601</v>
      </c>
      <c r="F69" s="441">
        <v>164.75</v>
      </c>
      <c r="G69" s="461">
        <v>160</v>
      </c>
      <c r="H69" s="461">
        <v>160</v>
      </c>
      <c r="I69" s="441" t="s">
        <v>3735</v>
      </c>
      <c r="J69" s="442" t="s">
        <v>3746</v>
      </c>
      <c r="K69" s="442">
        <f>H69-F69</f>
        <v>-4.75</v>
      </c>
      <c r="L69" s="538">
        <f>(F69*-0.8)/100</f>
        <v>-1.3180000000000001</v>
      </c>
      <c r="M69" s="443">
        <f>(K69+L69)/F69</f>
        <v>-3.6831562974203334E-2</v>
      </c>
      <c r="N69" s="457" t="s">
        <v>664</v>
      </c>
      <c r="O69" s="462">
        <v>44028</v>
      </c>
      <c r="P69" s="64"/>
      <c r="Q69" s="64"/>
      <c r="R69" s="424" t="s">
        <v>3187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54">
        <v>19</v>
      </c>
      <c r="B70" s="492">
        <v>44027</v>
      </c>
      <c r="C70" s="493"/>
      <c r="D70" s="555" t="s">
        <v>69</v>
      </c>
      <c r="E70" s="494" t="s">
        <v>601</v>
      </c>
      <c r="F70" s="494">
        <v>568</v>
      </c>
      <c r="G70" s="556">
        <v>549</v>
      </c>
      <c r="H70" s="556">
        <v>573</v>
      </c>
      <c r="I70" s="494" t="s">
        <v>3688</v>
      </c>
      <c r="J70" s="497" t="s">
        <v>3767</v>
      </c>
      <c r="K70" s="497">
        <f>H70-F70</f>
        <v>5</v>
      </c>
      <c r="L70" s="540">
        <f>(F70*-0.8)/100</f>
        <v>-4.5440000000000005</v>
      </c>
      <c r="M70" s="498">
        <f t="shared" ref="M70" si="46">(K70+L70)/F70</f>
        <v>8.0281690140844987E-4</v>
      </c>
      <c r="N70" s="496" t="s">
        <v>709</v>
      </c>
      <c r="O70" s="557">
        <v>44032</v>
      </c>
      <c r="P70" s="64"/>
      <c r="Q70" s="64"/>
      <c r="R70" s="424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75">
        <v>20</v>
      </c>
      <c r="B71" s="476">
        <v>44028</v>
      </c>
      <c r="C71" s="477"/>
      <c r="D71" s="478" t="s">
        <v>183</v>
      </c>
      <c r="E71" s="479" t="s">
        <v>3628</v>
      </c>
      <c r="F71" s="479">
        <v>104</v>
      </c>
      <c r="G71" s="480">
        <v>106.5</v>
      </c>
      <c r="H71" s="480">
        <v>101.5</v>
      </c>
      <c r="I71" s="479" t="s">
        <v>3745</v>
      </c>
      <c r="J71" s="474" t="s">
        <v>3744</v>
      </c>
      <c r="K71" s="474">
        <f>F71-H71</f>
        <v>2.5</v>
      </c>
      <c r="L71" s="539">
        <f>(F71*-0.07)/100</f>
        <v>-7.2800000000000017E-2</v>
      </c>
      <c r="M71" s="481">
        <f t="shared" ref="M71:M73" si="47">(K71+L71)/F71</f>
        <v>2.3338461538461537E-2</v>
      </c>
      <c r="N71" s="482" t="s">
        <v>600</v>
      </c>
      <c r="O71" s="513">
        <v>44028</v>
      </c>
      <c r="P71" s="64"/>
      <c r="Q71" s="64"/>
      <c r="R71" s="424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75">
        <v>21</v>
      </c>
      <c r="B72" s="476">
        <v>44028</v>
      </c>
      <c r="C72" s="477"/>
      <c r="D72" s="478" t="s">
        <v>86</v>
      </c>
      <c r="E72" s="479" t="s">
        <v>601</v>
      </c>
      <c r="F72" s="479">
        <v>421</v>
      </c>
      <c r="G72" s="480">
        <v>410</v>
      </c>
      <c r="H72" s="480">
        <v>429.5</v>
      </c>
      <c r="I72" s="479">
        <v>440</v>
      </c>
      <c r="J72" s="474" t="s">
        <v>3747</v>
      </c>
      <c r="K72" s="474">
        <f>H72-F72</f>
        <v>8.5</v>
      </c>
      <c r="L72" s="539">
        <f>(F72*-0.07)/100</f>
        <v>-0.29470000000000002</v>
      </c>
      <c r="M72" s="481">
        <f t="shared" si="47"/>
        <v>1.949002375296912E-2</v>
      </c>
      <c r="N72" s="482" t="s">
        <v>600</v>
      </c>
      <c r="O72" s="513">
        <v>44028</v>
      </c>
      <c r="P72" s="64"/>
      <c r="Q72" s="64"/>
      <c r="R72" s="424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75">
        <v>22</v>
      </c>
      <c r="B73" s="476">
        <v>44028</v>
      </c>
      <c r="C73" s="477"/>
      <c r="D73" s="478" t="s">
        <v>193</v>
      </c>
      <c r="E73" s="479" t="s">
        <v>601</v>
      </c>
      <c r="F73" s="479">
        <v>972.5</v>
      </c>
      <c r="G73" s="480">
        <v>947</v>
      </c>
      <c r="H73" s="480">
        <v>996</v>
      </c>
      <c r="I73" s="479">
        <v>1020</v>
      </c>
      <c r="J73" s="474" t="s">
        <v>3760</v>
      </c>
      <c r="K73" s="474">
        <f>H73-F73</f>
        <v>23.5</v>
      </c>
      <c r="L73" s="539">
        <f>(F73*-0.8)/100</f>
        <v>-7.78</v>
      </c>
      <c r="M73" s="481">
        <f t="shared" si="47"/>
        <v>1.6164524421593829E-2</v>
      </c>
      <c r="N73" s="482" t="s">
        <v>600</v>
      </c>
      <c r="O73" s="483">
        <v>44029</v>
      </c>
      <c r="P73" s="64"/>
      <c r="Q73" s="64"/>
      <c r="R73" s="424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75">
        <v>23</v>
      </c>
      <c r="B74" s="476">
        <v>44029</v>
      </c>
      <c r="C74" s="477"/>
      <c r="D74" s="478" t="s">
        <v>186</v>
      </c>
      <c r="E74" s="479" t="s">
        <v>601</v>
      </c>
      <c r="F74" s="479">
        <v>353.5</v>
      </c>
      <c r="G74" s="480">
        <v>344</v>
      </c>
      <c r="H74" s="480">
        <v>361.5</v>
      </c>
      <c r="I74" s="479" t="s">
        <v>3759</v>
      </c>
      <c r="J74" s="474" t="s">
        <v>3793</v>
      </c>
      <c r="K74" s="474">
        <f>H74-F74</f>
        <v>8</v>
      </c>
      <c r="L74" s="539">
        <f>(F74*-0.8)/100</f>
        <v>-2.8280000000000003</v>
      </c>
      <c r="M74" s="481">
        <f t="shared" ref="M74" si="48">(K74+L74)/F74</f>
        <v>1.463083451202263E-2</v>
      </c>
      <c r="N74" s="482" t="s">
        <v>600</v>
      </c>
      <c r="O74" s="483">
        <v>44029</v>
      </c>
      <c r="P74" s="64"/>
      <c r="Q74" s="64"/>
      <c r="R74" s="424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75">
        <v>24</v>
      </c>
      <c r="B75" s="476">
        <v>44029</v>
      </c>
      <c r="C75" s="477"/>
      <c r="D75" s="478" t="s">
        <v>730</v>
      </c>
      <c r="E75" s="479" t="s">
        <v>601</v>
      </c>
      <c r="F75" s="479">
        <v>367</v>
      </c>
      <c r="G75" s="480">
        <v>358</v>
      </c>
      <c r="H75" s="480">
        <v>376</v>
      </c>
      <c r="I75" s="479" t="s">
        <v>3761</v>
      </c>
      <c r="J75" s="474" t="s">
        <v>3406</v>
      </c>
      <c r="K75" s="474">
        <f>H75-F75</f>
        <v>9</v>
      </c>
      <c r="L75" s="539">
        <f>(F75*-0.8)/100</f>
        <v>-2.9360000000000004</v>
      </c>
      <c r="M75" s="481">
        <f t="shared" ref="M75" si="49">(K75+L75)/F75</f>
        <v>1.652316076294278E-2</v>
      </c>
      <c r="N75" s="482" t="s">
        <v>600</v>
      </c>
      <c r="O75" s="483">
        <v>44033</v>
      </c>
      <c r="P75" s="64"/>
      <c r="Q75" s="64"/>
      <c r="R75" s="424" t="s">
        <v>603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75">
        <v>25</v>
      </c>
      <c r="B76" s="476">
        <v>44032</v>
      </c>
      <c r="C76" s="477"/>
      <c r="D76" s="478" t="s">
        <v>48</v>
      </c>
      <c r="E76" s="479" t="s">
        <v>3628</v>
      </c>
      <c r="F76" s="479">
        <v>111.4</v>
      </c>
      <c r="G76" s="480">
        <v>115</v>
      </c>
      <c r="H76" s="480">
        <v>109.25</v>
      </c>
      <c r="I76" s="479" t="s">
        <v>3772</v>
      </c>
      <c r="J76" s="474" t="s">
        <v>3773</v>
      </c>
      <c r="K76" s="474">
        <f>F76-H76</f>
        <v>2.1500000000000057</v>
      </c>
      <c r="L76" s="539">
        <f>(F76*-0.07)/100</f>
        <v>-7.7980000000000008E-2</v>
      </c>
      <c r="M76" s="481">
        <f t="shared" ref="M76" si="50">(K76+L76)/F76</f>
        <v>1.8599820466786404E-2</v>
      </c>
      <c r="N76" s="482" t="s">
        <v>600</v>
      </c>
      <c r="O76" s="513">
        <v>44032</v>
      </c>
      <c r="P76" s="64"/>
      <c r="Q76" s="64"/>
      <c r="R76" s="424" t="s">
        <v>603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59">
        <v>26</v>
      </c>
      <c r="B77" s="456">
        <v>44032</v>
      </c>
      <c r="C77" s="460"/>
      <c r="D77" s="440" t="s">
        <v>163</v>
      </c>
      <c r="E77" s="441" t="s">
        <v>3628</v>
      </c>
      <c r="F77" s="441">
        <v>1413</v>
      </c>
      <c r="G77" s="461">
        <v>1445</v>
      </c>
      <c r="H77" s="461">
        <v>1440</v>
      </c>
      <c r="I77" s="441">
        <v>1350</v>
      </c>
      <c r="J77" s="442" t="s">
        <v>3774</v>
      </c>
      <c r="K77" s="442">
        <f>F77-H77</f>
        <v>-27</v>
      </c>
      <c r="L77" s="538">
        <f>(F77*-0.07)/100</f>
        <v>-0.98910000000000009</v>
      </c>
      <c r="M77" s="443">
        <f t="shared" ref="M77:M79" si="51">(K77+L77)/F77</f>
        <v>-1.9808280254777072E-2</v>
      </c>
      <c r="N77" s="457" t="s">
        <v>664</v>
      </c>
      <c r="O77" s="564">
        <v>44032</v>
      </c>
      <c r="P77" s="64"/>
      <c r="Q77" s="64"/>
      <c r="R77" s="424" t="s">
        <v>3187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75">
        <v>27</v>
      </c>
      <c r="B78" s="476">
        <v>44032</v>
      </c>
      <c r="C78" s="477"/>
      <c r="D78" s="478" t="s">
        <v>47</v>
      </c>
      <c r="E78" s="479" t="s">
        <v>601</v>
      </c>
      <c r="F78" s="479">
        <v>1482</v>
      </c>
      <c r="G78" s="480">
        <v>1445</v>
      </c>
      <c r="H78" s="480">
        <v>1520</v>
      </c>
      <c r="I78" s="479" t="s">
        <v>3775</v>
      </c>
      <c r="J78" s="474" t="s">
        <v>3780</v>
      </c>
      <c r="K78" s="474">
        <f>H78-F78</f>
        <v>38</v>
      </c>
      <c r="L78" s="539">
        <f>(F78*-0.8)/100</f>
        <v>-11.856000000000002</v>
      </c>
      <c r="M78" s="481">
        <f t="shared" si="51"/>
        <v>1.764102564102564E-2</v>
      </c>
      <c r="N78" s="482" t="s">
        <v>600</v>
      </c>
      <c r="O78" s="483">
        <v>44033</v>
      </c>
      <c r="P78" s="64"/>
      <c r="Q78" s="64"/>
      <c r="R78" s="424" t="s">
        <v>603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475">
        <v>28</v>
      </c>
      <c r="B79" s="476">
        <v>44033</v>
      </c>
      <c r="C79" s="525"/>
      <c r="D79" s="478" t="s">
        <v>48</v>
      </c>
      <c r="E79" s="479" t="s">
        <v>3628</v>
      </c>
      <c r="F79" s="479">
        <v>112</v>
      </c>
      <c r="G79" s="480">
        <v>115</v>
      </c>
      <c r="H79" s="480">
        <v>110.35</v>
      </c>
      <c r="I79" s="479" t="s">
        <v>3772</v>
      </c>
      <c r="J79" s="474" t="s">
        <v>3785</v>
      </c>
      <c r="K79" s="474">
        <f>F79-H79</f>
        <v>1.6500000000000057</v>
      </c>
      <c r="L79" s="539">
        <f>(F79*-0.07)/100</f>
        <v>-7.8400000000000011E-2</v>
      </c>
      <c r="M79" s="481">
        <f t="shared" si="51"/>
        <v>1.4032142857142908E-2</v>
      </c>
      <c r="N79" s="482" t="s">
        <v>600</v>
      </c>
      <c r="O79" s="513">
        <v>44033</v>
      </c>
      <c r="P79" s="64"/>
      <c r="Q79" s="64"/>
      <c r="R79" s="424" t="s">
        <v>603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565">
        <v>29</v>
      </c>
      <c r="B80" s="566">
        <v>44033</v>
      </c>
      <c r="C80" s="567"/>
      <c r="D80" s="568" t="s">
        <v>135</v>
      </c>
      <c r="E80" s="569" t="s">
        <v>3628</v>
      </c>
      <c r="F80" s="569">
        <v>271</v>
      </c>
      <c r="G80" s="570">
        <v>278</v>
      </c>
      <c r="H80" s="570">
        <v>269.5</v>
      </c>
      <c r="I80" s="569" t="s">
        <v>3781</v>
      </c>
      <c r="J80" s="571" t="s">
        <v>3782</v>
      </c>
      <c r="K80" s="571">
        <f>F80-H80</f>
        <v>1.5</v>
      </c>
      <c r="L80" s="572">
        <f>(F80*-0.07)/100</f>
        <v>-0.18970000000000004</v>
      </c>
      <c r="M80" s="573">
        <f t="shared" ref="M80:M81" si="52">(K80+L80)/F80</f>
        <v>4.8350553505535059E-3</v>
      </c>
      <c r="N80" s="574" t="s">
        <v>600</v>
      </c>
      <c r="O80" s="575">
        <v>44033</v>
      </c>
      <c r="P80" s="64"/>
      <c r="Q80" s="64"/>
      <c r="R80" s="424" t="s">
        <v>603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475">
        <v>30</v>
      </c>
      <c r="B81" s="476">
        <v>44034</v>
      </c>
      <c r="C81" s="525"/>
      <c r="D81" s="478" t="s">
        <v>138</v>
      </c>
      <c r="E81" s="479" t="s">
        <v>3628</v>
      </c>
      <c r="F81" s="479">
        <v>610.5</v>
      </c>
      <c r="G81" s="480">
        <v>626</v>
      </c>
      <c r="H81" s="480">
        <v>599</v>
      </c>
      <c r="I81" s="479" t="s">
        <v>3788</v>
      </c>
      <c r="J81" s="474" t="s">
        <v>3791</v>
      </c>
      <c r="K81" s="474">
        <f>F81-H81</f>
        <v>11.5</v>
      </c>
      <c r="L81" s="539">
        <f>(F81*-0.07)/100</f>
        <v>-0.42735000000000006</v>
      </c>
      <c r="M81" s="481">
        <f t="shared" si="52"/>
        <v>1.8137018837018837E-2</v>
      </c>
      <c r="N81" s="482" t="s">
        <v>600</v>
      </c>
      <c r="O81" s="513">
        <v>44034</v>
      </c>
      <c r="P81" s="64"/>
      <c r="Q81" s="64"/>
      <c r="R81" s="424" t="s">
        <v>603</v>
      </c>
      <c r="S81" s="6"/>
      <c r="T81" s="6"/>
      <c r="U81" s="6"/>
      <c r="V81" s="6"/>
      <c r="W81" s="6"/>
      <c r="X81" s="6"/>
      <c r="Y81" s="6"/>
      <c r="Z81" s="6"/>
      <c r="AA81" s="6"/>
    </row>
    <row r="82" spans="1:34" s="9" customFormat="1" ht="15" customHeight="1">
      <c r="A82" s="475">
        <v>31</v>
      </c>
      <c r="B82" s="476">
        <v>44034</v>
      </c>
      <c r="C82" s="525"/>
      <c r="D82" s="478" t="s">
        <v>3789</v>
      </c>
      <c r="E82" s="479" t="s">
        <v>3628</v>
      </c>
      <c r="F82" s="479">
        <v>275</v>
      </c>
      <c r="G82" s="480">
        <v>282</v>
      </c>
      <c r="H82" s="480">
        <v>270.5</v>
      </c>
      <c r="I82" s="479" t="s">
        <v>3790</v>
      </c>
      <c r="J82" s="474" t="s">
        <v>3792</v>
      </c>
      <c r="K82" s="474">
        <f>F82-H82</f>
        <v>4.5</v>
      </c>
      <c r="L82" s="539">
        <f>(F82*-0.07)/100</f>
        <v>-0.19250000000000003</v>
      </c>
      <c r="M82" s="481">
        <f t="shared" ref="M82:M83" si="53">(K82+L82)/F82</f>
        <v>1.5663636363636366E-2</v>
      </c>
      <c r="N82" s="482" t="s">
        <v>600</v>
      </c>
      <c r="O82" s="513">
        <v>44034</v>
      </c>
      <c r="P82" s="64"/>
      <c r="Q82" s="64"/>
      <c r="R82" s="424" t="s">
        <v>603</v>
      </c>
      <c r="S82" s="6"/>
      <c r="T82" s="6"/>
      <c r="U82" s="6"/>
      <c r="V82" s="6"/>
      <c r="W82" s="6"/>
      <c r="X82" s="6"/>
      <c r="Y82" s="6"/>
      <c r="Z82" s="6"/>
      <c r="AA82" s="6"/>
    </row>
    <row r="83" spans="1:34" s="9" customFormat="1" ht="15" customHeight="1">
      <c r="A83" s="475">
        <v>32</v>
      </c>
      <c r="B83" s="476">
        <v>44035</v>
      </c>
      <c r="C83" s="525"/>
      <c r="D83" s="478" t="s">
        <v>3797</v>
      </c>
      <c r="E83" s="479" t="s">
        <v>601</v>
      </c>
      <c r="F83" s="479">
        <v>308</v>
      </c>
      <c r="G83" s="480">
        <v>298</v>
      </c>
      <c r="H83" s="480">
        <v>316</v>
      </c>
      <c r="I83" s="479">
        <v>325</v>
      </c>
      <c r="J83" s="474" t="s">
        <v>3793</v>
      </c>
      <c r="K83" s="474">
        <f>H83-F83</f>
        <v>8</v>
      </c>
      <c r="L83" s="539">
        <f>(F83*-0.07)/100</f>
        <v>-0.21560000000000001</v>
      </c>
      <c r="M83" s="481">
        <f t="shared" si="53"/>
        <v>2.5274025974025973E-2</v>
      </c>
      <c r="N83" s="482" t="s">
        <v>600</v>
      </c>
      <c r="O83" s="513">
        <v>44035</v>
      </c>
      <c r="P83" s="64"/>
      <c r="Q83" s="64"/>
      <c r="R83" s="424" t="s">
        <v>3187</v>
      </c>
      <c r="S83" s="6"/>
      <c r="T83" s="6"/>
      <c r="U83" s="6"/>
      <c r="V83" s="6"/>
      <c r="W83" s="6"/>
      <c r="X83" s="6"/>
      <c r="Y83" s="6"/>
      <c r="Z83" s="6"/>
      <c r="AA83" s="6"/>
    </row>
    <row r="84" spans="1:34" s="9" customFormat="1" ht="15" customHeight="1">
      <c r="A84" s="459">
        <v>33</v>
      </c>
      <c r="B84" s="456">
        <v>44035</v>
      </c>
      <c r="C84" s="460"/>
      <c r="D84" s="440" t="s">
        <v>190</v>
      </c>
      <c r="E84" s="441" t="s">
        <v>601</v>
      </c>
      <c r="F84" s="441">
        <v>2360</v>
      </c>
      <c r="G84" s="461">
        <v>2300</v>
      </c>
      <c r="H84" s="461">
        <v>2300</v>
      </c>
      <c r="I84" s="441" t="s">
        <v>3798</v>
      </c>
      <c r="J84" s="442" t="s">
        <v>3660</v>
      </c>
      <c r="K84" s="442">
        <f>H84-F84</f>
        <v>-60</v>
      </c>
      <c r="L84" s="538">
        <f>(F84*-0.8)/100</f>
        <v>-18.88</v>
      </c>
      <c r="M84" s="443">
        <f>(K84+L84)/F84</f>
        <v>-3.3423728813559317E-2</v>
      </c>
      <c r="N84" s="457" t="s">
        <v>664</v>
      </c>
      <c r="O84" s="462">
        <v>44039</v>
      </c>
      <c r="P84" s="64"/>
      <c r="Q84" s="64"/>
      <c r="R84" s="424" t="s">
        <v>3187</v>
      </c>
      <c r="S84" s="6"/>
      <c r="T84" s="6"/>
      <c r="U84" s="6"/>
      <c r="V84" s="6"/>
      <c r="W84" s="6"/>
      <c r="X84" s="6"/>
      <c r="Y84" s="6"/>
      <c r="Z84" s="6"/>
      <c r="AA84" s="6"/>
    </row>
    <row r="85" spans="1:34" s="9" customFormat="1" ht="15" customHeight="1">
      <c r="A85" s="459">
        <v>34</v>
      </c>
      <c r="B85" s="456">
        <v>44035</v>
      </c>
      <c r="C85" s="460"/>
      <c r="D85" s="440" t="s">
        <v>138</v>
      </c>
      <c r="E85" s="441" t="s">
        <v>3628</v>
      </c>
      <c r="F85" s="441">
        <v>597.5</v>
      </c>
      <c r="G85" s="461">
        <v>622</v>
      </c>
      <c r="H85" s="461">
        <v>616</v>
      </c>
      <c r="I85" s="441" t="s">
        <v>3802</v>
      </c>
      <c r="J85" s="442" t="s">
        <v>3705</v>
      </c>
      <c r="K85" s="442">
        <f>F85-H85</f>
        <v>-18.5</v>
      </c>
      <c r="L85" s="538">
        <f>(F85*-0.8)/100</f>
        <v>-4.78</v>
      </c>
      <c r="M85" s="443">
        <f t="shared" ref="M85" si="54">(K85+L85)/F85</f>
        <v>-3.8962343096234309E-2</v>
      </c>
      <c r="N85" s="457" t="s">
        <v>664</v>
      </c>
      <c r="O85" s="444">
        <v>44040</v>
      </c>
      <c r="P85" s="64"/>
      <c r="Q85" s="64"/>
      <c r="R85" s="424" t="s">
        <v>603</v>
      </c>
      <c r="S85" s="6"/>
      <c r="T85" s="6"/>
      <c r="U85" s="6"/>
      <c r="V85" s="6"/>
      <c r="W85" s="6"/>
      <c r="X85" s="6"/>
      <c r="Y85" s="6"/>
      <c r="Z85" s="6"/>
      <c r="AA85" s="6"/>
    </row>
    <row r="86" spans="1:34" s="9" customFormat="1" ht="15" customHeight="1">
      <c r="A86" s="475">
        <v>35</v>
      </c>
      <c r="B86" s="476">
        <v>44035</v>
      </c>
      <c r="C86" s="525"/>
      <c r="D86" s="478" t="s">
        <v>135</v>
      </c>
      <c r="E86" s="479" t="s">
        <v>3628</v>
      </c>
      <c r="F86" s="479">
        <v>275</v>
      </c>
      <c r="G86" s="480">
        <v>282</v>
      </c>
      <c r="H86" s="480">
        <v>271.5</v>
      </c>
      <c r="I86" s="479" t="s">
        <v>3790</v>
      </c>
      <c r="J86" s="474" t="s">
        <v>3803</v>
      </c>
      <c r="K86" s="474">
        <f>F86-H86</f>
        <v>3.5</v>
      </c>
      <c r="L86" s="539">
        <f t="shared" ref="L86:L90" si="55">(F86*-0.07)/100</f>
        <v>-0.19250000000000003</v>
      </c>
      <c r="M86" s="481">
        <f t="shared" ref="M86" si="56">(K86+L86)/F86</f>
        <v>1.2027272727272728E-2</v>
      </c>
      <c r="N86" s="482" t="s">
        <v>600</v>
      </c>
      <c r="O86" s="513">
        <v>44035</v>
      </c>
      <c r="P86" s="64"/>
      <c r="Q86" s="64"/>
      <c r="R86" s="424" t="s">
        <v>603</v>
      </c>
      <c r="S86" s="6"/>
      <c r="T86" s="6"/>
      <c r="U86" s="6"/>
      <c r="V86" s="6"/>
      <c r="W86" s="6"/>
      <c r="X86" s="6"/>
      <c r="Y86" s="6"/>
      <c r="Z86" s="6"/>
      <c r="AA86" s="6"/>
    </row>
    <row r="87" spans="1:34" s="9" customFormat="1" ht="15" customHeight="1">
      <c r="A87" s="475">
        <v>36</v>
      </c>
      <c r="B87" s="476">
        <v>44036</v>
      </c>
      <c r="C87" s="525"/>
      <c r="D87" s="478" t="s">
        <v>135</v>
      </c>
      <c r="E87" s="479" t="s">
        <v>3628</v>
      </c>
      <c r="F87" s="479">
        <v>276</v>
      </c>
      <c r="G87" s="480">
        <v>282</v>
      </c>
      <c r="H87" s="480">
        <v>272.25</v>
      </c>
      <c r="I87" s="479" t="s">
        <v>3790</v>
      </c>
      <c r="J87" s="474" t="s">
        <v>3807</v>
      </c>
      <c r="K87" s="474">
        <f>F87-H87</f>
        <v>3.75</v>
      </c>
      <c r="L87" s="539">
        <f t="shared" si="55"/>
        <v>-0.19320000000000001</v>
      </c>
      <c r="M87" s="481">
        <f t="shared" ref="M87:M88" si="57">(K87+L87)/F87</f>
        <v>1.2886956521739131E-2</v>
      </c>
      <c r="N87" s="482" t="s">
        <v>600</v>
      </c>
      <c r="O87" s="513">
        <v>44036</v>
      </c>
      <c r="P87" s="64"/>
      <c r="Q87" s="64"/>
      <c r="R87" s="424" t="s">
        <v>603</v>
      </c>
      <c r="S87" s="6"/>
      <c r="T87" s="6"/>
      <c r="U87" s="6"/>
      <c r="V87" s="6"/>
      <c r="W87" s="6"/>
      <c r="X87" s="6"/>
      <c r="Y87" s="6"/>
      <c r="Z87" s="6"/>
      <c r="AA87" s="6"/>
    </row>
    <row r="88" spans="1:34" s="9" customFormat="1" ht="15" customHeight="1">
      <c r="A88" s="475">
        <v>37</v>
      </c>
      <c r="B88" s="476">
        <v>44039</v>
      </c>
      <c r="C88" s="525"/>
      <c r="D88" s="478" t="s">
        <v>3818</v>
      </c>
      <c r="E88" s="479" t="s">
        <v>601</v>
      </c>
      <c r="F88" s="479">
        <v>545</v>
      </c>
      <c r="G88" s="480">
        <v>530</v>
      </c>
      <c r="H88" s="480">
        <v>554.5</v>
      </c>
      <c r="I88" s="479" t="s">
        <v>3814</v>
      </c>
      <c r="J88" s="474" t="s">
        <v>3815</v>
      </c>
      <c r="K88" s="474">
        <f>H88-F88</f>
        <v>9.5</v>
      </c>
      <c r="L88" s="539">
        <f t="shared" si="55"/>
        <v>-0.38150000000000006</v>
      </c>
      <c r="M88" s="481">
        <f t="shared" si="57"/>
        <v>1.6731192660550457E-2</v>
      </c>
      <c r="N88" s="482" t="s">
        <v>600</v>
      </c>
      <c r="O88" s="513">
        <v>44039</v>
      </c>
      <c r="P88" s="64"/>
      <c r="Q88" s="64"/>
      <c r="R88" s="424" t="s">
        <v>603</v>
      </c>
      <c r="S88" s="6"/>
      <c r="T88" s="6"/>
      <c r="U88" s="6"/>
      <c r="V88" s="6"/>
      <c r="W88" s="6"/>
      <c r="X88" s="6"/>
      <c r="Y88" s="6"/>
      <c r="Z88" s="6"/>
      <c r="AA88" s="6"/>
    </row>
    <row r="89" spans="1:34" s="9" customFormat="1" ht="15" customHeight="1">
      <c r="A89" s="475">
        <v>38</v>
      </c>
      <c r="B89" s="476">
        <v>44040</v>
      </c>
      <c r="C89" s="525"/>
      <c r="D89" s="478" t="s">
        <v>83</v>
      </c>
      <c r="E89" s="479" t="s">
        <v>601</v>
      </c>
      <c r="F89" s="479">
        <v>646.5</v>
      </c>
      <c r="G89" s="480">
        <v>629</v>
      </c>
      <c r="H89" s="480">
        <v>658</v>
      </c>
      <c r="I89" s="479" t="s">
        <v>3668</v>
      </c>
      <c r="J89" s="474" t="s">
        <v>3815</v>
      </c>
      <c r="K89" s="474">
        <f>H89-F89</f>
        <v>11.5</v>
      </c>
      <c r="L89" s="539">
        <f t="shared" si="55"/>
        <v>-0.45255000000000001</v>
      </c>
      <c r="M89" s="481">
        <f t="shared" ref="M89:M90" si="58">(K89+L89)/F89</f>
        <v>1.7088089713843773E-2</v>
      </c>
      <c r="N89" s="482" t="s">
        <v>600</v>
      </c>
      <c r="O89" s="513">
        <v>44040</v>
      </c>
      <c r="P89" s="64"/>
      <c r="Q89" s="64"/>
      <c r="R89" s="424" t="s">
        <v>603</v>
      </c>
      <c r="S89" s="6"/>
      <c r="T89" s="6"/>
      <c r="U89" s="6"/>
      <c r="V89" s="6"/>
      <c r="W89" s="6"/>
      <c r="X89" s="6"/>
      <c r="Y89" s="6"/>
      <c r="Z89" s="6"/>
      <c r="AA89" s="6"/>
    </row>
    <row r="90" spans="1:34" s="9" customFormat="1" ht="15" customHeight="1">
      <c r="A90" s="459">
        <v>39</v>
      </c>
      <c r="B90" s="456">
        <v>44040</v>
      </c>
      <c r="C90" s="460"/>
      <c r="D90" s="440" t="s">
        <v>3822</v>
      </c>
      <c r="E90" s="441" t="s">
        <v>601</v>
      </c>
      <c r="F90" s="441">
        <v>352.5</v>
      </c>
      <c r="G90" s="461">
        <v>345</v>
      </c>
      <c r="H90" s="461">
        <v>345.5</v>
      </c>
      <c r="I90" s="441">
        <v>370</v>
      </c>
      <c r="J90" s="442" t="s">
        <v>3728</v>
      </c>
      <c r="K90" s="442">
        <f>H90-F90</f>
        <v>-7</v>
      </c>
      <c r="L90" s="538">
        <f t="shared" si="55"/>
        <v>-0.24675</v>
      </c>
      <c r="M90" s="443">
        <f t="shared" si="58"/>
        <v>-2.0558156028368794E-2</v>
      </c>
      <c r="N90" s="457" t="s">
        <v>600</v>
      </c>
      <c r="O90" s="564">
        <v>44040</v>
      </c>
      <c r="P90" s="64"/>
      <c r="Q90" s="64"/>
      <c r="R90" s="424" t="s">
        <v>603</v>
      </c>
      <c r="S90" s="6"/>
      <c r="T90" s="6"/>
      <c r="U90" s="6"/>
      <c r="V90" s="6"/>
      <c r="W90" s="6"/>
      <c r="X90" s="6"/>
      <c r="Y90" s="6"/>
      <c r="Z90" s="6"/>
      <c r="AA90" s="6"/>
    </row>
    <row r="91" spans="1:34" s="9" customFormat="1" ht="15" customHeight="1">
      <c r="A91" s="475">
        <v>40</v>
      </c>
      <c r="B91" s="476">
        <v>44041</v>
      </c>
      <c r="C91" s="525"/>
      <c r="D91" s="478" t="s">
        <v>86</v>
      </c>
      <c r="E91" s="479" t="s">
        <v>601</v>
      </c>
      <c r="F91" s="479">
        <v>447</v>
      </c>
      <c r="G91" s="480">
        <v>431</v>
      </c>
      <c r="H91" s="480">
        <v>453.5</v>
      </c>
      <c r="I91" s="479">
        <v>475</v>
      </c>
      <c r="J91" s="474" t="s">
        <v>3832</v>
      </c>
      <c r="K91" s="474">
        <f>H91-F91</f>
        <v>6.5</v>
      </c>
      <c r="L91" s="539">
        <f t="shared" ref="L91" si="59">(F91*-0.07)/100</f>
        <v>-0.31290000000000001</v>
      </c>
      <c r="M91" s="481">
        <f t="shared" ref="M91" si="60">(K91+L91)/F91</f>
        <v>1.3841387024608501E-2</v>
      </c>
      <c r="N91" s="482" t="s">
        <v>600</v>
      </c>
      <c r="O91" s="513">
        <v>44041</v>
      </c>
      <c r="P91" s="64"/>
      <c r="Q91" s="64"/>
      <c r="R91" s="424" t="s">
        <v>3187</v>
      </c>
      <c r="S91" s="6"/>
      <c r="T91" s="6"/>
      <c r="U91" s="6"/>
      <c r="V91" s="6"/>
      <c r="W91" s="6"/>
      <c r="X91" s="6"/>
      <c r="Y91" s="6"/>
      <c r="Z91" s="6"/>
      <c r="AA91" s="6"/>
    </row>
    <row r="92" spans="1:34" s="9" customFormat="1" ht="15" customHeight="1">
      <c r="A92" s="523"/>
      <c r="B92" s="524"/>
      <c r="C92" s="525"/>
      <c r="D92" s="526"/>
      <c r="E92" s="527"/>
      <c r="F92" s="527"/>
      <c r="G92" s="528"/>
      <c r="H92" s="528"/>
      <c r="I92" s="527"/>
      <c r="J92" s="529"/>
      <c r="K92" s="529"/>
      <c r="L92" s="530"/>
      <c r="M92" s="531"/>
      <c r="N92" s="532"/>
      <c r="O92" s="533"/>
      <c r="P92" s="64"/>
      <c r="Q92" s="64"/>
      <c r="R92" s="424"/>
      <c r="S92" s="6"/>
      <c r="T92" s="6"/>
      <c r="U92" s="6"/>
      <c r="V92" s="6"/>
      <c r="W92" s="6"/>
      <c r="X92" s="6"/>
      <c r="Y92" s="6"/>
      <c r="Z92" s="6"/>
      <c r="AA92" s="6"/>
    </row>
    <row r="93" spans="1:34" ht="15" customHeight="1">
      <c r="A93" s="416"/>
      <c r="B93" s="416"/>
      <c r="C93" s="416"/>
      <c r="D93" s="416"/>
      <c r="E93" s="416"/>
      <c r="F93" s="439"/>
      <c r="G93" s="439"/>
      <c r="H93" s="439"/>
      <c r="I93" s="439"/>
      <c r="J93" s="490"/>
      <c r="K93" s="439"/>
      <c r="L93" s="439"/>
      <c r="M93" s="377"/>
      <c r="N93" s="379"/>
      <c r="O93" s="379"/>
      <c r="P93" s="7"/>
      <c r="Q93" s="11"/>
      <c r="R93" s="12"/>
      <c r="S93" s="16"/>
      <c r="T93" s="16"/>
      <c r="U93" s="16"/>
      <c r="V93" s="16"/>
      <c r="W93" s="16"/>
      <c r="X93" s="16"/>
      <c r="Y93" s="16"/>
      <c r="Z93" s="16"/>
      <c r="AA93" s="16"/>
    </row>
    <row r="94" spans="1:34" ht="44.25" customHeight="1">
      <c r="A94" s="23" t="s">
        <v>604</v>
      </c>
      <c r="B94" s="39"/>
      <c r="C94" s="39"/>
      <c r="D94" s="40"/>
      <c r="E94" s="36"/>
      <c r="F94" s="36"/>
      <c r="G94" s="35"/>
      <c r="H94" s="35" t="s">
        <v>3810</v>
      </c>
      <c r="I94" s="36"/>
      <c r="J94" s="17"/>
      <c r="K94" s="79"/>
      <c r="L94" s="80"/>
      <c r="M94" s="79"/>
      <c r="N94" s="81"/>
      <c r="O94" s="79"/>
      <c r="P94" s="7"/>
      <c r="Q94" s="16"/>
      <c r="R94" s="12"/>
      <c r="S94" s="16"/>
      <c r="T94" s="16"/>
      <c r="U94" s="16"/>
      <c r="V94" s="16"/>
      <c r="W94" s="16"/>
      <c r="X94" s="16"/>
      <c r="Y94" s="16"/>
      <c r="Z94" s="5"/>
      <c r="AA94" s="5"/>
      <c r="AB94" s="5"/>
    </row>
    <row r="95" spans="1:34" s="6" customFormat="1">
      <c r="A95" s="29" t="s">
        <v>605</v>
      </c>
      <c r="B95" s="23"/>
      <c r="C95" s="23"/>
      <c r="D95" s="23"/>
      <c r="E95" s="5"/>
      <c r="F95" s="30" t="s">
        <v>606</v>
      </c>
      <c r="G95" s="41"/>
      <c r="H95" s="42"/>
      <c r="I95" s="82"/>
      <c r="J95" s="17"/>
      <c r="K95" s="83"/>
      <c r="L95" s="84"/>
      <c r="M95" s="85"/>
      <c r="N95" s="86"/>
      <c r="O95" s="87"/>
      <c r="P95" s="5"/>
      <c r="Q95" s="4"/>
      <c r="R95" s="12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9" customFormat="1" ht="14.25" customHeight="1">
      <c r="A96" s="29"/>
      <c r="B96" s="23"/>
      <c r="C96" s="23"/>
      <c r="D96" s="23"/>
      <c r="E96" s="32"/>
      <c r="F96" s="30" t="s">
        <v>608</v>
      </c>
      <c r="G96" s="41"/>
      <c r="H96" s="42"/>
      <c r="I96" s="82"/>
      <c r="J96" s="17"/>
      <c r="K96" s="83"/>
      <c r="L96" s="84"/>
      <c r="M96" s="85"/>
      <c r="N96" s="86"/>
      <c r="O96" s="87"/>
      <c r="P96" s="5"/>
      <c r="Q96" s="4"/>
      <c r="R96" s="12"/>
      <c r="S96" s="6"/>
      <c r="Y96" s="6"/>
      <c r="Z96" s="6"/>
    </row>
    <row r="97" spans="1:26" s="9" customFormat="1" ht="14.25" customHeight="1">
      <c r="A97" s="23"/>
      <c r="B97" s="23"/>
      <c r="C97" s="23"/>
      <c r="D97" s="23"/>
      <c r="E97" s="32"/>
      <c r="F97" s="17"/>
      <c r="G97" s="17"/>
      <c r="H97" s="31"/>
      <c r="I97" s="36"/>
      <c r="J97" s="71"/>
      <c r="K97" s="68"/>
      <c r="L97" s="69"/>
      <c r="M97" s="17"/>
      <c r="N97" s="72"/>
      <c r="O97" s="57"/>
      <c r="P97" s="8"/>
      <c r="Q97" s="4"/>
      <c r="R97" s="12"/>
      <c r="S97" s="6"/>
      <c r="Y97" s="6"/>
      <c r="Z97" s="6"/>
    </row>
    <row r="98" spans="1:26" s="9" customFormat="1" ht="15">
      <c r="A98" s="43" t="s">
        <v>615</v>
      </c>
      <c r="B98" s="43"/>
      <c r="C98" s="43"/>
      <c r="D98" s="43"/>
      <c r="E98" s="32"/>
      <c r="F98" s="17"/>
      <c r="G98" s="12"/>
      <c r="H98" s="17"/>
      <c r="I98" s="12"/>
      <c r="J98" s="88"/>
      <c r="K98" s="12"/>
      <c r="L98" s="12"/>
      <c r="M98" s="12"/>
      <c r="N98" s="12"/>
      <c r="O98" s="89"/>
      <c r="P98"/>
      <c r="Q98" s="4"/>
      <c r="R98" s="12"/>
      <c r="S98" s="6"/>
      <c r="Y98" s="6"/>
      <c r="Z98" s="6"/>
    </row>
    <row r="99" spans="1:26" s="9" customFormat="1" ht="38.25">
      <c r="A99" s="21" t="s">
        <v>16</v>
      </c>
      <c r="B99" s="21" t="s">
        <v>575</v>
      </c>
      <c r="C99" s="21"/>
      <c r="D99" s="22" t="s">
        <v>588</v>
      </c>
      <c r="E99" s="21" t="s">
        <v>589</v>
      </c>
      <c r="F99" s="21" t="s">
        <v>590</v>
      </c>
      <c r="G99" s="21" t="s">
        <v>610</v>
      </c>
      <c r="H99" s="21" t="s">
        <v>592</v>
      </c>
      <c r="I99" s="21" t="s">
        <v>593</v>
      </c>
      <c r="J99" s="20" t="s">
        <v>594</v>
      </c>
      <c r="K99" s="77" t="s">
        <v>616</v>
      </c>
      <c r="L99" s="63" t="s">
        <v>3719</v>
      </c>
      <c r="M99" s="77" t="s">
        <v>612</v>
      </c>
      <c r="N99" s="21" t="s">
        <v>613</v>
      </c>
      <c r="O99" s="20" t="s">
        <v>597</v>
      </c>
      <c r="P99" s="90" t="s">
        <v>598</v>
      </c>
      <c r="Q99" s="4"/>
      <c r="R99" s="17"/>
      <c r="S99" s="6"/>
      <c r="Y99" s="6"/>
      <c r="Z99" s="6"/>
    </row>
    <row r="100" spans="1:26" s="9" customFormat="1" ht="14.25">
      <c r="A100" s="595">
        <v>1</v>
      </c>
      <c r="B100" s="611">
        <v>44013</v>
      </c>
      <c r="C100" s="469"/>
      <c r="D100" s="470" t="s">
        <v>3651</v>
      </c>
      <c r="E100" s="471" t="s">
        <v>3628</v>
      </c>
      <c r="F100" s="471">
        <v>10395</v>
      </c>
      <c r="G100" s="471">
        <v>10555</v>
      </c>
      <c r="H100" s="471">
        <v>10555</v>
      </c>
      <c r="I100" s="471">
        <v>10200</v>
      </c>
      <c r="J100" s="611" t="s">
        <v>3661</v>
      </c>
      <c r="K100" s="472" t="s">
        <v>3658</v>
      </c>
      <c r="L100" s="595">
        <f>(((F100*-0.06)/100)*N100)-100</f>
        <v>-567.77499999999986</v>
      </c>
      <c r="M100" s="595">
        <f>-8100-568</f>
        <v>-8668</v>
      </c>
      <c r="N100" s="595">
        <v>75</v>
      </c>
      <c r="O100" s="595" t="s">
        <v>664</v>
      </c>
      <c r="P100" s="597">
        <v>44014</v>
      </c>
      <c r="Q100" s="393"/>
      <c r="R100" s="344" t="s">
        <v>603</v>
      </c>
      <c r="S100" s="40"/>
      <c r="Y100" s="6"/>
      <c r="Z100" s="6"/>
    </row>
    <row r="101" spans="1:26" s="9" customFormat="1" ht="14.25">
      <c r="A101" s="596"/>
      <c r="B101" s="612"/>
      <c r="C101" s="469"/>
      <c r="D101" s="470" t="s">
        <v>3652</v>
      </c>
      <c r="E101" s="471" t="s">
        <v>3628</v>
      </c>
      <c r="F101" s="473" t="s">
        <v>3657</v>
      </c>
      <c r="G101" s="471"/>
      <c r="H101" s="471">
        <v>36</v>
      </c>
      <c r="I101" s="471"/>
      <c r="J101" s="612"/>
      <c r="K101" s="472" t="s">
        <v>3659</v>
      </c>
      <c r="L101" s="596"/>
      <c r="M101" s="596"/>
      <c r="N101" s="596"/>
      <c r="O101" s="596"/>
      <c r="P101" s="598"/>
      <c r="Q101" s="4"/>
      <c r="R101" s="424"/>
      <c r="S101" s="6"/>
      <c r="Y101" s="6"/>
      <c r="Z101" s="6"/>
    </row>
    <row r="102" spans="1:26" s="406" customFormat="1" ht="14.25">
      <c r="A102" s="599">
        <v>2</v>
      </c>
      <c r="B102" s="600">
        <v>44021</v>
      </c>
      <c r="C102" s="522"/>
      <c r="D102" s="515" t="s">
        <v>3651</v>
      </c>
      <c r="E102" s="521" t="s">
        <v>3628</v>
      </c>
      <c r="F102" s="517">
        <v>10765</v>
      </c>
      <c r="G102" s="521">
        <v>11010</v>
      </c>
      <c r="H102" s="521">
        <v>10690</v>
      </c>
      <c r="I102" s="521" t="s">
        <v>3696</v>
      </c>
      <c r="J102" s="601" t="s">
        <v>3727</v>
      </c>
      <c r="K102" s="520" t="s">
        <v>3726</v>
      </c>
      <c r="L102" s="603">
        <f>((F102*75)*-0.06%)-100</f>
        <v>-584.42499999999995</v>
      </c>
      <c r="M102" s="603">
        <v>6541</v>
      </c>
      <c r="N102" s="603">
        <v>75</v>
      </c>
      <c r="O102" s="603" t="s">
        <v>600</v>
      </c>
      <c r="P102" s="607">
        <v>44026</v>
      </c>
      <c r="Q102" s="393"/>
      <c r="R102" s="344" t="s">
        <v>603</v>
      </c>
      <c r="S102" s="40"/>
      <c r="Y102" s="40"/>
      <c r="Z102" s="40"/>
    </row>
    <row r="103" spans="1:26" s="406" customFormat="1" ht="14.25">
      <c r="A103" s="599"/>
      <c r="B103" s="600"/>
      <c r="C103" s="522"/>
      <c r="D103" s="515" t="s">
        <v>3695</v>
      </c>
      <c r="E103" s="521" t="s">
        <v>3628</v>
      </c>
      <c r="F103" s="519" t="s">
        <v>3725</v>
      </c>
      <c r="G103" s="521"/>
      <c r="H103" s="521">
        <v>76</v>
      </c>
      <c r="I103" s="521"/>
      <c r="J103" s="602"/>
      <c r="K103" s="520" t="s">
        <v>3738</v>
      </c>
      <c r="L103" s="604"/>
      <c r="M103" s="604"/>
      <c r="N103" s="604"/>
      <c r="O103" s="604"/>
      <c r="P103" s="608"/>
      <c r="Q103" s="393"/>
      <c r="R103" s="344"/>
      <c r="S103" s="40"/>
      <c r="Y103" s="40"/>
      <c r="Z103" s="40"/>
    </row>
    <row r="104" spans="1:26" s="406" customFormat="1" ht="14.25">
      <c r="A104" s="599">
        <v>3</v>
      </c>
      <c r="B104" s="600">
        <v>44025</v>
      </c>
      <c r="C104" s="514"/>
      <c r="D104" s="515" t="s">
        <v>3712</v>
      </c>
      <c r="E104" s="516" t="s">
        <v>3628</v>
      </c>
      <c r="F104" s="517">
        <v>22530</v>
      </c>
      <c r="G104" s="516">
        <v>23100</v>
      </c>
      <c r="H104" s="516">
        <v>22145</v>
      </c>
      <c r="I104" s="516">
        <v>21800</v>
      </c>
      <c r="J104" s="601" t="s">
        <v>3717</v>
      </c>
      <c r="K104" s="520" t="s">
        <v>3715</v>
      </c>
      <c r="L104" s="603">
        <f>(((-(F104*N104)*0.06))/100)-100</f>
        <v>-370.36</v>
      </c>
      <c r="M104" s="603">
        <v>4380</v>
      </c>
      <c r="N104" s="603">
        <v>20</v>
      </c>
      <c r="O104" s="603" t="s">
        <v>600</v>
      </c>
      <c r="P104" s="607">
        <v>44025</v>
      </c>
      <c r="Q104" s="393"/>
      <c r="R104" s="344" t="s">
        <v>603</v>
      </c>
      <c r="S104" s="40"/>
      <c r="T104" s="9"/>
      <c r="U104" s="9"/>
      <c r="V104" s="9"/>
      <c r="W104" s="9"/>
      <c r="X104" s="9"/>
      <c r="Y104" s="40"/>
      <c r="Z104" s="40"/>
    </row>
    <row r="105" spans="1:26" s="406" customFormat="1" ht="14.25">
      <c r="A105" s="599"/>
      <c r="B105" s="600"/>
      <c r="C105" s="514"/>
      <c r="D105" s="515" t="s">
        <v>3713</v>
      </c>
      <c r="E105" s="516" t="s">
        <v>3628</v>
      </c>
      <c r="F105" s="519" t="s">
        <v>3714</v>
      </c>
      <c r="G105" s="516"/>
      <c r="H105" s="516">
        <v>512.5</v>
      </c>
      <c r="I105" s="516"/>
      <c r="J105" s="602"/>
      <c r="K105" s="520" t="s">
        <v>3716</v>
      </c>
      <c r="L105" s="604"/>
      <c r="M105" s="604"/>
      <c r="N105" s="604"/>
      <c r="O105" s="604"/>
      <c r="P105" s="608"/>
      <c r="Q105" s="393"/>
      <c r="R105" s="344"/>
      <c r="S105" s="40"/>
      <c r="T105" s="9"/>
      <c r="U105" s="9"/>
      <c r="V105" s="9"/>
      <c r="W105" s="9"/>
      <c r="X105" s="9"/>
      <c r="Y105" s="40"/>
      <c r="Z105" s="40"/>
    </row>
    <row r="106" spans="1:26" s="544" customFormat="1" ht="14.25">
      <c r="A106" s="599">
        <v>4</v>
      </c>
      <c r="B106" s="600">
        <v>44027</v>
      </c>
      <c r="C106" s="535"/>
      <c r="D106" s="515" t="s">
        <v>3651</v>
      </c>
      <c r="E106" s="534" t="s">
        <v>3628</v>
      </c>
      <c r="F106" s="517">
        <v>10780</v>
      </c>
      <c r="G106" s="534">
        <v>11010</v>
      </c>
      <c r="H106" s="534">
        <v>10665</v>
      </c>
      <c r="I106" s="534">
        <v>10500</v>
      </c>
      <c r="J106" s="601" t="s">
        <v>3740</v>
      </c>
      <c r="K106" s="520" t="s">
        <v>3737</v>
      </c>
      <c r="L106" s="603">
        <f>((F106*75)*-0.03%)-50</f>
        <v>-292.54999999999995</v>
      </c>
      <c r="M106" s="603">
        <v>6645</v>
      </c>
      <c r="N106" s="603">
        <v>75</v>
      </c>
      <c r="O106" s="603" t="s">
        <v>600</v>
      </c>
      <c r="P106" s="609">
        <v>44027</v>
      </c>
      <c r="Q106" s="541"/>
      <c r="R106" s="542" t="s">
        <v>603</v>
      </c>
      <c r="S106" s="543"/>
      <c r="T106" s="9"/>
      <c r="U106" s="9"/>
      <c r="V106" s="9"/>
      <c r="W106" s="9"/>
      <c r="X106" s="9"/>
      <c r="Y106" s="543"/>
      <c r="Z106" s="543"/>
    </row>
    <row r="107" spans="1:26" s="544" customFormat="1" ht="14.25">
      <c r="A107" s="599"/>
      <c r="B107" s="600"/>
      <c r="C107" s="535"/>
      <c r="D107" s="515" t="s">
        <v>3695</v>
      </c>
      <c r="E107" s="534" t="s">
        <v>3628</v>
      </c>
      <c r="F107" s="519" t="s">
        <v>3736</v>
      </c>
      <c r="G107" s="534"/>
      <c r="H107" s="534">
        <v>102.5</v>
      </c>
      <c r="I107" s="534"/>
      <c r="J107" s="602"/>
      <c r="K107" s="520" t="s">
        <v>3739</v>
      </c>
      <c r="L107" s="604"/>
      <c r="M107" s="604"/>
      <c r="N107" s="604"/>
      <c r="O107" s="604"/>
      <c r="P107" s="610"/>
      <c r="Q107" s="541"/>
      <c r="R107" s="542"/>
      <c r="S107" s="543"/>
      <c r="T107" s="9"/>
      <c r="U107" s="9"/>
      <c r="V107" s="9"/>
      <c r="W107" s="9"/>
      <c r="X107" s="9"/>
      <c r="Y107" s="543"/>
      <c r="Z107" s="543"/>
    </row>
    <row r="108" spans="1:26" s="544" customFormat="1" ht="14.25">
      <c r="A108" s="599">
        <v>5</v>
      </c>
      <c r="B108" s="600">
        <v>44028</v>
      </c>
      <c r="C108" s="546"/>
      <c r="D108" s="515" t="s">
        <v>3748</v>
      </c>
      <c r="E108" s="545" t="s">
        <v>601</v>
      </c>
      <c r="F108" s="517">
        <v>185</v>
      </c>
      <c r="G108" s="545">
        <v>179</v>
      </c>
      <c r="H108" s="545">
        <v>188.3</v>
      </c>
      <c r="I108" s="545">
        <v>195</v>
      </c>
      <c r="J108" s="601" t="s">
        <v>3758</v>
      </c>
      <c r="K108" s="520" t="s">
        <v>3756</v>
      </c>
      <c r="L108" s="603">
        <v>-433</v>
      </c>
      <c r="M108" s="603">
        <v>9317</v>
      </c>
      <c r="N108" s="603">
        <v>3000</v>
      </c>
      <c r="O108" s="603" t="s">
        <v>600</v>
      </c>
      <c r="P108" s="607">
        <v>44029</v>
      </c>
      <c r="Q108" s="541"/>
      <c r="R108" s="542" t="s">
        <v>603</v>
      </c>
      <c r="S108" s="543"/>
      <c r="T108" s="9"/>
      <c r="U108" s="9"/>
      <c r="V108" s="9"/>
      <c r="W108" s="9"/>
      <c r="X108" s="9"/>
      <c r="Y108" s="543"/>
      <c r="Z108" s="543"/>
    </row>
    <row r="109" spans="1:26" s="544" customFormat="1" ht="14.25">
      <c r="A109" s="599"/>
      <c r="B109" s="600"/>
      <c r="C109" s="546"/>
      <c r="D109" s="515" t="s">
        <v>3749</v>
      </c>
      <c r="E109" s="545" t="s">
        <v>3628</v>
      </c>
      <c r="F109" s="519" t="s">
        <v>3753</v>
      </c>
      <c r="G109" s="545"/>
      <c r="H109" s="545">
        <v>5.05</v>
      </c>
      <c r="I109" s="545"/>
      <c r="J109" s="602"/>
      <c r="K109" s="518" t="s">
        <v>3757</v>
      </c>
      <c r="L109" s="604"/>
      <c r="M109" s="604"/>
      <c r="N109" s="604"/>
      <c r="O109" s="604"/>
      <c r="P109" s="608"/>
      <c r="Q109" s="541"/>
      <c r="R109" s="542"/>
      <c r="S109" s="543"/>
      <c r="T109" s="9"/>
      <c r="U109" s="9"/>
      <c r="V109" s="9"/>
      <c r="W109" s="9"/>
      <c r="X109" s="9"/>
      <c r="Y109" s="543"/>
      <c r="Z109" s="543"/>
    </row>
    <row r="110" spans="1:26" s="544" customFormat="1" ht="14.25">
      <c r="A110" s="605">
        <v>6</v>
      </c>
      <c r="B110" s="606">
        <v>44029</v>
      </c>
      <c r="C110" s="469"/>
      <c r="D110" s="470" t="s">
        <v>3754</v>
      </c>
      <c r="E110" s="471" t="s">
        <v>3628</v>
      </c>
      <c r="F110" s="562">
        <v>10780</v>
      </c>
      <c r="G110" s="471">
        <v>11010</v>
      </c>
      <c r="H110" s="471">
        <v>10965</v>
      </c>
      <c r="I110" s="471">
        <v>10500</v>
      </c>
      <c r="J110" s="606" t="s">
        <v>3771</v>
      </c>
      <c r="K110" s="472" t="s">
        <v>3770</v>
      </c>
      <c r="L110" s="595">
        <f>((F110*75)*-0.06%)-100</f>
        <v>-585.09999999999991</v>
      </c>
      <c r="M110" s="595">
        <v>-11085.1</v>
      </c>
      <c r="N110" s="595">
        <v>75</v>
      </c>
      <c r="O110" s="595" t="s">
        <v>664</v>
      </c>
      <c r="P110" s="597">
        <v>44032</v>
      </c>
      <c r="Q110" s="541"/>
      <c r="R110" s="542" t="s">
        <v>603</v>
      </c>
      <c r="S110" s="543"/>
      <c r="T110" s="9"/>
      <c r="U110" s="9"/>
      <c r="V110" s="9"/>
      <c r="W110" s="9"/>
      <c r="X110" s="9"/>
      <c r="Y110" s="543"/>
      <c r="Z110" s="543"/>
    </row>
    <row r="111" spans="1:26" s="544" customFormat="1" ht="14.25">
      <c r="A111" s="605"/>
      <c r="B111" s="606"/>
      <c r="C111" s="469"/>
      <c r="D111" s="470" t="s">
        <v>3755</v>
      </c>
      <c r="E111" s="471" t="s">
        <v>3628</v>
      </c>
      <c r="F111" s="562">
        <v>87.5</v>
      </c>
      <c r="G111" s="471"/>
      <c r="H111" s="471">
        <v>42.5</v>
      </c>
      <c r="I111" s="471"/>
      <c r="J111" s="606"/>
      <c r="K111" s="563" t="s">
        <v>3709</v>
      </c>
      <c r="L111" s="596"/>
      <c r="M111" s="596"/>
      <c r="N111" s="596"/>
      <c r="O111" s="596"/>
      <c r="P111" s="598"/>
      <c r="Q111" s="541"/>
      <c r="R111" s="542"/>
      <c r="S111" s="543"/>
      <c r="T111" s="9"/>
      <c r="U111" s="9"/>
      <c r="V111" s="9"/>
      <c r="W111" s="9"/>
      <c r="X111" s="9"/>
      <c r="Y111" s="543"/>
      <c r="Z111" s="543"/>
    </row>
    <row r="112" spans="1:26" s="544" customFormat="1" ht="14.25">
      <c r="A112" s="576">
        <v>7</v>
      </c>
      <c r="B112" s="577">
        <v>44034</v>
      </c>
      <c r="C112" s="577"/>
      <c r="D112" s="515" t="s">
        <v>3754</v>
      </c>
      <c r="E112" s="576" t="s">
        <v>3628</v>
      </c>
      <c r="F112" s="517">
        <v>11155</v>
      </c>
      <c r="G112" s="576">
        <v>11260</v>
      </c>
      <c r="H112" s="576">
        <v>11090</v>
      </c>
      <c r="I112" s="576">
        <v>11000</v>
      </c>
      <c r="J112" s="577" t="s">
        <v>3795</v>
      </c>
      <c r="K112" s="518" t="s">
        <v>3796</v>
      </c>
      <c r="L112" s="576">
        <v>-251</v>
      </c>
      <c r="M112" s="576">
        <v>4624</v>
      </c>
      <c r="N112" s="576">
        <v>75</v>
      </c>
      <c r="O112" s="576" t="s">
        <v>600</v>
      </c>
      <c r="P112" s="578">
        <v>44034</v>
      </c>
      <c r="Q112" s="541"/>
      <c r="R112" s="542" t="s">
        <v>603</v>
      </c>
      <c r="S112" s="543"/>
      <c r="T112" s="9"/>
      <c r="U112" s="9"/>
      <c r="V112" s="9"/>
      <c r="W112" s="9"/>
      <c r="X112" s="9"/>
      <c r="Y112" s="543"/>
      <c r="Z112" s="543"/>
    </row>
    <row r="113" spans="1:34" s="9" customFormat="1" ht="13.9" customHeight="1">
      <c r="A113" s="605">
        <v>8</v>
      </c>
      <c r="B113" s="606">
        <v>44034</v>
      </c>
      <c r="C113" s="580"/>
      <c r="D113" s="470" t="s">
        <v>3754</v>
      </c>
      <c r="E113" s="579" t="s">
        <v>3628</v>
      </c>
      <c r="F113" s="562">
        <v>11110</v>
      </c>
      <c r="G113" s="579">
        <v>11270</v>
      </c>
      <c r="H113" s="579">
        <v>11265</v>
      </c>
      <c r="I113" s="579">
        <v>10900</v>
      </c>
      <c r="J113" s="606" t="s">
        <v>3825</v>
      </c>
      <c r="K113" s="472" t="s">
        <v>3824</v>
      </c>
      <c r="L113" s="595">
        <f>((F113*75)*-0.06%)-100</f>
        <v>-599.94999999999993</v>
      </c>
      <c r="M113" s="595">
        <v>-7162</v>
      </c>
      <c r="N113" s="595">
        <v>75</v>
      </c>
      <c r="O113" s="595" t="s">
        <v>664</v>
      </c>
      <c r="P113" s="597">
        <v>44040</v>
      </c>
      <c r="Q113" s="4"/>
      <c r="R113" s="424" t="s">
        <v>603</v>
      </c>
      <c r="S113" s="6"/>
      <c r="Y113" s="6"/>
      <c r="Z113" s="6"/>
    </row>
    <row r="114" spans="1:34" s="9" customFormat="1" ht="14.25" customHeight="1">
      <c r="A114" s="605"/>
      <c r="B114" s="606"/>
      <c r="C114" s="580"/>
      <c r="D114" s="470" t="s">
        <v>3794</v>
      </c>
      <c r="E114" s="579" t="s">
        <v>3628</v>
      </c>
      <c r="F114" s="562">
        <v>76</v>
      </c>
      <c r="G114" s="579"/>
      <c r="H114" s="579">
        <v>7.5</v>
      </c>
      <c r="I114" s="579"/>
      <c r="J114" s="606"/>
      <c r="K114" s="563" t="s">
        <v>3823</v>
      </c>
      <c r="L114" s="596"/>
      <c r="M114" s="596"/>
      <c r="N114" s="596"/>
      <c r="O114" s="596"/>
      <c r="P114" s="598"/>
      <c r="Q114" s="4"/>
      <c r="R114" s="424"/>
      <c r="S114" s="6"/>
      <c r="Y114" s="6"/>
      <c r="Z114" s="6"/>
    </row>
    <row r="115" spans="1:34" s="9" customFormat="1" ht="14.25">
      <c r="A115" s="417"/>
      <c r="B115" s="418"/>
      <c r="C115" s="418"/>
      <c r="D115" s="419"/>
      <c r="E115" s="417"/>
      <c r="F115" s="420"/>
      <c r="G115" s="417"/>
      <c r="H115" s="417"/>
      <c r="I115" s="417"/>
      <c r="J115" s="421"/>
      <c r="K115" s="421"/>
      <c r="L115" s="422"/>
      <c r="M115" s="421"/>
      <c r="N115" s="421"/>
      <c r="O115" s="423"/>
      <c r="P115" s="4"/>
      <c r="Q115" s="4"/>
      <c r="R115" s="93"/>
      <c r="S115" s="6"/>
      <c r="Y115" s="6"/>
      <c r="Z115" s="6"/>
    </row>
    <row r="116" spans="1:34" s="9" customFormat="1" ht="15">
      <c r="A116" s="380"/>
      <c r="B116" s="381"/>
      <c r="C116" s="381"/>
      <c r="D116" s="382"/>
      <c r="E116" s="380"/>
      <c r="F116" s="388"/>
      <c r="G116" s="380"/>
      <c r="H116" s="380"/>
      <c r="I116" s="380"/>
      <c r="J116" s="381"/>
      <c r="K116" s="79"/>
      <c r="L116" s="380"/>
      <c r="M116" s="380"/>
      <c r="N116" s="380"/>
      <c r="O116" s="389"/>
      <c r="P116" s="4"/>
      <c r="Q116" s="4"/>
      <c r="R116" s="93"/>
      <c r="S116" s="6"/>
      <c r="Y116" s="6"/>
      <c r="Z116" s="6"/>
    </row>
    <row r="117" spans="1:34" s="6" customFormat="1">
      <c r="A117" s="44"/>
      <c r="B117" s="45"/>
      <c r="C117" s="46"/>
      <c r="D117" s="47"/>
      <c r="E117" s="48"/>
      <c r="F117" s="49"/>
      <c r="G117" s="49"/>
      <c r="H117" s="49"/>
      <c r="I117" s="49"/>
      <c r="J117" s="17"/>
      <c r="K117" s="91"/>
      <c r="L117" s="91"/>
      <c r="M117" s="17"/>
      <c r="N117" s="16"/>
      <c r="O117" s="92"/>
      <c r="P117" s="5"/>
      <c r="Q117" s="4"/>
      <c r="R117" s="1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5">
      <c r="A118" s="50" t="s">
        <v>617</v>
      </c>
      <c r="B118" s="50"/>
      <c r="C118" s="50"/>
      <c r="D118" s="50"/>
      <c r="E118" s="51"/>
      <c r="F118" s="49"/>
      <c r="G118" s="49"/>
      <c r="H118" s="49"/>
      <c r="I118" s="49"/>
      <c r="J118" s="53"/>
      <c r="K118" s="12"/>
      <c r="L118" s="12"/>
      <c r="M118" s="12"/>
      <c r="N118" s="11"/>
      <c r="O118" s="53"/>
      <c r="P118" s="5"/>
      <c r="Q118" s="4"/>
      <c r="R118" s="1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38.25">
      <c r="A119" s="21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52" t="s">
        <v>610</v>
      </c>
      <c r="H119" s="21" t="s">
        <v>592</v>
      </c>
      <c r="I119" s="21" t="s">
        <v>593</v>
      </c>
      <c r="J119" s="20" t="s">
        <v>594</v>
      </c>
      <c r="K119" s="20" t="s">
        <v>618</v>
      </c>
      <c r="L119" s="63" t="s">
        <v>3719</v>
      </c>
      <c r="M119" s="77" t="s">
        <v>612</v>
      </c>
      <c r="N119" s="21" t="s">
        <v>613</v>
      </c>
      <c r="O119" s="21" t="s">
        <v>597</v>
      </c>
      <c r="P119" s="22" t="s">
        <v>598</v>
      </c>
      <c r="Q119" s="4"/>
      <c r="R119" s="1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40" customFormat="1" ht="14.25">
      <c r="A120" s="504">
        <v>1</v>
      </c>
      <c r="B120" s="505">
        <v>44018</v>
      </c>
      <c r="C120" s="505"/>
      <c r="D120" s="440" t="s">
        <v>3675</v>
      </c>
      <c r="E120" s="441" t="s">
        <v>601</v>
      </c>
      <c r="F120" s="441">
        <v>58</v>
      </c>
      <c r="G120" s="467">
        <v>18</v>
      </c>
      <c r="H120" s="467">
        <v>18</v>
      </c>
      <c r="I120" s="506" t="s">
        <v>3676</v>
      </c>
      <c r="J120" s="442" t="s">
        <v>3690</v>
      </c>
      <c r="K120" s="442">
        <f>H120-F120</f>
        <v>-40</v>
      </c>
      <c r="L120" s="442">
        <v>100</v>
      </c>
      <c r="M120" s="442">
        <f>(K120*N120)-L120</f>
        <v>-3100</v>
      </c>
      <c r="N120" s="442">
        <v>75</v>
      </c>
      <c r="O120" s="442" t="s">
        <v>664</v>
      </c>
      <c r="P120" s="507">
        <v>44020</v>
      </c>
      <c r="Q120" s="393"/>
      <c r="R120" s="344" t="s">
        <v>603</v>
      </c>
      <c r="Z120" s="406"/>
      <c r="AA120" s="406"/>
      <c r="AB120" s="406"/>
      <c r="AC120" s="406"/>
      <c r="AD120" s="406"/>
      <c r="AE120" s="406"/>
      <c r="AF120" s="406"/>
      <c r="AG120" s="406"/>
      <c r="AH120" s="406"/>
    </row>
    <row r="121" spans="1:34" s="40" customFormat="1" ht="14.25" customHeight="1">
      <c r="A121" s="599">
        <v>2</v>
      </c>
      <c r="B121" s="600">
        <v>44018</v>
      </c>
      <c r="C121" s="514"/>
      <c r="D121" s="515" t="s">
        <v>3677</v>
      </c>
      <c r="E121" s="516" t="s">
        <v>601</v>
      </c>
      <c r="F121" s="517">
        <v>56</v>
      </c>
      <c r="G121" s="516"/>
      <c r="H121" s="516">
        <v>101</v>
      </c>
      <c r="I121" s="516"/>
      <c r="J121" s="600" t="s">
        <v>3711</v>
      </c>
      <c r="K121" s="518" t="s">
        <v>3709</v>
      </c>
      <c r="L121" s="603">
        <v>200</v>
      </c>
      <c r="M121" s="603">
        <f>8.5*300</f>
        <v>2550</v>
      </c>
      <c r="N121" s="603">
        <v>300</v>
      </c>
      <c r="O121" s="603" t="s">
        <v>600</v>
      </c>
      <c r="P121" s="607">
        <v>44025</v>
      </c>
      <c r="Q121" s="393"/>
      <c r="R121" s="344" t="s">
        <v>603</v>
      </c>
      <c r="Z121" s="406"/>
      <c r="AA121" s="406"/>
      <c r="AB121" s="406"/>
      <c r="AC121" s="406"/>
      <c r="AD121" s="406"/>
      <c r="AE121" s="406"/>
      <c r="AF121" s="406"/>
      <c r="AG121" s="406"/>
      <c r="AH121" s="406"/>
    </row>
    <row r="122" spans="1:34" s="40" customFormat="1" ht="14.25" customHeight="1">
      <c r="A122" s="599"/>
      <c r="B122" s="600"/>
      <c r="C122" s="514"/>
      <c r="D122" s="515" t="s">
        <v>3678</v>
      </c>
      <c r="E122" s="516" t="s">
        <v>3628</v>
      </c>
      <c r="F122" s="519" t="s">
        <v>3708</v>
      </c>
      <c r="G122" s="516"/>
      <c r="H122" s="516">
        <v>77.5</v>
      </c>
      <c r="I122" s="516"/>
      <c r="J122" s="600"/>
      <c r="K122" s="518" t="s">
        <v>3710</v>
      </c>
      <c r="L122" s="604"/>
      <c r="M122" s="604"/>
      <c r="N122" s="604"/>
      <c r="O122" s="604"/>
      <c r="P122" s="608"/>
      <c r="Q122" s="393"/>
      <c r="R122" s="344"/>
      <c r="Z122" s="406"/>
      <c r="AA122" s="406"/>
      <c r="AB122" s="406"/>
      <c r="AC122" s="406"/>
      <c r="AD122" s="406"/>
      <c r="AE122" s="406"/>
      <c r="AF122" s="406"/>
      <c r="AG122" s="406"/>
      <c r="AH122" s="406"/>
    </row>
    <row r="123" spans="1:34" s="40" customFormat="1" ht="14.25">
      <c r="A123" s="504">
        <v>3</v>
      </c>
      <c r="B123" s="505">
        <v>44019</v>
      </c>
      <c r="C123" s="505"/>
      <c r="D123" s="440" t="s">
        <v>3681</v>
      </c>
      <c r="E123" s="441" t="s">
        <v>601</v>
      </c>
      <c r="F123" s="441" t="s">
        <v>3697</v>
      </c>
      <c r="G123" s="467">
        <v>60</v>
      </c>
      <c r="H123" s="467">
        <v>70</v>
      </c>
      <c r="I123" s="506" t="s">
        <v>3682</v>
      </c>
      <c r="J123" s="442" t="s">
        <v>3698</v>
      </c>
      <c r="K123" s="442">
        <f t="shared" ref="K123:K128" si="61">H123-F123</f>
        <v>-230</v>
      </c>
      <c r="L123" s="442">
        <v>100</v>
      </c>
      <c r="M123" s="442">
        <f t="shared" ref="M123:M128" si="62">(K123*N123)-L123</f>
        <v>-4700</v>
      </c>
      <c r="N123" s="442">
        <v>20</v>
      </c>
      <c r="O123" s="442" t="s">
        <v>664</v>
      </c>
      <c r="P123" s="507">
        <v>44021</v>
      </c>
      <c r="Q123" s="393"/>
      <c r="R123" s="344" t="s">
        <v>603</v>
      </c>
      <c r="Z123" s="406"/>
      <c r="AA123" s="406"/>
      <c r="AB123" s="406"/>
      <c r="AC123" s="406"/>
      <c r="AD123" s="406"/>
      <c r="AE123" s="406"/>
      <c r="AF123" s="406"/>
      <c r="AG123" s="406"/>
      <c r="AH123" s="406"/>
    </row>
    <row r="124" spans="1:34" s="40" customFormat="1" ht="14.25">
      <c r="A124" s="558">
        <v>4</v>
      </c>
      <c r="B124" s="559">
        <v>44029</v>
      </c>
      <c r="C124" s="559"/>
      <c r="D124" s="478" t="s">
        <v>3762</v>
      </c>
      <c r="E124" s="479" t="s">
        <v>601</v>
      </c>
      <c r="F124" s="479">
        <v>195</v>
      </c>
      <c r="G124" s="488">
        <v>90</v>
      </c>
      <c r="H124" s="488">
        <v>237.5</v>
      </c>
      <c r="I124" s="560" t="s">
        <v>3763</v>
      </c>
      <c r="J124" s="474" t="s">
        <v>3769</v>
      </c>
      <c r="K124" s="474">
        <f t="shared" si="61"/>
        <v>42.5</v>
      </c>
      <c r="L124" s="474">
        <v>100</v>
      </c>
      <c r="M124" s="474">
        <f t="shared" si="62"/>
        <v>2025</v>
      </c>
      <c r="N124" s="474">
        <v>50</v>
      </c>
      <c r="O124" s="474" t="s">
        <v>600</v>
      </c>
      <c r="P124" s="561">
        <v>44032</v>
      </c>
      <c r="Q124" s="393"/>
      <c r="R124" s="344" t="s">
        <v>603</v>
      </c>
      <c r="Z124" s="406"/>
      <c r="AA124" s="406"/>
      <c r="AB124" s="406"/>
      <c r="AC124" s="406"/>
      <c r="AD124" s="406"/>
      <c r="AE124" s="406"/>
      <c r="AF124" s="406"/>
      <c r="AG124" s="406"/>
      <c r="AH124" s="406"/>
    </row>
    <row r="125" spans="1:34" s="40" customFormat="1" ht="14.25">
      <c r="A125" s="504">
        <v>5</v>
      </c>
      <c r="B125" s="505">
        <v>44032</v>
      </c>
      <c r="C125" s="505"/>
      <c r="D125" s="440" t="s">
        <v>3776</v>
      </c>
      <c r="E125" s="441" t="s">
        <v>601</v>
      </c>
      <c r="F125" s="441">
        <v>145</v>
      </c>
      <c r="G125" s="467"/>
      <c r="H125" s="467">
        <v>0</v>
      </c>
      <c r="I125" s="506" t="s">
        <v>3777</v>
      </c>
      <c r="J125" s="442" t="s">
        <v>3653</v>
      </c>
      <c r="K125" s="442">
        <f t="shared" si="61"/>
        <v>-145</v>
      </c>
      <c r="L125" s="442">
        <v>50</v>
      </c>
      <c r="M125" s="442">
        <f t="shared" si="62"/>
        <v>-2950</v>
      </c>
      <c r="N125" s="442">
        <v>20</v>
      </c>
      <c r="O125" s="442" t="s">
        <v>664</v>
      </c>
      <c r="P125" s="507">
        <v>44035</v>
      </c>
      <c r="Q125" s="393"/>
      <c r="R125" s="344" t="s">
        <v>603</v>
      </c>
      <c r="Z125" s="406"/>
      <c r="AA125" s="406"/>
      <c r="AB125" s="406"/>
      <c r="AC125" s="406"/>
      <c r="AD125" s="406"/>
      <c r="AE125" s="406"/>
      <c r="AF125" s="406"/>
      <c r="AG125" s="406"/>
      <c r="AH125" s="406"/>
    </row>
    <row r="126" spans="1:34" s="40" customFormat="1" ht="14.25">
      <c r="A126" s="558">
        <v>6</v>
      </c>
      <c r="B126" s="559">
        <v>44033</v>
      </c>
      <c r="C126" s="559"/>
      <c r="D126" s="478" t="s">
        <v>3783</v>
      </c>
      <c r="E126" s="479" t="s">
        <v>601</v>
      </c>
      <c r="F126" s="479">
        <v>2.15</v>
      </c>
      <c r="G126" s="488">
        <v>0.45</v>
      </c>
      <c r="H126" s="488">
        <v>3</v>
      </c>
      <c r="I126" s="560" t="s">
        <v>3784</v>
      </c>
      <c r="J126" s="474" t="s">
        <v>3809</v>
      </c>
      <c r="K126" s="474">
        <f t="shared" si="61"/>
        <v>0.85000000000000009</v>
      </c>
      <c r="L126" s="474">
        <v>100</v>
      </c>
      <c r="M126" s="474">
        <f t="shared" si="62"/>
        <v>2450.0000000000005</v>
      </c>
      <c r="N126" s="474">
        <v>3000</v>
      </c>
      <c r="O126" s="474" t="s">
        <v>600</v>
      </c>
      <c r="P126" s="561">
        <v>44034</v>
      </c>
      <c r="Q126" s="393"/>
      <c r="R126" s="344" t="s">
        <v>603</v>
      </c>
      <c r="Z126" s="406"/>
      <c r="AA126" s="406"/>
      <c r="AB126" s="406"/>
      <c r="AC126" s="406"/>
      <c r="AD126" s="406"/>
      <c r="AE126" s="406"/>
      <c r="AF126" s="406"/>
      <c r="AG126" s="406"/>
      <c r="AH126" s="406"/>
    </row>
    <row r="127" spans="1:34" s="40" customFormat="1" ht="14.25">
      <c r="A127" s="504">
        <v>7</v>
      </c>
      <c r="B127" s="505">
        <v>44035</v>
      </c>
      <c r="C127" s="505"/>
      <c r="D127" s="440" t="s">
        <v>3799</v>
      </c>
      <c r="E127" s="441" t="s">
        <v>601</v>
      </c>
      <c r="F127" s="441">
        <v>24</v>
      </c>
      <c r="G127" s="467"/>
      <c r="H127" s="467">
        <v>0</v>
      </c>
      <c r="I127" s="506" t="s">
        <v>3800</v>
      </c>
      <c r="J127" s="442" t="s">
        <v>3808</v>
      </c>
      <c r="K127" s="442">
        <f t="shared" si="61"/>
        <v>-24</v>
      </c>
      <c r="L127" s="442">
        <v>50</v>
      </c>
      <c r="M127" s="442">
        <f t="shared" si="62"/>
        <v>-1850</v>
      </c>
      <c r="N127" s="442">
        <v>75</v>
      </c>
      <c r="O127" s="442" t="s">
        <v>664</v>
      </c>
      <c r="P127" s="507">
        <v>44035</v>
      </c>
      <c r="Q127" s="393"/>
      <c r="R127" s="344" t="s">
        <v>3187</v>
      </c>
      <c r="Z127" s="406"/>
      <c r="AA127" s="406"/>
      <c r="AB127" s="406"/>
      <c r="AC127" s="406"/>
      <c r="AD127" s="406"/>
      <c r="AE127" s="406"/>
      <c r="AF127" s="406"/>
      <c r="AG127" s="406"/>
      <c r="AH127" s="406"/>
    </row>
    <row r="128" spans="1:34" s="40" customFormat="1" ht="14.25">
      <c r="A128" s="504">
        <v>8</v>
      </c>
      <c r="B128" s="505">
        <v>44035</v>
      </c>
      <c r="C128" s="505"/>
      <c r="D128" s="440" t="s">
        <v>3804</v>
      </c>
      <c r="E128" s="441" t="s">
        <v>601</v>
      </c>
      <c r="F128" s="441">
        <v>7.25</v>
      </c>
      <c r="G128" s="467">
        <v>3</v>
      </c>
      <c r="H128" s="467">
        <v>3</v>
      </c>
      <c r="I128" s="506" t="s">
        <v>3805</v>
      </c>
      <c r="J128" s="442" t="s">
        <v>3811</v>
      </c>
      <c r="K128" s="442">
        <f t="shared" si="61"/>
        <v>-4.25</v>
      </c>
      <c r="L128" s="442">
        <v>100</v>
      </c>
      <c r="M128" s="442">
        <f t="shared" si="62"/>
        <v>-5412.5</v>
      </c>
      <c r="N128" s="442">
        <v>1250</v>
      </c>
      <c r="O128" s="442" t="s">
        <v>664</v>
      </c>
      <c r="P128" s="507">
        <v>44039</v>
      </c>
      <c r="Q128" s="393"/>
      <c r="R128" s="344" t="s">
        <v>603</v>
      </c>
      <c r="Z128" s="406"/>
      <c r="AA128" s="406"/>
      <c r="AB128" s="406"/>
      <c r="AC128" s="406"/>
      <c r="AD128" s="406"/>
      <c r="AE128" s="406"/>
      <c r="AF128" s="406"/>
      <c r="AG128" s="406"/>
      <c r="AH128" s="406"/>
    </row>
    <row r="129" spans="1:34" s="40" customFormat="1" ht="14.25">
      <c r="A129" s="504">
        <v>9</v>
      </c>
      <c r="B129" s="505">
        <v>44039</v>
      </c>
      <c r="C129" s="505"/>
      <c r="D129" s="440" t="s">
        <v>3812</v>
      </c>
      <c r="E129" s="441" t="s">
        <v>601</v>
      </c>
      <c r="F129" s="441">
        <v>7.5</v>
      </c>
      <c r="G129" s="467">
        <v>3.5</v>
      </c>
      <c r="H129" s="467">
        <v>3.5</v>
      </c>
      <c r="I129" s="506" t="s">
        <v>3813</v>
      </c>
      <c r="J129" s="442" t="s">
        <v>3826</v>
      </c>
      <c r="K129" s="442">
        <f t="shared" ref="K129" si="63">H129-F129</f>
        <v>-4</v>
      </c>
      <c r="L129" s="442">
        <v>100</v>
      </c>
      <c r="M129" s="442">
        <f t="shared" ref="M129" si="64">(K129*N129)-L129</f>
        <v>-5300</v>
      </c>
      <c r="N129" s="442">
        <v>1300</v>
      </c>
      <c r="O129" s="442" t="s">
        <v>664</v>
      </c>
      <c r="P129" s="507">
        <v>44040</v>
      </c>
      <c r="Q129" s="393"/>
      <c r="R129" s="344" t="s">
        <v>3187</v>
      </c>
      <c r="Z129" s="406"/>
      <c r="AA129" s="406"/>
      <c r="AB129" s="406"/>
      <c r="AC129" s="406"/>
      <c r="AD129" s="406"/>
      <c r="AE129" s="406"/>
      <c r="AF129" s="406"/>
      <c r="AG129" s="406"/>
      <c r="AH129" s="406"/>
    </row>
    <row r="130" spans="1:34" s="40" customFormat="1" ht="14.25">
      <c r="A130" s="547"/>
      <c r="B130" s="548"/>
      <c r="C130" s="548"/>
      <c r="D130" s="549"/>
      <c r="E130" s="550"/>
      <c r="F130" s="550"/>
      <c r="G130" s="438"/>
      <c r="H130" s="438"/>
      <c r="I130" s="551"/>
      <c r="J130" s="552"/>
      <c r="K130" s="552"/>
      <c r="L130" s="552"/>
      <c r="M130" s="552"/>
      <c r="N130" s="552"/>
      <c r="O130" s="552"/>
      <c r="P130" s="553"/>
      <c r="Q130" s="393"/>
      <c r="R130" s="344"/>
      <c r="Z130" s="406"/>
      <c r="AA130" s="406"/>
      <c r="AB130" s="406"/>
      <c r="AC130" s="406"/>
      <c r="AD130" s="406"/>
      <c r="AE130" s="406"/>
      <c r="AF130" s="406"/>
      <c r="AG130" s="406"/>
      <c r="AH130" s="406"/>
    </row>
    <row r="131" spans="1:34" s="40" customFormat="1" ht="15">
      <c r="A131" s="501"/>
      <c r="B131" s="502"/>
      <c r="C131" s="502"/>
      <c r="D131" s="392"/>
      <c r="E131" s="501"/>
      <c r="F131" s="436"/>
      <c r="G131" s="501"/>
      <c r="H131" s="501"/>
      <c r="I131" s="501"/>
      <c r="J131" s="502"/>
      <c r="K131" s="500"/>
      <c r="L131" s="501"/>
      <c r="M131" s="509"/>
      <c r="N131" s="509"/>
      <c r="O131" s="509"/>
      <c r="P131" s="503"/>
      <c r="Q131" s="393"/>
      <c r="R131" s="344"/>
      <c r="Z131" s="406"/>
      <c r="AA131" s="406"/>
      <c r="AB131" s="406"/>
      <c r="AC131" s="406"/>
      <c r="AD131" s="406"/>
      <c r="AE131" s="406"/>
      <c r="AF131" s="406"/>
      <c r="AG131" s="406"/>
      <c r="AH131" s="406"/>
    </row>
    <row r="132" spans="1:34" s="40" customFormat="1" ht="14.25">
      <c r="A132" s="380"/>
      <c r="B132" s="381"/>
      <c r="C132" s="381"/>
      <c r="D132" s="382"/>
      <c r="E132" s="380"/>
      <c r="F132" s="407"/>
      <c r="G132" s="380"/>
      <c r="H132" s="380"/>
      <c r="I132" s="380"/>
      <c r="J132" s="381"/>
      <c r="K132" s="408"/>
      <c r="L132" s="380"/>
      <c r="M132" s="380"/>
      <c r="N132" s="380"/>
      <c r="O132" s="409"/>
      <c r="P132" s="393"/>
      <c r="Q132" s="393"/>
      <c r="R132" s="344"/>
      <c r="Z132" s="406"/>
      <c r="AA132" s="406"/>
      <c r="AB132" s="406"/>
      <c r="AC132" s="406"/>
      <c r="AD132" s="406"/>
      <c r="AE132" s="406"/>
      <c r="AF132" s="406"/>
      <c r="AG132" s="406"/>
      <c r="AH132" s="406"/>
    </row>
    <row r="133" spans="1:34" ht="15">
      <c r="A133" s="100" t="s">
        <v>619</v>
      </c>
      <c r="B133" s="101"/>
      <c r="C133" s="101"/>
      <c r="D133" s="102"/>
      <c r="E133" s="34"/>
      <c r="F133" s="32"/>
      <c r="G133" s="32"/>
      <c r="H133" s="73"/>
      <c r="I133" s="120"/>
      <c r="J133" s="121"/>
      <c r="K133" s="17"/>
      <c r="L133" s="17"/>
      <c r="M133" s="17"/>
      <c r="N133" s="11"/>
      <c r="O133" s="53"/>
      <c r="Q133" s="9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34" ht="38.25">
      <c r="A134" s="20" t="s">
        <v>16</v>
      </c>
      <c r="B134" s="21" t="s">
        <v>575</v>
      </c>
      <c r="C134" s="21"/>
      <c r="D134" s="22" t="s">
        <v>588</v>
      </c>
      <c r="E134" s="21" t="s">
        <v>589</v>
      </c>
      <c r="F134" s="21" t="s">
        <v>590</v>
      </c>
      <c r="G134" s="21" t="s">
        <v>591</v>
      </c>
      <c r="H134" s="21" t="s">
        <v>592</v>
      </c>
      <c r="I134" s="21" t="s">
        <v>593</v>
      </c>
      <c r="J134" s="20" t="s">
        <v>594</v>
      </c>
      <c r="K134" s="21" t="s">
        <v>595</v>
      </c>
      <c r="L134" s="21" t="s">
        <v>596</v>
      </c>
      <c r="M134" s="21" t="s">
        <v>597</v>
      </c>
      <c r="N134" s="22" t="s">
        <v>598</v>
      </c>
      <c r="O134" s="21" t="s">
        <v>599</v>
      </c>
      <c r="P134" s="98"/>
      <c r="Q134" s="11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34" s="8" customFormat="1">
      <c r="A135" s="394"/>
      <c r="B135" s="395"/>
      <c r="C135" s="396"/>
      <c r="D135" s="397"/>
      <c r="E135" s="398"/>
      <c r="F135" s="398"/>
      <c r="G135" s="399"/>
      <c r="H135" s="399"/>
      <c r="I135" s="398"/>
      <c r="J135" s="400"/>
      <c r="K135" s="401"/>
      <c r="L135" s="402"/>
      <c r="M135" s="403"/>
      <c r="N135" s="404"/>
      <c r="O135" s="405"/>
      <c r="P135" s="124"/>
      <c r="Q135"/>
      <c r="R135" s="95"/>
      <c r="T135" s="57"/>
      <c r="U135" s="57"/>
      <c r="V135" s="57"/>
      <c r="W135" s="57"/>
      <c r="X135" s="57"/>
      <c r="Y135" s="57"/>
      <c r="Z135" s="57"/>
    </row>
    <row r="136" spans="1:34">
      <c r="A136" s="23" t="s">
        <v>604</v>
      </c>
      <c r="B136" s="23"/>
      <c r="C136" s="23"/>
      <c r="D136" s="23"/>
      <c r="E136" s="5"/>
      <c r="F136" s="30" t="s">
        <v>606</v>
      </c>
      <c r="G136" s="82"/>
      <c r="H136" s="82"/>
      <c r="I136" s="38"/>
      <c r="J136" s="85"/>
      <c r="K136" s="83"/>
      <c r="L136" s="84"/>
      <c r="M136" s="85"/>
      <c r="N136" s="86"/>
      <c r="O136" s="125"/>
      <c r="P136" s="11"/>
      <c r="Q136" s="16"/>
      <c r="R136" s="97"/>
      <c r="S136" s="16"/>
      <c r="T136" s="16"/>
      <c r="U136" s="16"/>
      <c r="V136" s="16"/>
      <c r="W136" s="16"/>
      <c r="X136" s="16"/>
      <c r="Y136" s="16"/>
    </row>
    <row r="137" spans="1:34">
      <c r="A137" s="29" t="s">
        <v>605</v>
      </c>
      <c r="B137" s="23"/>
      <c r="C137" s="23"/>
      <c r="D137" s="23"/>
      <c r="E137" s="32"/>
      <c r="F137" s="30" t="s">
        <v>608</v>
      </c>
      <c r="G137" s="12"/>
      <c r="H137" s="12"/>
      <c r="I137" s="12"/>
      <c r="J137" s="53"/>
      <c r="K137" s="12"/>
      <c r="L137" s="12"/>
      <c r="M137" s="12"/>
      <c r="N137" s="11"/>
      <c r="O137" s="53"/>
      <c r="Q137" s="7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4">
      <c r="A138" s="29"/>
      <c r="B138" s="23"/>
      <c r="C138" s="23"/>
      <c r="D138" s="23"/>
      <c r="E138" s="32"/>
      <c r="F138" s="30"/>
      <c r="G138" s="12"/>
      <c r="H138" s="12"/>
      <c r="I138" s="12"/>
      <c r="J138" s="53"/>
      <c r="K138" s="12"/>
      <c r="L138" s="12"/>
      <c r="M138" s="12"/>
      <c r="N138" s="11"/>
      <c r="O138" s="53"/>
      <c r="Q138" s="7"/>
      <c r="R138" s="82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29"/>
      <c r="B139" s="23"/>
      <c r="C139" s="23"/>
      <c r="D139" s="23"/>
      <c r="E139" s="32"/>
      <c r="F139" s="30"/>
      <c r="G139" s="12"/>
      <c r="H139" s="12"/>
      <c r="I139" s="12"/>
      <c r="J139" s="53"/>
      <c r="K139" s="12"/>
      <c r="L139" s="12"/>
      <c r="M139" s="12"/>
      <c r="N139" s="11"/>
      <c r="O139" s="53"/>
      <c r="Q139" s="7"/>
      <c r="R139" s="82"/>
      <c r="S139" s="16"/>
      <c r="T139" s="16"/>
      <c r="U139" s="16"/>
      <c r="V139" s="16"/>
      <c r="W139" s="16"/>
      <c r="X139" s="16"/>
      <c r="Y139" s="16"/>
      <c r="Z139" s="16"/>
    </row>
    <row r="140" spans="1:34">
      <c r="A140" s="29"/>
      <c r="B140" s="23"/>
      <c r="C140" s="23"/>
      <c r="D140" s="23"/>
      <c r="E140" s="32"/>
      <c r="F140" s="30"/>
      <c r="G140" s="41"/>
      <c r="H140" s="42"/>
      <c r="I140" s="82"/>
      <c r="J140" s="17"/>
      <c r="K140" s="83"/>
      <c r="L140" s="84"/>
      <c r="M140" s="85"/>
      <c r="N140" s="86"/>
      <c r="O140" s="87"/>
      <c r="P140" s="5"/>
      <c r="Q140" s="11"/>
      <c r="R140" s="82"/>
      <c r="S140" s="16"/>
      <c r="T140" s="16"/>
      <c r="U140" s="16"/>
      <c r="V140" s="16"/>
      <c r="W140" s="16"/>
      <c r="X140" s="16"/>
      <c r="Y140" s="16"/>
      <c r="Z140" s="16"/>
    </row>
    <row r="141" spans="1:34">
      <c r="A141" s="37"/>
      <c r="B141" s="45"/>
      <c r="C141" s="103"/>
      <c r="D141" s="6"/>
      <c r="E141" s="38"/>
      <c r="F141" s="82"/>
      <c r="G141" s="41"/>
      <c r="H141" s="42"/>
      <c r="I141" s="82"/>
      <c r="J141" s="17"/>
      <c r="K141" s="83"/>
      <c r="L141" s="84"/>
      <c r="M141" s="85"/>
      <c r="N141" s="86"/>
      <c r="O141" s="87"/>
      <c r="P141" s="5"/>
      <c r="Q141" s="11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34" ht="15">
      <c r="A142" s="5"/>
      <c r="B142" s="104" t="s">
        <v>620</v>
      </c>
      <c r="C142" s="104"/>
      <c r="D142" s="104"/>
      <c r="E142" s="104"/>
      <c r="F142" s="17"/>
      <c r="G142" s="17"/>
      <c r="H142" s="105"/>
      <c r="I142" s="17"/>
      <c r="J142" s="74"/>
      <c r="K142" s="75"/>
      <c r="L142" s="17"/>
      <c r="M142" s="17"/>
      <c r="N142" s="16"/>
      <c r="O142" s="99"/>
      <c r="P142" s="7"/>
      <c r="Q142" s="11"/>
      <c r="R142" s="142"/>
      <c r="S142" s="16"/>
      <c r="T142" s="16"/>
      <c r="U142" s="16"/>
      <c r="V142" s="16"/>
      <c r="W142" s="16"/>
      <c r="X142" s="16"/>
      <c r="Y142" s="16"/>
      <c r="Z142" s="16"/>
    </row>
    <row r="143" spans="1:34" ht="38.25">
      <c r="A143" s="20" t="s">
        <v>16</v>
      </c>
      <c r="B143" s="21" t="s">
        <v>575</v>
      </c>
      <c r="C143" s="21"/>
      <c r="D143" s="22" t="s">
        <v>588</v>
      </c>
      <c r="E143" s="21" t="s">
        <v>589</v>
      </c>
      <c r="F143" s="21" t="s">
        <v>590</v>
      </c>
      <c r="G143" s="21" t="s">
        <v>621</v>
      </c>
      <c r="H143" s="21" t="s">
        <v>622</v>
      </c>
      <c r="I143" s="21" t="s">
        <v>593</v>
      </c>
      <c r="J143" s="61" t="s">
        <v>594</v>
      </c>
      <c r="K143" s="21" t="s">
        <v>595</v>
      </c>
      <c r="L143" s="21" t="s">
        <v>596</v>
      </c>
      <c r="M143" s="21" t="s">
        <v>597</v>
      </c>
      <c r="N143" s="22" t="s">
        <v>598</v>
      </c>
      <c r="O143" s="99"/>
      <c r="P143" s="7"/>
      <c r="Q143" s="11"/>
      <c r="R143" s="142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03">
        <v>1</v>
      </c>
      <c r="B144" s="106">
        <v>41579</v>
      </c>
      <c r="C144" s="106"/>
      <c r="D144" s="107" t="s">
        <v>623</v>
      </c>
      <c r="E144" s="108" t="s">
        <v>624</v>
      </c>
      <c r="F144" s="109">
        <v>82</v>
      </c>
      <c r="G144" s="108" t="s">
        <v>625</v>
      </c>
      <c r="H144" s="108">
        <v>100</v>
      </c>
      <c r="I144" s="126">
        <v>100</v>
      </c>
      <c r="J144" s="127" t="s">
        <v>626</v>
      </c>
      <c r="K144" s="128">
        <f t="shared" ref="K144:K175" si="65">H144-F144</f>
        <v>18</v>
      </c>
      <c r="L144" s="129">
        <f t="shared" ref="L144:L175" si="66">K144/F144</f>
        <v>0.21951219512195122</v>
      </c>
      <c r="M144" s="130" t="s">
        <v>600</v>
      </c>
      <c r="N144" s="131">
        <v>42657</v>
      </c>
      <c r="O144" s="53"/>
      <c r="P144" s="11"/>
      <c r="Q144" s="16"/>
      <c r="R144" s="142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</v>
      </c>
      <c r="B145" s="106">
        <v>41794</v>
      </c>
      <c r="C145" s="106"/>
      <c r="D145" s="107" t="s">
        <v>627</v>
      </c>
      <c r="E145" s="108" t="s">
        <v>601</v>
      </c>
      <c r="F145" s="109">
        <v>257</v>
      </c>
      <c r="G145" s="108" t="s">
        <v>625</v>
      </c>
      <c r="H145" s="108">
        <v>300</v>
      </c>
      <c r="I145" s="126">
        <v>300</v>
      </c>
      <c r="J145" s="127" t="s">
        <v>626</v>
      </c>
      <c r="K145" s="128">
        <f t="shared" si="65"/>
        <v>43</v>
      </c>
      <c r="L145" s="129">
        <f t="shared" si="66"/>
        <v>0.16731517509727625</v>
      </c>
      <c r="M145" s="130" t="s">
        <v>600</v>
      </c>
      <c r="N145" s="131">
        <v>41822</v>
      </c>
      <c r="O145" s="53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3</v>
      </c>
      <c r="B146" s="106">
        <v>41828</v>
      </c>
      <c r="C146" s="106"/>
      <c r="D146" s="107" t="s">
        <v>628</v>
      </c>
      <c r="E146" s="108" t="s">
        <v>601</v>
      </c>
      <c r="F146" s="109">
        <v>393</v>
      </c>
      <c r="G146" s="108" t="s">
        <v>625</v>
      </c>
      <c r="H146" s="108">
        <v>468</v>
      </c>
      <c r="I146" s="126">
        <v>468</v>
      </c>
      <c r="J146" s="127" t="s">
        <v>626</v>
      </c>
      <c r="K146" s="128">
        <f t="shared" si="65"/>
        <v>75</v>
      </c>
      <c r="L146" s="129">
        <f t="shared" si="66"/>
        <v>0.19083969465648856</v>
      </c>
      <c r="M146" s="130" t="s">
        <v>600</v>
      </c>
      <c r="N146" s="131">
        <v>41863</v>
      </c>
      <c r="O146" s="53"/>
      <c r="P146" s="11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4</v>
      </c>
      <c r="B147" s="106">
        <v>41857</v>
      </c>
      <c r="C147" s="106"/>
      <c r="D147" s="107" t="s">
        <v>629</v>
      </c>
      <c r="E147" s="108" t="s">
        <v>601</v>
      </c>
      <c r="F147" s="109">
        <v>205</v>
      </c>
      <c r="G147" s="108" t="s">
        <v>625</v>
      </c>
      <c r="H147" s="108">
        <v>275</v>
      </c>
      <c r="I147" s="126">
        <v>250</v>
      </c>
      <c r="J147" s="127" t="s">
        <v>626</v>
      </c>
      <c r="K147" s="128">
        <f t="shared" si="65"/>
        <v>70</v>
      </c>
      <c r="L147" s="129">
        <f t="shared" si="66"/>
        <v>0.34146341463414637</v>
      </c>
      <c r="M147" s="130" t="s">
        <v>600</v>
      </c>
      <c r="N147" s="131">
        <v>41962</v>
      </c>
      <c r="O147" s="53"/>
      <c r="P147" s="11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5</v>
      </c>
      <c r="B148" s="106">
        <v>41886</v>
      </c>
      <c r="C148" s="106"/>
      <c r="D148" s="107" t="s">
        <v>630</v>
      </c>
      <c r="E148" s="108" t="s">
        <v>601</v>
      </c>
      <c r="F148" s="109">
        <v>162</v>
      </c>
      <c r="G148" s="108" t="s">
        <v>625</v>
      </c>
      <c r="H148" s="108">
        <v>190</v>
      </c>
      <c r="I148" s="126">
        <v>190</v>
      </c>
      <c r="J148" s="127" t="s">
        <v>626</v>
      </c>
      <c r="K148" s="128">
        <f t="shared" si="65"/>
        <v>28</v>
      </c>
      <c r="L148" s="129">
        <f t="shared" si="66"/>
        <v>0.1728395061728395</v>
      </c>
      <c r="M148" s="130" t="s">
        <v>600</v>
      </c>
      <c r="N148" s="131">
        <v>42006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6</v>
      </c>
      <c r="B149" s="106">
        <v>41886</v>
      </c>
      <c r="C149" s="106"/>
      <c r="D149" s="107" t="s">
        <v>631</v>
      </c>
      <c r="E149" s="108" t="s">
        <v>601</v>
      </c>
      <c r="F149" s="109">
        <v>75</v>
      </c>
      <c r="G149" s="108" t="s">
        <v>625</v>
      </c>
      <c r="H149" s="108">
        <v>91.5</v>
      </c>
      <c r="I149" s="126" t="s">
        <v>632</v>
      </c>
      <c r="J149" s="127" t="s">
        <v>633</v>
      </c>
      <c r="K149" s="128">
        <f t="shared" si="65"/>
        <v>16.5</v>
      </c>
      <c r="L149" s="129">
        <f t="shared" si="66"/>
        <v>0.22</v>
      </c>
      <c r="M149" s="130" t="s">
        <v>600</v>
      </c>
      <c r="N149" s="131">
        <v>41954</v>
      </c>
      <c r="O149" s="53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7</v>
      </c>
      <c r="B150" s="106">
        <v>41913</v>
      </c>
      <c r="C150" s="106"/>
      <c r="D150" s="107" t="s">
        <v>634</v>
      </c>
      <c r="E150" s="108" t="s">
        <v>601</v>
      </c>
      <c r="F150" s="109">
        <v>850</v>
      </c>
      <c r="G150" s="108" t="s">
        <v>625</v>
      </c>
      <c r="H150" s="108">
        <v>982.5</v>
      </c>
      <c r="I150" s="126">
        <v>1050</v>
      </c>
      <c r="J150" s="127" t="s">
        <v>635</v>
      </c>
      <c r="K150" s="128">
        <f t="shared" si="65"/>
        <v>132.5</v>
      </c>
      <c r="L150" s="129">
        <f t="shared" si="66"/>
        <v>0.15588235294117647</v>
      </c>
      <c r="M150" s="130" t="s">
        <v>600</v>
      </c>
      <c r="N150" s="131">
        <v>42039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8</v>
      </c>
      <c r="B151" s="106">
        <v>41913</v>
      </c>
      <c r="C151" s="106"/>
      <c r="D151" s="107" t="s">
        <v>636</v>
      </c>
      <c r="E151" s="108" t="s">
        <v>601</v>
      </c>
      <c r="F151" s="109">
        <v>475</v>
      </c>
      <c r="G151" s="108" t="s">
        <v>625</v>
      </c>
      <c r="H151" s="108">
        <v>515</v>
      </c>
      <c r="I151" s="126">
        <v>600</v>
      </c>
      <c r="J151" s="127" t="s">
        <v>637</v>
      </c>
      <c r="K151" s="128">
        <f t="shared" si="65"/>
        <v>40</v>
      </c>
      <c r="L151" s="129">
        <f t="shared" si="66"/>
        <v>8.4210526315789472E-2</v>
      </c>
      <c r="M151" s="130" t="s">
        <v>600</v>
      </c>
      <c r="N151" s="131">
        <v>41939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9</v>
      </c>
      <c r="B152" s="106">
        <v>41913</v>
      </c>
      <c r="C152" s="106"/>
      <c r="D152" s="107" t="s">
        <v>638</v>
      </c>
      <c r="E152" s="108" t="s">
        <v>601</v>
      </c>
      <c r="F152" s="109">
        <v>86</v>
      </c>
      <c r="G152" s="108" t="s">
        <v>625</v>
      </c>
      <c r="H152" s="108">
        <v>99</v>
      </c>
      <c r="I152" s="126">
        <v>140</v>
      </c>
      <c r="J152" s="127" t="s">
        <v>639</v>
      </c>
      <c r="K152" s="128">
        <f t="shared" si="65"/>
        <v>13</v>
      </c>
      <c r="L152" s="129">
        <f t="shared" si="66"/>
        <v>0.15116279069767441</v>
      </c>
      <c r="M152" s="130" t="s">
        <v>600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10</v>
      </c>
      <c r="B153" s="106">
        <v>41926</v>
      </c>
      <c r="C153" s="106"/>
      <c r="D153" s="107" t="s">
        <v>640</v>
      </c>
      <c r="E153" s="108" t="s">
        <v>601</v>
      </c>
      <c r="F153" s="109">
        <v>496.6</v>
      </c>
      <c r="G153" s="108" t="s">
        <v>625</v>
      </c>
      <c r="H153" s="108">
        <v>621</v>
      </c>
      <c r="I153" s="126">
        <v>580</v>
      </c>
      <c r="J153" s="127" t="s">
        <v>626</v>
      </c>
      <c r="K153" s="128">
        <f t="shared" si="65"/>
        <v>124.39999999999998</v>
      </c>
      <c r="L153" s="129">
        <f t="shared" si="66"/>
        <v>0.25050342327829234</v>
      </c>
      <c r="M153" s="130" t="s">
        <v>600</v>
      </c>
      <c r="N153" s="131">
        <v>42605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11</v>
      </c>
      <c r="B154" s="106">
        <v>41926</v>
      </c>
      <c r="C154" s="106"/>
      <c r="D154" s="107" t="s">
        <v>641</v>
      </c>
      <c r="E154" s="108" t="s">
        <v>601</v>
      </c>
      <c r="F154" s="109">
        <v>2481.9</v>
      </c>
      <c r="G154" s="108" t="s">
        <v>625</v>
      </c>
      <c r="H154" s="108">
        <v>2840</v>
      </c>
      <c r="I154" s="126">
        <v>2870</v>
      </c>
      <c r="J154" s="127" t="s">
        <v>642</v>
      </c>
      <c r="K154" s="128">
        <f t="shared" si="65"/>
        <v>358.09999999999991</v>
      </c>
      <c r="L154" s="129">
        <f t="shared" si="66"/>
        <v>0.14428462065353154</v>
      </c>
      <c r="M154" s="130" t="s">
        <v>600</v>
      </c>
      <c r="N154" s="131">
        <v>42017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12</v>
      </c>
      <c r="B155" s="106">
        <v>41928</v>
      </c>
      <c r="C155" s="106"/>
      <c r="D155" s="107" t="s">
        <v>643</v>
      </c>
      <c r="E155" s="108" t="s">
        <v>601</v>
      </c>
      <c r="F155" s="109">
        <v>84.5</v>
      </c>
      <c r="G155" s="108" t="s">
        <v>625</v>
      </c>
      <c r="H155" s="108">
        <v>93</v>
      </c>
      <c r="I155" s="126">
        <v>110</v>
      </c>
      <c r="J155" s="127" t="s">
        <v>644</v>
      </c>
      <c r="K155" s="128">
        <f t="shared" si="65"/>
        <v>8.5</v>
      </c>
      <c r="L155" s="129">
        <f t="shared" si="66"/>
        <v>0.10059171597633136</v>
      </c>
      <c r="M155" s="130" t="s">
        <v>600</v>
      </c>
      <c r="N155" s="131">
        <v>41939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13</v>
      </c>
      <c r="B156" s="106">
        <v>41928</v>
      </c>
      <c r="C156" s="106"/>
      <c r="D156" s="107" t="s">
        <v>645</v>
      </c>
      <c r="E156" s="108" t="s">
        <v>601</v>
      </c>
      <c r="F156" s="109">
        <v>401</v>
      </c>
      <c r="G156" s="108" t="s">
        <v>625</v>
      </c>
      <c r="H156" s="108">
        <v>428</v>
      </c>
      <c r="I156" s="126">
        <v>450</v>
      </c>
      <c r="J156" s="127" t="s">
        <v>646</v>
      </c>
      <c r="K156" s="128">
        <f t="shared" si="65"/>
        <v>27</v>
      </c>
      <c r="L156" s="129">
        <f t="shared" si="66"/>
        <v>6.7331670822942641E-2</v>
      </c>
      <c r="M156" s="130" t="s">
        <v>600</v>
      </c>
      <c r="N156" s="131">
        <v>42020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14</v>
      </c>
      <c r="B157" s="106">
        <v>41928</v>
      </c>
      <c r="C157" s="106"/>
      <c r="D157" s="107" t="s">
        <v>647</v>
      </c>
      <c r="E157" s="108" t="s">
        <v>601</v>
      </c>
      <c r="F157" s="109">
        <v>101</v>
      </c>
      <c r="G157" s="108" t="s">
        <v>625</v>
      </c>
      <c r="H157" s="108">
        <v>112</v>
      </c>
      <c r="I157" s="126">
        <v>120</v>
      </c>
      <c r="J157" s="127" t="s">
        <v>648</v>
      </c>
      <c r="K157" s="128">
        <f t="shared" si="65"/>
        <v>11</v>
      </c>
      <c r="L157" s="129">
        <f t="shared" si="66"/>
        <v>0.10891089108910891</v>
      </c>
      <c r="M157" s="130" t="s">
        <v>600</v>
      </c>
      <c r="N157" s="131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15</v>
      </c>
      <c r="B158" s="106">
        <v>41954</v>
      </c>
      <c r="C158" s="106"/>
      <c r="D158" s="107" t="s">
        <v>649</v>
      </c>
      <c r="E158" s="108" t="s">
        <v>601</v>
      </c>
      <c r="F158" s="109">
        <v>59</v>
      </c>
      <c r="G158" s="108" t="s">
        <v>625</v>
      </c>
      <c r="H158" s="108">
        <v>76</v>
      </c>
      <c r="I158" s="126">
        <v>76</v>
      </c>
      <c r="J158" s="127" t="s">
        <v>626</v>
      </c>
      <c r="K158" s="128">
        <f t="shared" si="65"/>
        <v>17</v>
      </c>
      <c r="L158" s="129">
        <f t="shared" si="66"/>
        <v>0.28813559322033899</v>
      </c>
      <c r="M158" s="130" t="s">
        <v>600</v>
      </c>
      <c r="N158" s="131">
        <v>43032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16</v>
      </c>
      <c r="B159" s="106">
        <v>41954</v>
      </c>
      <c r="C159" s="106"/>
      <c r="D159" s="107" t="s">
        <v>638</v>
      </c>
      <c r="E159" s="108" t="s">
        <v>601</v>
      </c>
      <c r="F159" s="109">
        <v>99</v>
      </c>
      <c r="G159" s="108" t="s">
        <v>625</v>
      </c>
      <c r="H159" s="108">
        <v>120</v>
      </c>
      <c r="I159" s="126">
        <v>120</v>
      </c>
      <c r="J159" s="127" t="s">
        <v>650</v>
      </c>
      <c r="K159" s="128">
        <f t="shared" si="65"/>
        <v>21</v>
      </c>
      <c r="L159" s="129">
        <f t="shared" si="66"/>
        <v>0.21212121212121213</v>
      </c>
      <c r="M159" s="130" t="s">
        <v>600</v>
      </c>
      <c r="N159" s="131">
        <v>41960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17</v>
      </c>
      <c r="B160" s="106">
        <v>41956</v>
      </c>
      <c r="C160" s="106"/>
      <c r="D160" s="107" t="s">
        <v>651</v>
      </c>
      <c r="E160" s="108" t="s">
        <v>601</v>
      </c>
      <c r="F160" s="109">
        <v>22</v>
      </c>
      <c r="G160" s="108" t="s">
        <v>625</v>
      </c>
      <c r="H160" s="108">
        <v>33.549999999999997</v>
      </c>
      <c r="I160" s="126">
        <v>32</v>
      </c>
      <c r="J160" s="127" t="s">
        <v>652</v>
      </c>
      <c r="K160" s="128">
        <f t="shared" si="65"/>
        <v>11.549999999999997</v>
      </c>
      <c r="L160" s="129">
        <f t="shared" si="66"/>
        <v>0.52499999999999991</v>
      </c>
      <c r="M160" s="130" t="s">
        <v>600</v>
      </c>
      <c r="N160" s="131">
        <v>42188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18</v>
      </c>
      <c r="B161" s="106">
        <v>41976</v>
      </c>
      <c r="C161" s="106"/>
      <c r="D161" s="107" t="s">
        <v>653</v>
      </c>
      <c r="E161" s="108" t="s">
        <v>601</v>
      </c>
      <c r="F161" s="109">
        <v>440</v>
      </c>
      <c r="G161" s="108" t="s">
        <v>625</v>
      </c>
      <c r="H161" s="108">
        <v>520</v>
      </c>
      <c r="I161" s="126">
        <v>520</v>
      </c>
      <c r="J161" s="127" t="s">
        <v>654</v>
      </c>
      <c r="K161" s="128">
        <f t="shared" si="65"/>
        <v>80</v>
      </c>
      <c r="L161" s="129">
        <f t="shared" si="66"/>
        <v>0.18181818181818182</v>
      </c>
      <c r="M161" s="130" t="s">
        <v>600</v>
      </c>
      <c r="N161" s="131">
        <v>42208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19</v>
      </c>
      <c r="B162" s="106">
        <v>41976</v>
      </c>
      <c r="C162" s="106"/>
      <c r="D162" s="107" t="s">
        <v>655</v>
      </c>
      <c r="E162" s="108" t="s">
        <v>601</v>
      </c>
      <c r="F162" s="109">
        <v>360</v>
      </c>
      <c r="G162" s="108" t="s">
        <v>625</v>
      </c>
      <c r="H162" s="108">
        <v>427</v>
      </c>
      <c r="I162" s="126">
        <v>425</v>
      </c>
      <c r="J162" s="127" t="s">
        <v>656</v>
      </c>
      <c r="K162" s="128">
        <f t="shared" si="65"/>
        <v>67</v>
      </c>
      <c r="L162" s="129">
        <f t="shared" si="66"/>
        <v>0.18611111111111112</v>
      </c>
      <c r="M162" s="130" t="s">
        <v>600</v>
      </c>
      <c r="N162" s="131">
        <v>42058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20</v>
      </c>
      <c r="B163" s="106">
        <v>42012</v>
      </c>
      <c r="C163" s="106"/>
      <c r="D163" s="107" t="s">
        <v>657</v>
      </c>
      <c r="E163" s="108" t="s">
        <v>601</v>
      </c>
      <c r="F163" s="109">
        <v>360</v>
      </c>
      <c r="G163" s="108" t="s">
        <v>625</v>
      </c>
      <c r="H163" s="108">
        <v>455</v>
      </c>
      <c r="I163" s="126">
        <v>420</v>
      </c>
      <c r="J163" s="127" t="s">
        <v>658</v>
      </c>
      <c r="K163" s="128">
        <f t="shared" si="65"/>
        <v>95</v>
      </c>
      <c r="L163" s="129">
        <f t="shared" si="66"/>
        <v>0.2638888888888889</v>
      </c>
      <c r="M163" s="130" t="s">
        <v>600</v>
      </c>
      <c r="N163" s="131">
        <v>42024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21</v>
      </c>
      <c r="B164" s="106">
        <v>42012</v>
      </c>
      <c r="C164" s="106"/>
      <c r="D164" s="107" t="s">
        <v>659</v>
      </c>
      <c r="E164" s="108" t="s">
        <v>601</v>
      </c>
      <c r="F164" s="109">
        <v>130</v>
      </c>
      <c r="G164" s="108"/>
      <c r="H164" s="108">
        <v>175.5</v>
      </c>
      <c r="I164" s="126">
        <v>165</v>
      </c>
      <c r="J164" s="127" t="s">
        <v>660</v>
      </c>
      <c r="K164" s="128">
        <f t="shared" si="65"/>
        <v>45.5</v>
      </c>
      <c r="L164" s="129">
        <f t="shared" si="66"/>
        <v>0.35</v>
      </c>
      <c r="M164" s="130" t="s">
        <v>600</v>
      </c>
      <c r="N164" s="131">
        <v>43088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22</v>
      </c>
      <c r="B165" s="106">
        <v>42040</v>
      </c>
      <c r="C165" s="106"/>
      <c r="D165" s="107" t="s">
        <v>390</v>
      </c>
      <c r="E165" s="108" t="s">
        <v>624</v>
      </c>
      <c r="F165" s="109">
        <v>98</v>
      </c>
      <c r="G165" s="108"/>
      <c r="H165" s="108">
        <v>120</v>
      </c>
      <c r="I165" s="126">
        <v>120</v>
      </c>
      <c r="J165" s="127" t="s">
        <v>626</v>
      </c>
      <c r="K165" s="128">
        <f t="shared" si="65"/>
        <v>22</v>
      </c>
      <c r="L165" s="129">
        <f t="shared" si="66"/>
        <v>0.22448979591836735</v>
      </c>
      <c r="M165" s="130" t="s">
        <v>600</v>
      </c>
      <c r="N165" s="131">
        <v>42753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23</v>
      </c>
      <c r="B166" s="106">
        <v>42040</v>
      </c>
      <c r="C166" s="106"/>
      <c r="D166" s="107" t="s">
        <v>661</v>
      </c>
      <c r="E166" s="108" t="s">
        <v>624</v>
      </c>
      <c r="F166" s="109">
        <v>196</v>
      </c>
      <c r="G166" s="108"/>
      <c r="H166" s="108">
        <v>262</v>
      </c>
      <c r="I166" s="126">
        <v>255</v>
      </c>
      <c r="J166" s="127" t="s">
        <v>626</v>
      </c>
      <c r="K166" s="128">
        <f t="shared" si="65"/>
        <v>66</v>
      </c>
      <c r="L166" s="129">
        <f t="shared" si="66"/>
        <v>0.33673469387755101</v>
      </c>
      <c r="M166" s="130" t="s">
        <v>600</v>
      </c>
      <c r="N166" s="131">
        <v>42599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24</v>
      </c>
      <c r="B167" s="110">
        <v>42067</v>
      </c>
      <c r="C167" s="110"/>
      <c r="D167" s="111" t="s">
        <v>389</v>
      </c>
      <c r="E167" s="112" t="s">
        <v>624</v>
      </c>
      <c r="F167" s="113">
        <v>235</v>
      </c>
      <c r="G167" s="113"/>
      <c r="H167" s="114">
        <v>77</v>
      </c>
      <c r="I167" s="132" t="s">
        <v>662</v>
      </c>
      <c r="J167" s="133" t="s">
        <v>663</v>
      </c>
      <c r="K167" s="134">
        <f t="shared" si="65"/>
        <v>-158</v>
      </c>
      <c r="L167" s="135">
        <f t="shared" si="66"/>
        <v>-0.67234042553191486</v>
      </c>
      <c r="M167" s="136" t="s">
        <v>664</v>
      </c>
      <c r="N167" s="137">
        <v>43522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25</v>
      </c>
      <c r="B168" s="106">
        <v>42067</v>
      </c>
      <c r="C168" s="106"/>
      <c r="D168" s="107" t="s">
        <v>481</v>
      </c>
      <c r="E168" s="108" t="s">
        <v>624</v>
      </c>
      <c r="F168" s="109">
        <v>185</v>
      </c>
      <c r="G168" s="108"/>
      <c r="H168" s="108">
        <v>224</v>
      </c>
      <c r="I168" s="126" t="s">
        <v>665</v>
      </c>
      <c r="J168" s="127" t="s">
        <v>626</v>
      </c>
      <c r="K168" s="128">
        <f t="shared" si="65"/>
        <v>39</v>
      </c>
      <c r="L168" s="129">
        <f t="shared" si="66"/>
        <v>0.21081081081081082</v>
      </c>
      <c r="M168" s="130" t="s">
        <v>600</v>
      </c>
      <c r="N168" s="131">
        <v>42647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364">
        <v>26</v>
      </c>
      <c r="B169" s="115">
        <v>42090</v>
      </c>
      <c r="C169" s="115"/>
      <c r="D169" s="116" t="s">
        <v>666</v>
      </c>
      <c r="E169" s="117" t="s">
        <v>624</v>
      </c>
      <c r="F169" s="118">
        <v>49.5</v>
      </c>
      <c r="G169" s="119"/>
      <c r="H169" s="119">
        <v>15.85</v>
      </c>
      <c r="I169" s="119">
        <v>67</v>
      </c>
      <c r="J169" s="138" t="s">
        <v>667</v>
      </c>
      <c r="K169" s="119">
        <f t="shared" si="65"/>
        <v>-33.65</v>
      </c>
      <c r="L169" s="139">
        <f t="shared" si="66"/>
        <v>-0.67979797979797973</v>
      </c>
      <c r="M169" s="136" t="s">
        <v>664</v>
      </c>
      <c r="N169" s="140">
        <v>43627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27</v>
      </c>
      <c r="B170" s="106">
        <v>42093</v>
      </c>
      <c r="C170" s="106"/>
      <c r="D170" s="107" t="s">
        <v>668</v>
      </c>
      <c r="E170" s="108" t="s">
        <v>624</v>
      </c>
      <c r="F170" s="109">
        <v>183.5</v>
      </c>
      <c r="G170" s="108"/>
      <c r="H170" s="108">
        <v>219</v>
      </c>
      <c r="I170" s="126">
        <v>218</v>
      </c>
      <c r="J170" s="127" t="s">
        <v>669</v>
      </c>
      <c r="K170" s="128">
        <f t="shared" si="65"/>
        <v>35.5</v>
      </c>
      <c r="L170" s="129">
        <f t="shared" si="66"/>
        <v>0.19346049046321526</v>
      </c>
      <c r="M170" s="130" t="s">
        <v>600</v>
      </c>
      <c r="N170" s="131">
        <v>42103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28</v>
      </c>
      <c r="B171" s="106">
        <v>42114</v>
      </c>
      <c r="C171" s="106"/>
      <c r="D171" s="107" t="s">
        <v>670</v>
      </c>
      <c r="E171" s="108" t="s">
        <v>624</v>
      </c>
      <c r="F171" s="109">
        <f>(227+237)/2</f>
        <v>232</v>
      </c>
      <c r="G171" s="108"/>
      <c r="H171" s="108">
        <v>298</v>
      </c>
      <c r="I171" s="126">
        <v>298</v>
      </c>
      <c r="J171" s="127" t="s">
        <v>626</v>
      </c>
      <c r="K171" s="128">
        <f t="shared" si="65"/>
        <v>66</v>
      </c>
      <c r="L171" s="129">
        <f t="shared" si="66"/>
        <v>0.28448275862068967</v>
      </c>
      <c r="M171" s="130" t="s">
        <v>600</v>
      </c>
      <c r="N171" s="131">
        <v>42823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29</v>
      </c>
      <c r="B172" s="106">
        <v>42128</v>
      </c>
      <c r="C172" s="106"/>
      <c r="D172" s="107" t="s">
        <v>671</v>
      </c>
      <c r="E172" s="108" t="s">
        <v>601</v>
      </c>
      <c r="F172" s="109">
        <v>385</v>
      </c>
      <c r="G172" s="108"/>
      <c r="H172" s="108">
        <f>212.5+331</f>
        <v>543.5</v>
      </c>
      <c r="I172" s="126">
        <v>510</v>
      </c>
      <c r="J172" s="127" t="s">
        <v>672</v>
      </c>
      <c r="K172" s="128">
        <f t="shared" si="65"/>
        <v>158.5</v>
      </c>
      <c r="L172" s="129">
        <f t="shared" si="66"/>
        <v>0.41168831168831171</v>
      </c>
      <c r="M172" s="130" t="s">
        <v>600</v>
      </c>
      <c r="N172" s="131">
        <v>42235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30</v>
      </c>
      <c r="B173" s="106">
        <v>42128</v>
      </c>
      <c r="C173" s="106"/>
      <c r="D173" s="107" t="s">
        <v>673</v>
      </c>
      <c r="E173" s="108" t="s">
        <v>601</v>
      </c>
      <c r="F173" s="109">
        <v>115.5</v>
      </c>
      <c r="G173" s="108"/>
      <c r="H173" s="108">
        <v>146</v>
      </c>
      <c r="I173" s="126">
        <v>142</v>
      </c>
      <c r="J173" s="127" t="s">
        <v>674</v>
      </c>
      <c r="K173" s="128">
        <f t="shared" si="65"/>
        <v>30.5</v>
      </c>
      <c r="L173" s="129">
        <f t="shared" si="66"/>
        <v>0.26406926406926406</v>
      </c>
      <c r="M173" s="130" t="s">
        <v>600</v>
      </c>
      <c r="N173" s="131">
        <v>42202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31</v>
      </c>
      <c r="B174" s="106">
        <v>42151</v>
      </c>
      <c r="C174" s="106"/>
      <c r="D174" s="107" t="s">
        <v>675</v>
      </c>
      <c r="E174" s="108" t="s">
        <v>601</v>
      </c>
      <c r="F174" s="109">
        <v>237.5</v>
      </c>
      <c r="G174" s="108"/>
      <c r="H174" s="108">
        <v>279.5</v>
      </c>
      <c r="I174" s="126">
        <v>278</v>
      </c>
      <c r="J174" s="127" t="s">
        <v>626</v>
      </c>
      <c r="K174" s="128">
        <f t="shared" si="65"/>
        <v>42</v>
      </c>
      <c r="L174" s="129">
        <f t="shared" si="66"/>
        <v>0.17684210526315788</v>
      </c>
      <c r="M174" s="130" t="s">
        <v>600</v>
      </c>
      <c r="N174" s="131">
        <v>42222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32</v>
      </c>
      <c r="B175" s="106">
        <v>42174</v>
      </c>
      <c r="C175" s="106"/>
      <c r="D175" s="107" t="s">
        <v>645</v>
      </c>
      <c r="E175" s="108" t="s">
        <v>624</v>
      </c>
      <c r="F175" s="109">
        <v>340</v>
      </c>
      <c r="G175" s="108"/>
      <c r="H175" s="108">
        <v>448</v>
      </c>
      <c r="I175" s="126">
        <v>448</v>
      </c>
      <c r="J175" s="127" t="s">
        <v>626</v>
      </c>
      <c r="K175" s="128">
        <f t="shared" si="65"/>
        <v>108</v>
      </c>
      <c r="L175" s="129">
        <f t="shared" si="66"/>
        <v>0.31764705882352939</v>
      </c>
      <c r="M175" s="130" t="s">
        <v>600</v>
      </c>
      <c r="N175" s="131">
        <v>43018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33</v>
      </c>
      <c r="B176" s="106">
        <v>42191</v>
      </c>
      <c r="C176" s="106"/>
      <c r="D176" s="107" t="s">
        <v>676</v>
      </c>
      <c r="E176" s="108" t="s">
        <v>624</v>
      </c>
      <c r="F176" s="109">
        <v>390</v>
      </c>
      <c r="G176" s="108"/>
      <c r="H176" s="108">
        <v>460</v>
      </c>
      <c r="I176" s="126">
        <v>460</v>
      </c>
      <c r="J176" s="127" t="s">
        <v>626</v>
      </c>
      <c r="K176" s="128">
        <f t="shared" ref="K176:K196" si="67">H176-F176</f>
        <v>70</v>
      </c>
      <c r="L176" s="129">
        <f t="shared" ref="L176:L196" si="68">K176/F176</f>
        <v>0.17948717948717949</v>
      </c>
      <c r="M176" s="130" t="s">
        <v>600</v>
      </c>
      <c r="N176" s="131">
        <v>42478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34</v>
      </c>
      <c r="B177" s="110">
        <v>42195</v>
      </c>
      <c r="C177" s="110"/>
      <c r="D177" s="111" t="s">
        <v>677</v>
      </c>
      <c r="E177" s="112" t="s">
        <v>624</v>
      </c>
      <c r="F177" s="113">
        <v>122.5</v>
      </c>
      <c r="G177" s="113"/>
      <c r="H177" s="114">
        <v>61</v>
      </c>
      <c r="I177" s="132">
        <v>172</v>
      </c>
      <c r="J177" s="133" t="s">
        <v>678</v>
      </c>
      <c r="K177" s="134">
        <f t="shared" si="67"/>
        <v>-61.5</v>
      </c>
      <c r="L177" s="135">
        <f t="shared" si="68"/>
        <v>-0.50204081632653064</v>
      </c>
      <c r="M177" s="136" t="s">
        <v>664</v>
      </c>
      <c r="N177" s="137">
        <v>43333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35</v>
      </c>
      <c r="B178" s="106">
        <v>42219</v>
      </c>
      <c r="C178" s="106"/>
      <c r="D178" s="107" t="s">
        <v>679</v>
      </c>
      <c r="E178" s="108" t="s">
        <v>624</v>
      </c>
      <c r="F178" s="109">
        <v>297.5</v>
      </c>
      <c r="G178" s="108"/>
      <c r="H178" s="108">
        <v>350</v>
      </c>
      <c r="I178" s="126">
        <v>360</v>
      </c>
      <c r="J178" s="127" t="s">
        <v>680</v>
      </c>
      <c r="K178" s="128">
        <f t="shared" si="67"/>
        <v>52.5</v>
      </c>
      <c r="L178" s="129">
        <f t="shared" si="68"/>
        <v>0.17647058823529413</v>
      </c>
      <c r="M178" s="130" t="s">
        <v>600</v>
      </c>
      <c r="N178" s="131">
        <v>42232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36</v>
      </c>
      <c r="B179" s="106">
        <v>42219</v>
      </c>
      <c r="C179" s="106"/>
      <c r="D179" s="107" t="s">
        <v>681</v>
      </c>
      <c r="E179" s="108" t="s">
        <v>624</v>
      </c>
      <c r="F179" s="109">
        <v>115.5</v>
      </c>
      <c r="G179" s="108"/>
      <c r="H179" s="108">
        <v>149</v>
      </c>
      <c r="I179" s="126">
        <v>140</v>
      </c>
      <c r="J179" s="141" t="s">
        <v>682</v>
      </c>
      <c r="K179" s="128">
        <f t="shared" si="67"/>
        <v>33.5</v>
      </c>
      <c r="L179" s="129">
        <f t="shared" si="68"/>
        <v>0.29004329004329005</v>
      </c>
      <c r="M179" s="130" t="s">
        <v>600</v>
      </c>
      <c r="N179" s="131">
        <v>42740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37</v>
      </c>
      <c r="B180" s="106">
        <v>42251</v>
      </c>
      <c r="C180" s="106"/>
      <c r="D180" s="107" t="s">
        <v>675</v>
      </c>
      <c r="E180" s="108" t="s">
        <v>624</v>
      </c>
      <c r="F180" s="109">
        <v>226</v>
      </c>
      <c r="G180" s="108"/>
      <c r="H180" s="108">
        <v>292</v>
      </c>
      <c r="I180" s="126">
        <v>292</v>
      </c>
      <c r="J180" s="127" t="s">
        <v>683</v>
      </c>
      <c r="K180" s="128">
        <f t="shared" si="67"/>
        <v>66</v>
      </c>
      <c r="L180" s="129">
        <f t="shared" si="68"/>
        <v>0.29203539823008851</v>
      </c>
      <c r="M180" s="130" t="s">
        <v>600</v>
      </c>
      <c r="N180" s="131">
        <v>42286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38</v>
      </c>
      <c r="B181" s="106">
        <v>42254</v>
      </c>
      <c r="C181" s="106"/>
      <c r="D181" s="107" t="s">
        <v>670</v>
      </c>
      <c r="E181" s="108" t="s">
        <v>624</v>
      </c>
      <c r="F181" s="109">
        <v>232.5</v>
      </c>
      <c r="G181" s="108"/>
      <c r="H181" s="108">
        <v>312.5</v>
      </c>
      <c r="I181" s="126">
        <v>310</v>
      </c>
      <c r="J181" s="127" t="s">
        <v>626</v>
      </c>
      <c r="K181" s="128">
        <f t="shared" si="67"/>
        <v>80</v>
      </c>
      <c r="L181" s="129">
        <f t="shared" si="68"/>
        <v>0.34408602150537637</v>
      </c>
      <c r="M181" s="130" t="s">
        <v>600</v>
      </c>
      <c r="N181" s="131">
        <v>42823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39</v>
      </c>
      <c r="B182" s="106">
        <v>42268</v>
      </c>
      <c r="C182" s="106"/>
      <c r="D182" s="107" t="s">
        <v>684</v>
      </c>
      <c r="E182" s="108" t="s">
        <v>624</v>
      </c>
      <c r="F182" s="109">
        <v>196.5</v>
      </c>
      <c r="G182" s="108"/>
      <c r="H182" s="108">
        <v>238</v>
      </c>
      <c r="I182" s="126">
        <v>238</v>
      </c>
      <c r="J182" s="127" t="s">
        <v>683</v>
      </c>
      <c r="K182" s="128">
        <f t="shared" si="67"/>
        <v>41.5</v>
      </c>
      <c r="L182" s="129">
        <f t="shared" si="68"/>
        <v>0.21119592875318066</v>
      </c>
      <c r="M182" s="130" t="s">
        <v>600</v>
      </c>
      <c r="N182" s="131">
        <v>42291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40</v>
      </c>
      <c r="B183" s="106">
        <v>42271</v>
      </c>
      <c r="C183" s="106"/>
      <c r="D183" s="107" t="s">
        <v>623</v>
      </c>
      <c r="E183" s="108" t="s">
        <v>624</v>
      </c>
      <c r="F183" s="109">
        <v>65</v>
      </c>
      <c r="G183" s="108"/>
      <c r="H183" s="108">
        <v>82</v>
      </c>
      <c r="I183" s="126">
        <v>82</v>
      </c>
      <c r="J183" s="127" t="s">
        <v>683</v>
      </c>
      <c r="K183" s="128">
        <f t="shared" si="67"/>
        <v>17</v>
      </c>
      <c r="L183" s="129">
        <f t="shared" si="68"/>
        <v>0.26153846153846155</v>
      </c>
      <c r="M183" s="130" t="s">
        <v>600</v>
      </c>
      <c r="N183" s="131">
        <v>42578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41</v>
      </c>
      <c r="B184" s="106">
        <v>42291</v>
      </c>
      <c r="C184" s="106"/>
      <c r="D184" s="107" t="s">
        <v>685</v>
      </c>
      <c r="E184" s="108" t="s">
        <v>624</v>
      </c>
      <c r="F184" s="109">
        <v>144</v>
      </c>
      <c r="G184" s="108"/>
      <c r="H184" s="108">
        <v>182.5</v>
      </c>
      <c r="I184" s="126">
        <v>181</v>
      </c>
      <c r="J184" s="127" t="s">
        <v>683</v>
      </c>
      <c r="K184" s="128">
        <f t="shared" si="67"/>
        <v>38.5</v>
      </c>
      <c r="L184" s="129">
        <f t="shared" si="68"/>
        <v>0.2673611111111111</v>
      </c>
      <c r="M184" s="130" t="s">
        <v>600</v>
      </c>
      <c r="N184" s="131">
        <v>42817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42</v>
      </c>
      <c r="B185" s="106">
        <v>42291</v>
      </c>
      <c r="C185" s="106"/>
      <c r="D185" s="107" t="s">
        <v>686</v>
      </c>
      <c r="E185" s="108" t="s">
        <v>624</v>
      </c>
      <c r="F185" s="109">
        <v>264</v>
      </c>
      <c r="G185" s="108"/>
      <c r="H185" s="108">
        <v>311</v>
      </c>
      <c r="I185" s="126">
        <v>311</v>
      </c>
      <c r="J185" s="127" t="s">
        <v>683</v>
      </c>
      <c r="K185" s="128">
        <f t="shared" si="67"/>
        <v>47</v>
      </c>
      <c r="L185" s="129">
        <f t="shared" si="68"/>
        <v>0.17803030303030304</v>
      </c>
      <c r="M185" s="130" t="s">
        <v>600</v>
      </c>
      <c r="N185" s="131">
        <v>42604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43</v>
      </c>
      <c r="B186" s="106">
        <v>42318</v>
      </c>
      <c r="C186" s="106"/>
      <c r="D186" s="107" t="s">
        <v>687</v>
      </c>
      <c r="E186" s="108" t="s">
        <v>601</v>
      </c>
      <c r="F186" s="109">
        <v>549.5</v>
      </c>
      <c r="G186" s="108"/>
      <c r="H186" s="108">
        <v>630</v>
      </c>
      <c r="I186" s="126">
        <v>630</v>
      </c>
      <c r="J186" s="127" t="s">
        <v>683</v>
      </c>
      <c r="K186" s="128">
        <f t="shared" si="67"/>
        <v>80.5</v>
      </c>
      <c r="L186" s="129">
        <f t="shared" si="68"/>
        <v>0.1464968152866242</v>
      </c>
      <c r="M186" s="130" t="s">
        <v>600</v>
      </c>
      <c r="N186" s="131">
        <v>42419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44</v>
      </c>
      <c r="B187" s="106">
        <v>42342</v>
      </c>
      <c r="C187" s="106"/>
      <c r="D187" s="107" t="s">
        <v>688</v>
      </c>
      <c r="E187" s="108" t="s">
        <v>624</v>
      </c>
      <c r="F187" s="109">
        <v>1027.5</v>
      </c>
      <c r="G187" s="108"/>
      <c r="H187" s="108">
        <v>1315</v>
      </c>
      <c r="I187" s="126">
        <v>1250</v>
      </c>
      <c r="J187" s="127" t="s">
        <v>683</v>
      </c>
      <c r="K187" s="128">
        <f t="shared" si="67"/>
        <v>287.5</v>
      </c>
      <c r="L187" s="129">
        <f t="shared" si="68"/>
        <v>0.27980535279805352</v>
      </c>
      <c r="M187" s="130" t="s">
        <v>600</v>
      </c>
      <c r="N187" s="131">
        <v>43244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45</v>
      </c>
      <c r="B188" s="106">
        <v>42367</v>
      </c>
      <c r="C188" s="106"/>
      <c r="D188" s="107" t="s">
        <v>689</v>
      </c>
      <c r="E188" s="108" t="s">
        <v>624</v>
      </c>
      <c r="F188" s="109">
        <v>465</v>
      </c>
      <c r="G188" s="108"/>
      <c r="H188" s="108">
        <v>540</v>
      </c>
      <c r="I188" s="126">
        <v>540</v>
      </c>
      <c r="J188" s="127" t="s">
        <v>683</v>
      </c>
      <c r="K188" s="128">
        <f t="shared" si="67"/>
        <v>75</v>
      </c>
      <c r="L188" s="129">
        <f t="shared" si="68"/>
        <v>0.16129032258064516</v>
      </c>
      <c r="M188" s="130" t="s">
        <v>600</v>
      </c>
      <c r="N188" s="131">
        <v>42530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46</v>
      </c>
      <c r="B189" s="106">
        <v>42380</v>
      </c>
      <c r="C189" s="106"/>
      <c r="D189" s="107" t="s">
        <v>390</v>
      </c>
      <c r="E189" s="108" t="s">
        <v>601</v>
      </c>
      <c r="F189" s="109">
        <v>81</v>
      </c>
      <c r="G189" s="108"/>
      <c r="H189" s="108">
        <v>110</v>
      </c>
      <c r="I189" s="126">
        <v>110</v>
      </c>
      <c r="J189" s="127" t="s">
        <v>683</v>
      </c>
      <c r="K189" s="128">
        <f t="shared" si="67"/>
        <v>29</v>
      </c>
      <c r="L189" s="129">
        <f t="shared" si="68"/>
        <v>0.35802469135802467</v>
      </c>
      <c r="M189" s="130" t="s">
        <v>600</v>
      </c>
      <c r="N189" s="131">
        <v>42745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47</v>
      </c>
      <c r="B190" s="106">
        <v>42382</v>
      </c>
      <c r="C190" s="106"/>
      <c r="D190" s="107" t="s">
        <v>690</v>
      </c>
      <c r="E190" s="108" t="s">
        <v>601</v>
      </c>
      <c r="F190" s="109">
        <v>417.5</v>
      </c>
      <c r="G190" s="108"/>
      <c r="H190" s="108">
        <v>547</v>
      </c>
      <c r="I190" s="126">
        <v>535</v>
      </c>
      <c r="J190" s="127" t="s">
        <v>683</v>
      </c>
      <c r="K190" s="128">
        <f t="shared" si="67"/>
        <v>129.5</v>
      </c>
      <c r="L190" s="129">
        <f t="shared" si="68"/>
        <v>0.31017964071856285</v>
      </c>
      <c r="M190" s="130" t="s">
        <v>600</v>
      </c>
      <c r="N190" s="131">
        <v>42578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48</v>
      </c>
      <c r="B191" s="106">
        <v>42408</v>
      </c>
      <c r="C191" s="106"/>
      <c r="D191" s="107" t="s">
        <v>691</v>
      </c>
      <c r="E191" s="108" t="s">
        <v>624</v>
      </c>
      <c r="F191" s="109">
        <v>650</v>
      </c>
      <c r="G191" s="108"/>
      <c r="H191" s="108">
        <v>800</v>
      </c>
      <c r="I191" s="126">
        <v>800</v>
      </c>
      <c r="J191" s="127" t="s">
        <v>683</v>
      </c>
      <c r="K191" s="128">
        <f t="shared" si="67"/>
        <v>150</v>
      </c>
      <c r="L191" s="129">
        <f t="shared" si="68"/>
        <v>0.23076923076923078</v>
      </c>
      <c r="M191" s="130" t="s">
        <v>600</v>
      </c>
      <c r="N191" s="131">
        <v>43154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49</v>
      </c>
      <c r="B192" s="106">
        <v>42433</v>
      </c>
      <c r="C192" s="106"/>
      <c r="D192" s="107" t="s">
        <v>197</v>
      </c>
      <c r="E192" s="108" t="s">
        <v>624</v>
      </c>
      <c r="F192" s="109">
        <v>437.5</v>
      </c>
      <c r="G192" s="108"/>
      <c r="H192" s="108">
        <v>504.5</v>
      </c>
      <c r="I192" s="126">
        <v>522</v>
      </c>
      <c r="J192" s="127" t="s">
        <v>692</v>
      </c>
      <c r="K192" s="128">
        <f t="shared" si="67"/>
        <v>67</v>
      </c>
      <c r="L192" s="129">
        <f t="shared" si="68"/>
        <v>0.15314285714285714</v>
      </c>
      <c r="M192" s="130" t="s">
        <v>600</v>
      </c>
      <c r="N192" s="131">
        <v>42480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50</v>
      </c>
      <c r="B193" s="106">
        <v>42438</v>
      </c>
      <c r="C193" s="106"/>
      <c r="D193" s="107" t="s">
        <v>693</v>
      </c>
      <c r="E193" s="108" t="s">
        <v>624</v>
      </c>
      <c r="F193" s="109">
        <v>189.5</v>
      </c>
      <c r="G193" s="108"/>
      <c r="H193" s="108">
        <v>218</v>
      </c>
      <c r="I193" s="126">
        <v>218</v>
      </c>
      <c r="J193" s="127" t="s">
        <v>683</v>
      </c>
      <c r="K193" s="128">
        <f t="shared" si="67"/>
        <v>28.5</v>
      </c>
      <c r="L193" s="129">
        <f t="shared" si="68"/>
        <v>0.15039577836411611</v>
      </c>
      <c r="M193" s="130" t="s">
        <v>600</v>
      </c>
      <c r="N193" s="131">
        <v>43034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4">
        <v>51</v>
      </c>
      <c r="B194" s="115">
        <v>42471</v>
      </c>
      <c r="C194" s="115"/>
      <c r="D194" s="116" t="s">
        <v>694</v>
      </c>
      <c r="E194" s="117" t="s">
        <v>624</v>
      </c>
      <c r="F194" s="118">
        <v>36.5</v>
      </c>
      <c r="G194" s="119"/>
      <c r="H194" s="119">
        <v>15.85</v>
      </c>
      <c r="I194" s="119">
        <v>60</v>
      </c>
      <c r="J194" s="138" t="s">
        <v>695</v>
      </c>
      <c r="K194" s="134">
        <f t="shared" si="67"/>
        <v>-20.65</v>
      </c>
      <c r="L194" s="168">
        <f t="shared" si="68"/>
        <v>-0.5657534246575342</v>
      </c>
      <c r="M194" s="136" t="s">
        <v>664</v>
      </c>
      <c r="N194" s="169">
        <v>43627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52</v>
      </c>
      <c r="B195" s="106">
        <v>42472</v>
      </c>
      <c r="C195" s="106"/>
      <c r="D195" s="107" t="s">
        <v>696</v>
      </c>
      <c r="E195" s="108" t="s">
        <v>624</v>
      </c>
      <c r="F195" s="109">
        <v>93</v>
      </c>
      <c r="G195" s="108"/>
      <c r="H195" s="108">
        <v>149</v>
      </c>
      <c r="I195" s="126">
        <v>140</v>
      </c>
      <c r="J195" s="141" t="s">
        <v>697</v>
      </c>
      <c r="K195" s="128">
        <f t="shared" si="67"/>
        <v>56</v>
      </c>
      <c r="L195" s="129">
        <f t="shared" si="68"/>
        <v>0.60215053763440862</v>
      </c>
      <c r="M195" s="130" t="s">
        <v>600</v>
      </c>
      <c r="N195" s="131">
        <v>42740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53</v>
      </c>
      <c r="B196" s="106">
        <v>42472</v>
      </c>
      <c r="C196" s="106"/>
      <c r="D196" s="107" t="s">
        <v>698</v>
      </c>
      <c r="E196" s="108" t="s">
        <v>624</v>
      </c>
      <c r="F196" s="109">
        <v>130</v>
      </c>
      <c r="G196" s="108"/>
      <c r="H196" s="108">
        <v>150</v>
      </c>
      <c r="I196" s="126" t="s">
        <v>699</v>
      </c>
      <c r="J196" s="127" t="s">
        <v>683</v>
      </c>
      <c r="K196" s="128">
        <f t="shared" si="67"/>
        <v>20</v>
      </c>
      <c r="L196" s="129">
        <f t="shared" si="68"/>
        <v>0.15384615384615385</v>
      </c>
      <c r="M196" s="130" t="s">
        <v>600</v>
      </c>
      <c r="N196" s="131">
        <v>42564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54</v>
      </c>
      <c r="B197" s="106">
        <v>42473</v>
      </c>
      <c r="C197" s="106"/>
      <c r="D197" s="107" t="s">
        <v>354</v>
      </c>
      <c r="E197" s="108" t="s">
        <v>624</v>
      </c>
      <c r="F197" s="109">
        <v>196</v>
      </c>
      <c r="G197" s="108"/>
      <c r="H197" s="108">
        <v>299</v>
      </c>
      <c r="I197" s="126">
        <v>299</v>
      </c>
      <c r="J197" s="127" t="s">
        <v>683</v>
      </c>
      <c r="K197" s="128">
        <v>103</v>
      </c>
      <c r="L197" s="129">
        <v>0.52551020408163296</v>
      </c>
      <c r="M197" s="130" t="s">
        <v>600</v>
      </c>
      <c r="N197" s="131">
        <v>42620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55</v>
      </c>
      <c r="B198" s="106">
        <v>42473</v>
      </c>
      <c r="C198" s="106"/>
      <c r="D198" s="107" t="s">
        <v>757</v>
      </c>
      <c r="E198" s="108" t="s">
        <v>624</v>
      </c>
      <c r="F198" s="109">
        <v>88</v>
      </c>
      <c r="G198" s="108"/>
      <c r="H198" s="108">
        <v>103</v>
      </c>
      <c r="I198" s="126">
        <v>103</v>
      </c>
      <c r="J198" s="127" t="s">
        <v>683</v>
      </c>
      <c r="K198" s="128">
        <v>15</v>
      </c>
      <c r="L198" s="129">
        <v>0.170454545454545</v>
      </c>
      <c r="M198" s="130" t="s">
        <v>600</v>
      </c>
      <c r="N198" s="131">
        <v>42530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56</v>
      </c>
      <c r="B199" s="106">
        <v>42492</v>
      </c>
      <c r="C199" s="106"/>
      <c r="D199" s="107" t="s">
        <v>700</v>
      </c>
      <c r="E199" s="108" t="s">
        <v>624</v>
      </c>
      <c r="F199" s="109">
        <v>127.5</v>
      </c>
      <c r="G199" s="108"/>
      <c r="H199" s="108">
        <v>148</v>
      </c>
      <c r="I199" s="126" t="s">
        <v>701</v>
      </c>
      <c r="J199" s="127" t="s">
        <v>683</v>
      </c>
      <c r="K199" s="128">
        <f>H199-F199</f>
        <v>20.5</v>
      </c>
      <c r="L199" s="129">
        <f>K199/F199</f>
        <v>0.16078431372549021</v>
      </c>
      <c r="M199" s="130" t="s">
        <v>600</v>
      </c>
      <c r="N199" s="131">
        <v>42564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57</v>
      </c>
      <c r="B200" s="106">
        <v>42493</v>
      </c>
      <c r="C200" s="106"/>
      <c r="D200" s="107" t="s">
        <v>702</v>
      </c>
      <c r="E200" s="108" t="s">
        <v>624</v>
      </c>
      <c r="F200" s="109">
        <v>675</v>
      </c>
      <c r="G200" s="108"/>
      <c r="H200" s="108">
        <v>815</v>
      </c>
      <c r="I200" s="126" t="s">
        <v>703</v>
      </c>
      <c r="J200" s="127" t="s">
        <v>683</v>
      </c>
      <c r="K200" s="128">
        <f>H200-F200</f>
        <v>140</v>
      </c>
      <c r="L200" s="129">
        <f>K200/F200</f>
        <v>0.2074074074074074</v>
      </c>
      <c r="M200" s="130" t="s">
        <v>600</v>
      </c>
      <c r="N200" s="131">
        <v>43154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58</v>
      </c>
      <c r="B201" s="110">
        <v>42522</v>
      </c>
      <c r="C201" s="110"/>
      <c r="D201" s="111" t="s">
        <v>758</v>
      </c>
      <c r="E201" s="112" t="s">
        <v>624</v>
      </c>
      <c r="F201" s="113">
        <v>500</v>
      </c>
      <c r="G201" s="113"/>
      <c r="H201" s="114">
        <v>232.5</v>
      </c>
      <c r="I201" s="132" t="s">
        <v>759</v>
      </c>
      <c r="J201" s="133" t="s">
        <v>760</v>
      </c>
      <c r="K201" s="134">
        <f>H201-F201</f>
        <v>-267.5</v>
      </c>
      <c r="L201" s="135">
        <f>K201/F201</f>
        <v>-0.53500000000000003</v>
      </c>
      <c r="M201" s="136" t="s">
        <v>664</v>
      </c>
      <c r="N201" s="137">
        <v>43735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59</v>
      </c>
      <c r="B202" s="106">
        <v>42527</v>
      </c>
      <c r="C202" s="106"/>
      <c r="D202" s="107" t="s">
        <v>704</v>
      </c>
      <c r="E202" s="108" t="s">
        <v>624</v>
      </c>
      <c r="F202" s="109">
        <v>110</v>
      </c>
      <c r="G202" s="108"/>
      <c r="H202" s="108">
        <v>126.5</v>
      </c>
      <c r="I202" s="126">
        <v>125</v>
      </c>
      <c r="J202" s="127" t="s">
        <v>633</v>
      </c>
      <c r="K202" s="128">
        <f>H202-F202</f>
        <v>16.5</v>
      </c>
      <c r="L202" s="129">
        <f>K202/F202</f>
        <v>0.15</v>
      </c>
      <c r="M202" s="130" t="s">
        <v>600</v>
      </c>
      <c r="N202" s="131">
        <v>42552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60</v>
      </c>
      <c r="B203" s="106">
        <v>42538</v>
      </c>
      <c r="C203" s="106"/>
      <c r="D203" s="107" t="s">
        <v>705</v>
      </c>
      <c r="E203" s="108" t="s">
        <v>624</v>
      </c>
      <c r="F203" s="109">
        <v>44</v>
      </c>
      <c r="G203" s="108"/>
      <c r="H203" s="108">
        <v>69.5</v>
      </c>
      <c r="I203" s="126">
        <v>69.5</v>
      </c>
      <c r="J203" s="127" t="s">
        <v>706</v>
      </c>
      <c r="K203" s="128">
        <f>H203-F203</f>
        <v>25.5</v>
      </c>
      <c r="L203" s="129">
        <f>K203/F203</f>
        <v>0.57954545454545459</v>
      </c>
      <c r="M203" s="130" t="s">
        <v>600</v>
      </c>
      <c r="N203" s="131">
        <v>42977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61</v>
      </c>
      <c r="B204" s="106">
        <v>42549</v>
      </c>
      <c r="C204" s="106"/>
      <c r="D204" s="148" t="s">
        <v>761</v>
      </c>
      <c r="E204" s="108" t="s">
        <v>624</v>
      </c>
      <c r="F204" s="109">
        <v>262.5</v>
      </c>
      <c r="G204" s="108"/>
      <c r="H204" s="108">
        <v>340</v>
      </c>
      <c r="I204" s="126">
        <v>333</v>
      </c>
      <c r="J204" s="127" t="s">
        <v>762</v>
      </c>
      <c r="K204" s="128">
        <v>77.5</v>
      </c>
      <c r="L204" s="129">
        <v>0.29523809523809502</v>
      </c>
      <c r="M204" s="130" t="s">
        <v>600</v>
      </c>
      <c r="N204" s="131">
        <v>43017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62</v>
      </c>
      <c r="B205" s="106">
        <v>42549</v>
      </c>
      <c r="C205" s="106"/>
      <c r="D205" s="148" t="s">
        <v>763</v>
      </c>
      <c r="E205" s="108" t="s">
        <v>624</v>
      </c>
      <c r="F205" s="109">
        <v>840</v>
      </c>
      <c r="G205" s="108"/>
      <c r="H205" s="108">
        <v>1230</v>
      </c>
      <c r="I205" s="126">
        <v>1230</v>
      </c>
      <c r="J205" s="127" t="s">
        <v>683</v>
      </c>
      <c r="K205" s="128">
        <v>390</v>
      </c>
      <c r="L205" s="129">
        <v>0.46428571428571402</v>
      </c>
      <c r="M205" s="130" t="s">
        <v>600</v>
      </c>
      <c r="N205" s="131">
        <v>42649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5">
        <v>63</v>
      </c>
      <c r="B206" s="143">
        <v>42556</v>
      </c>
      <c r="C206" s="143"/>
      <c r="D206" s="144" t="s">
        <v>707</v>
      </c>
      <c r="E206" s="145" t="s">
        <v>624</v>
      </c>
      <c r="F206" s="146">
        <v>395</v>
      </c>
      <c r="G206" s="147"/>
      <c r="H206" s="147">
        <f>(468.5+342.5)/2</f>
        <v>405.5</v>
      </c>
      <c r="I206" s="147">
        <v>510</v>
      </c>
      <c r="J206" s="170" t="s">
        <v>708</v>
      </c>
      <c r="K206" s="171">
        <f t="shared" ref="K206:K212" si="69">H206-F206</f>
        <v>10.5</v>
      </c>
      <c r="L206" s="172">
        <f t="shared" ref="L206:L212" si="70">K206/F206</f>
        <v>2.6582278481012658E-2</v>
      </c>
      <c r="M206" s="173" t="s">
        <v>709</v>
      </c>
      <c r="N206" s="174">
        <v>43606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64</v>
      </c>
      <c r="B207" s="110">
        <v>42584</v>
      </c>
      <c r="C207" s="110"/>
      <c r="D207" s="111" t="s">
        <v>710</v>
      </c>
      <c r="E207" s="112" t="s">
        <v>601</v>
      </c>
      <c r="F207" s="113">
        <f>169.5-12.8</f>
        <v>156.69999999999999</v>
      </c>
      <c r="G207" s="113"/>
      <c r="H207" s="114">
        <v>77</v>
      </c>
      <c r="I207" s="132" t="s">
        <v>711</v>
      </c>
      <c r="J207" s="386" t="s">
        <v>3402</v>
      </c>
      <c r="K207" s="134">
        <f t="shared" si="69"/>
        <v>-79.699999999999989</v>
      </c>
      <c r="L207" s="135">
        <f t="shared" si="70"/>
        <v>-0.50861518825781749</v>
      </c>
      <c r="M207" s="136" t="s">
        <v>664</v>
      </c>
      <c r="N207" s="137">
        <v>43522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65</v>
      </c>
      <c r="B208" s="110">
        <v>42586</v>
      </c>
      <c r="C208" s="110"/>
      <c r="D208" s="111" t="s">
        <v>712</v>
      </c>
      <c r="E208" s="112" t="s">
        <v>624</v>
      </c>
      <c r="F208" s="113">
        <v>400</v>
      </c>
      <c r="G208" s="113"/>
      <c r="H208" s="114">
        <v>305</v>
      </c>
      <c r="I208" s="132">
        <v>475</v>
      </c>
      <c r="J208" s="133" t="s">
        <v>713</v>
      </c>
      <c r="K208" s="134">
        <f t="shared" si="69"/>
        <v>-95</v>
      </c>
      <c r="L208" s="135">
        <f t="shared" si="70"/>
        <v>-0.23749999999999999</v>
      </c>
      <c r="M208" s="136" t="s">
        <v>664</v>
      </c>
      <c r="N208" s="137">
        <v>43606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66</v>
      </c>
      <c r="B209" s="106">
        <v>42593</v>
      </c>
      <c r="C209" s="106"/>
      <c r="D209" s="107" t="s">
        <v>714</v>
      </c>
      <c r="E209" s="108" t="s">
        <v>624</v>
      </c>
      <c r="F209" s="109">
        <v>86.5</v>
      </c>
      <c r="G209" s="108"/>
      <c r="H209" s="108">
        <v>130</v>
      </c>
      <c r="I209" s="126">
        <v>130</v>
      </c>
      <c r="J209" s="141" t="s">
        <v>715</v>
      </c>
      <c r="K209" s="128">
        <f t="shared" si="69"/>
        <v>43.5</v>
      </c>
      <c r="L209" s="129">
        <f t="shared" si="70"/>
        <v>0.50289017341040465</v>
      </c>
      <c r="M209" s="130" t="s">
        <v>600</v>
      </c>
      <c r="N209" s="131">
        <v>43091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67</v>
      </c>
      <c r="B210" s="110">
        <v>42600</v>
      </c>
      <c r="C210" s="110"/>
      <c r="D210" s="111" t="s">
        <v>381</v>
      </c>
      <c r="E210" s="112" t="s">
        <v>624</v>
      </c>
      <c r="F210" s="113">
        <v>133.5</v>
      </c>
      <c r="G210" s="113"/>
      <c r="H210" s="114">
        <v>126.5</v>
      </c>
      <c r="I210" s="132">
        <v>178</v>
      </c>
      <c r="J210" s="133" t="s">
        <v>716</v>
      </c>
      <c r="K210" s="134">
        <f t="shared" si="69"/>
        <v>-7</v>
      </c>
      <c r="L210" s="135">
        <f t="shared" si="70"/>
        <v>-5.2434456928838954E-2</v>
      </c>
      <c r="M210" s="136" t="s">
        <v>664</v>
      </c>
      <c r="N210" s="137">
        <v>42615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68</v>
      </c>
      <c r="B211" s="106">
        <v>42613</v>
      </c>
      <c r="C211" s="106"/>
      <c r="D211" s="107" t="s">
        <v>717</v>
      </c>
      <c r="E211" s="108" t="s">
        <v>624</v>
      </c>
      <c r="F211" s="109">
        <v>560</v>
      </c>
      <c r="G211" s="108"/>
      <c r="H211" s="108">
        <v>725</v>
      </c>
      <c r="I211" s="126">
        <v>725</v>
      </c>
      <c r="J211" s="127" t="s">
        <v>626</v>
      </c>
      <c r="K211" s="128">
        <f t="shared" si="69"/>
        <v>165</v>
      </c>
      <c r="L211" s="129">
        <f t="shared" si="70"/>
        <v>0.29464285714285715</v>
      </c>
      <c r="M211" s="130" t="s">
        <v>600</v>
      </c>
      <c r="N211" s="131">
        <v>42456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69</v>
      </c>
      <c r="B212" s="106">
        <v>42614</v>
      </c>
      <c r="C212" s="106"/>
      <c r="D212" s="107" t="s">
        <v>718</v>
      </c>
      <c r="E212" s="108" t="s">
        <v>624</v>
      </c>
      <c r="F212" s="109">
        <v>160.5</v>
      </c>
      <c r="G212" s="108"/>
      <c r="H212" s="108">
        <v>210</v>
      </c>
      <c r="I212" s="126">
        <v>210</v>
      </c>
      <c r="J212" s="127" t="s">
        <v>626</v>
      </c>
      <c r="K212" s="128">
        <f t="shared" si="69"/>
        <v>49.5</v>
      </c>
      <c r="L212" s="129">
        <f t="shared" si="70"/>
        <v>0.30841121495327101</v>
      </c>
      <c r="M212" s="130" t="s">
        <v>600</v>
      </c>
      <c r="N212" s="131">
        <v>42871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70</v>
      </c>
      <c r="B213" s="106">
        <v>42646</v>
      </c>
      <c r="C213" s="106"/>
      <c r="D213" s="148" t="s">
        <v>405</v>
      </c>
      <c r="E213" s="108" t="s">
        <v>624</v>
      </c>
      <c r="F213" s="109">
        <v>430</v>
      </c>
      <c r="G213" s="108"/>
      <c r="H213" s="108">
        <v>596</v>
      </c>
      <c r="I213" s="126">
        <v>575</v>
      </c>
      <c r="J213" s="127" t="s">
        <v>764</v>
      </c>
      <c r="K213" s="128">
        <v>166</v>
      </c>
      <c r="L213" s="129">
        <v>0.38604651162790699</v>
      </c>
      <c r="M213" s="130" t="s">
        <v>600</v>
      </c>
      <c r="N213" s="131">
        <v>42769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71</v>
      </c>
      <c r="B214" s="106">
        <v>42657</v>
      </c>
      <c r="C214" s="106"/>
      <c r="D214" s="107" t="s">
        <v>719</v>
      </c>
      <c r="E214" s="108" t="s">
        <v>624</v>
      </c>
      <c r="F214" s="109">
        <v>280</v>
      </c>
      <c r="G214" s="108"/>
      <c r="H214" s="108">
        <v>345</v>
      </c>
      <c r="I214" s="126">
        <v>345</v>
      </c>
      <c r="J214" s="127" t="s">
        <v>626</v>
      </c>
      <c r="K214" s="128">
        <f t="shared" ref="K214:K219" si="71">H214-F214</f>
        <v>65</v>
      </c>
      <c r="L214" s="129">
        <f>K214/F214</f>
        <v>0.23214285714285715</v>
      </c>
      <c r="M214" s="130" t="s">
        <v>600</v>
      </c>
      <c r="N214" s="131">
        <v>42814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72</v>
      </c>
      <c r="B215" s="106">
        <v>42657</v>
      </c>
      <c r="C215" s="106"/>
      <c r="D215" s="107" t="s">
        <v>720</v>
      </c>
      <c r="E215" s="108" t="s">
        <v>624</v>
      </c>
      <c r="F215" s="109">
        <v>245</v>
      </c>
      <c r="G215" s="108"/>
      <c r="H215" s="108">
        <v>325.5</v>
      </c>
      <c r="I215" s="126">
        <v>330</v>
      </c>
      <c r="J215" s="127" t="s">
        <v>721</v>
      </c>
      <c r="K215" s="128">
        <f t="shared" si="71"/>
        <v>80.5</v>
      </c>
      <c r="L215" s="129">
        <f>K215/F215</f>
        <v>0.32857142857142857</v>
      </c>
      <c r="M215" s="130" t="s">
        <v>600</v>
      </c>
      <c r="N215" s="131">
        <v>42769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73</v>
      </c>
      <c r="B216" s="106">
        <v>42660</v>
      </c>
      <c r="C216" s="106"/>
      <c r="D216" s="107" t="s">
        <v>349</v>
      </c>
      <c r="E216" s="108" t="s">
        <v>624</v>
      </c>
      <c r="F216" s="109">
        <v>125</v>
      </c>
      <c r="G216" s="108"/>
      <c r="H216" s="108">
        <v>160</v>
      </c>
      <c r="I216" s="126">
        <v>160</v>
      </c>
      <c r="J216" s="127" t="s">
        <v>683</v>
      </c>
      <c r="K216" s="128">
        <f t="shared" si="71"/>
        <v>35</v>
      </c>
      <c r="L216" s="129">
        <v>0.28000000000000003</v>
      </c>
      <c r="M216" s="130" t="s">
        <v>600</v>
      </c>
      <c r="N216" s="131">
        <v>42803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74</v>
      </c>
      <c r="B217" s="106">
        <v>42660</v>
      </c>
      <c r="C217" s="106"/>
      <c r="D217" s="107" t="s">
        <v>483</v>
      </c>
      <c r="E217" s="108" t="s">
        <v>624</v>
      </c>
      <c r="F217" s="109">
        <v>114</v>
      </c>
      <c r="G217" s="108"/>
      <c r="H217" s="108">
        <v>145</v>
      </c>
      <c r="I217" s="126">
        <v>145</v>
      </c>
      <c r="J217" s="127" t="s">
        <v>683</v>
      </c>
      <c r="K217" s="128">
        <f t="shared" si="71"/>
        <v>31</v>
      </c>
      <c r="L217" s="129">
        <f>K217/F217</f>
        <v>0.27192982456140352</v>
      </c>
      <c r="M217" s="130" t="s">
        <v>600</v>
      </c>
      <c r="N217" s="131">
        <v>42859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75</v>
      </c>
      <c r="B218" s="106">
        <v>42660</v>
      </c>
      <c r="C218" s="106"/>
      <c r="D218" s="107" t="s">
        <v>722</v>
      </c>
      <c r="E218" s="108" t="s">
        <v>624</v>
      </c>
      <c r="F218" s="109">
        <v>212</v>
      </c>
      <c r="G218" s="108"/>
      <c r="H218" s="108">
        <v>280</v>
      </c>
      <c r="I218" s="126">
        <v>276</v>
      </c>
      <c r="J218" s="127" t="s">
        <v>723</v>
      </c>
      <c r="K218" s="128">
        <f t="shared" si="71"/>
        <v>68</v>
      </c>
      <c r="L218" s="129">
        <f>K218/F218</f>
        <v>0.32075471698113206</v>
      </c>
      <c r="M218" s="130" t="s">
        <v>600</v>
      </c>
      <c r="N218" s="131">
        <v>42858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76</v>
      </c>
      <c r="B219" s="106">
        <v>42678</v>
      </c>
      <c r="C219" s="106"/>
      <c r="D219" s="107" t="s">
        <v>151</v>
      </c>
      <c r="E219" s="108" t="s">
        <v>624</v>
      </c>
      <c r="F219" s="109">
        <v>155</v>
      </c>
      <c r="G219" s="108"/>
      <c r="H219" s="108">
        <v>210</v>
      </c>
      <c r="I219" s="126">
        <v>210</v>
      </c>
      <c r="J219" s="127" t="s">
        <v>724</v>
      </c>
      <c r="K219" s="128">
        <f t="shared" si="71"/>
        <v>55</v>
      </c>
      <c r="L219" s="129">
        <f>K219/F219</f>
        <v>0.35483870967741937</v>
      </c>
      <c r="M219" s="130" t="s">
        <v>600</v>
      </c>
      <c r="N219" s="131">
        <v>42944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77</v>
      </c>
      <c r="B220" s="110">
        <v>42710</v>
      </c>
      <c r="C220" s="110"/>
      <c r="D220" s="111" t="s">
        <v>765</v>
      </c>
      <c r="E220" s="112" t="s">
        <v>624</v>
      </c>
      <c r="F220" s="113">
        <v>150.5</v>
      </c>
      <c r="G220" s="113"/>
      <c r="H220" s="114">
        <v>72.5</v>
      </c>
      <c r="I220" s="132">
        <v>174</v>
      </c>
      <c r="J220" s="133" t="s">
        <v>766</v>
      </c>
      <c r="K220" s="134">
        <v>-78</v>
      </c>
      <c r="L220" s="135">
        <v>-0.51827242524916906</v>
      </c>
      <c r="M220" s="136" t="s">
        <v>664</v>
      </c>
      <c r="N220" s="137">
        <v>43333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78</v>
      </c>
      <c r="B221" s="106">
        <v>42712</v>
      </c>
      <c r="C221" s="106"/>
      <c r="D221" s="107" t="s">
        <v>125</v>
      </c>
      <c r="E221" s="108" t="s">
        <v>624</v>
      </c>
      <c r="F221" s="109">
        <v>380</v>
      </c>
      <c r="G221" s="108"/>
      <c r="H221" s="108">
        <v>478</v>
      </c>
      <c r="I221" s="126">
        <v>468</v>
      </c>
      <c r="J221" s="127" t="s">
        <v>683</v>
      </c>
      <c r="K221" s="128">
        <f>H221-F221</f>
        <v>98</v>
      </c>
      <c r="L221" s="129">
        <f>K221/F221</f>
        <v>0.25789473684210529</v>
      </c>
      <c r="M221" s="130" t="s">
        <v>600</v>
      </c>
      <c r="N221" s="131">
        <v>43025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79</v>
      </c>
      <c r="B222" s="106">
        <v>42734</v>
      </c>
      <c r="C222" s="106"/>
      <c r="D222" s="107" t="s">
        <v>248</v>
      </c>
      <c r="E222" s="108" t="s">
        <v>624</v>
      </c>
      <c r="F222" s="109">
        <v>305</v>
      </c>
      <c r="G222" s="108"/>
      <c r="H222" s="108">
        <v>375</v>
      </c>
      <c r="I222" s="126">
        <v>375</v>
      </c>
      <c r="J222" s="127" t="s">
        <v>683</v>
      </c>
      <c r="K222" s="128">
        <f>H222-F222</f>
        <v>70</v>
      </c>
      <c r="L222" s="129">
        <f>K222/F222</f>
        <v>0.22950819672131148</v>
      </c>
      <c r="M222" s="130" t="s">
        <v>600</v>
      </c>
      <c r="N222" s="131">
        <v>42768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80</v>
      </c>
      <c r="B223" s="106">
        <v>42739</v>
      </c>
      <c r="C223" s="106"/>
      <c r="D223" s="107" t="s">
        <v>351</v>
      </c>
      <c r="E223" s="108" t="s">
        <v>624</v>
      </c>
      <c r="F223" s="109">
        <v>99.5</v>
      </c>
      <c r="G223" s="108"/>
      <c r="H223" s="108">
        <v>158</v>
      </c>
      <c r="I223" s="126">
        <v>158</v>
      </c>
      <c r="J223" s="127" t="s">
        <v>683</v>
      </c>
      <c r="K223" s="128">
        <f>H223-F223</f>
        <v>58.5</v>
      </c>
      <c r="L223" s="129">
        <f>K223/F223</f>
        <v>0.5879396984924623</v>
      </c>
      <c r="M223" s="130" t="s">
        <v>600</v>
      </c>
      <c r="N223" s="131">
        <v>42898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81</v>
      </c>
      <c r="B224" s="106">
        <v>42739</v>
      </c>
      <c r="C224" s="106"/>
      <c r="D224" s="107" t="s">
        <v>351</v>
      </c>
      <c r="E224" s="108" t="s">
        <v>624</v>
      </c>
      <c r="F224" s="109">
        <v>99.5</v>
      </c>
      <c r="G224" s="108"/>
      <c r="H224" s="108">
        <v>158</v>
      </c>
      <c r="I224" s="126">
        <v>158</v>
      </c>
      <c r="J224" s="127" t="s">
        <v>683</v>
      </c>
      <c r="K224" s="128">
        <v>58.5</v>
      </c>
      <c r="L224" s="129">
        <v>0.58793969849246197</v>
      </c>
      <c r="M224" s="130" t="s">
        <v>600</v>
      </c>
      <c r="N224" s="131">
        <v>42898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82</v>
      </c>
      <c r="B225" s="106">
        <v>42786</v>
      </c>
      <c r="C225" s="106"/>
      <c r="D225" s="107" t="s">
        <v>169</v>
      </c>
      <c r="E225" s="108" t="s">
        <v>624</v>
      </c>
      <c r="F225" s="109">
        <v>140.5</v>
      </c>
      <c r="G225" s="108"/>
      <c r="H225" s="108">
        <v>220</v>
      </c>
      <c r="I225" s="126">
        <v>220</v>
      </c>
      <c r="J225" s="127" t="s">
        <v>683</v>
      </c>
      <c r="K225" s="128">
        <f>H225-F225</f>
        <v>79.5</v>
      </c>
      <c r="L225" s="129">
        <f>K225/F225</f>
        <v>0.5658362989323843</v>
      </c>
      <c r="M225" s="130" t="s">
        <v>600</v>
      </c>
      <c r="N225" s="131">
        <v>42864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83</v>
      </c>
      <c r="B226" s="106">
        <v>42786</v>
      </c>
      <c r="C226" s="106"/>
      <c r="D226" s="107" t="s">
        <v>767</v>
      </c>
      <c r="E226" s="108" t="s">
        <v>624</v>
      </c>
      <c r="F226" s="109">
        <v>202.5</v>
      </c>
      <c r="G226" s="108"/>
      <c r="H226" s="108">
        <v>234</v>
      </c>
      <c r="I226" s="126">
        <v>234</v>
      </c>
      <c r="J226" s="127" t="s">
        <v>683</v>
      </c>
      <c r="K226" s="128">
        <v>31.5</v>
      </c>
      <c r="L226" s="129">
        <v>0.155555555555556</v>
      </c>
      <c r="M226" s="130" t="s">
        <v>600</v>
      </c>
      <c r="N226" s="131">
        <v>42836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84</v>
      </c>
      <c r="B227" s="106">
        <v>42818</v>
      </c>
      <c r="C227" s="106"/>
      <c r="D227" s="107" t="s">
        <v>557</v>
      </c>
      <c r="E227" s="108" t="s">
        <v>624</v>
      </c>
      <c r="F227" s="109">
        <v>300.5</v>
      </c>
      <c r="G227" s="108"/>
      <c r="H227" s="108">
        <v>417.5</v>
      </c>
      <c r="I227" s="126">
        <v>420</v>
      </c>
      <c r="J227" s="127" t="s">
        <v>725</v>
      </c>
      <c r="K227" s="128">
        <f>H227-F227</f>
        <v>117</v>
      </c>
      <c r="L227" s="129">
        <f>K227/F227</f>
        <v>0.38935108153078202</v>
      </c>
      <c r="M227" s="130" t="s">
        <v>600</v>
      </c>
      <c r="N227" s="131">
        <v>43070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85</v>
      </c>
      <c r="B228" s="106">
        <v>42818</v>
      </c>
      <c r="C228" s="106"/>
      <c r="D228" s="107" t="s">
        <v>763</v>
      </c>
      <c r="E228" s="108" t="s">
        <v>624</v>
      </c>
      <c r="F228" s="109">
        <v>850</v>
      </c>
      <c r="G228" s="108"/>
      <c r="H228" s="108">
        <v>1042.5</v>
      </c>
      <c r="I228" s="126">
        <v>1023</v>
      </c>
      <c r="J228" s="127" t="s">
        <v>768</v>
      </c>
      <c r="K228" s="128">
        <v>192.5</v>
      </c>
      <c r="L228" s="129">
        <v>0.22647058823529401</v>
      </c>
      <c r="M228" s="130" t="s">
        <v>600</v>
      </c>
      <c r="N228" s="131">
        <v>42830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86</v>
      </c>
      <c r="B229" s="106">
        <v>42830</v>
      </c>
      <c r="C229" s="106"/>
      <c r="D229" s="107" t="s">
        <v>501</v>
      </c>
      <c r="E229" s="108" t="s">
        <v>624</v>
      </c>
      <c r="F229" s="109">
        <v>785</v>
      </c>
      <c r="G229" s="108"/>
      <c r="H229" s="108">
        <v>930</v>
      </c>
      <c r="I229" s="126">
        <v>920</v>
      </c>
      <c r="J229" s="127" t="s">
        <v>726</v>
      </c>
      <c r="K229" s="128">
        <f>H229-F229</f>
        <v>145</v>
      </c>
      <c r="L229" s="129">
        <f>K229/F229</f>
        <v>0.18471337579617833</v>
      </c>
      <c r="M229" s="130" t="s">
        <v>600</v>
      </c>
      <c r="N229" s="131">
        <v>42976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87</v>
      </c>
      <c r="B230" s="110">
        <v>42831</v>
      </c>
      <c r="C230" s="110"/>
      <c r="D230" s="111" t="s">
        <v>769</v>
      </c>
      <c r="E230" s="112" t="s">
        <v>624</v>
      </c>
      <c r="F230" s="113">
        <v>40</v>
      </c>
      <c r="G230" s="113"/>
      <c r="H230" s="114">
        <v>13.1</v>
      </c>
      <c r="I230" s="132">
        <v>60</v>
      </c>
      <c r="J230" s="138" t="s">
        <v>770</v>
      </c>
      <c r="K230" s="134">
        <v>-26.9</v>
      </c>
      <c r="L230" s="135">
        <v>-0.67249999999999999</v>
      </c>
      <c r="M230" s="136" t="s">
        <v>664</v>
      </c>
      <c r="N230" s="137">
        <v>43138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88</v>
      </c>
      <c r="B231" s="106">
        <v>42837</v>
      </c>
      <c r="C231" s="106"/>
      <c r="D231" s="107" t="s">
        <v>88</v>
      </c>
      <c r="E231" s="108" t="s">
        <v>624</v>
      </c>
      <c r="F231" s="109">
        <v>289.5</v>
      </c>
      <c r="G231" s="108"/>
      <c r="H231" s="108">
        <v>354</v>
      </c>
      <c r="I231" s="126">
        <v>360</v>
      </c>
      <c r="J231" s="127" t="s">
        <v>727</v>
      </c>
      <c r="K231" s="128">
        <f t="shared" ref="K231:K239" si="72">H231-F231</f>
        <v>64.5</v>
      </c>
      <c r="L231" s="129">
        <f t="shared" ref="L231:L239" si="73">K231/F231</f>
        <v>0.22279792746113988</v>
      </c>
      <c r="M231" s="130" t="s">
        <v>600</v>
      </c>
      <c r="N231" s="131">
        <v>43040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89</v>
      </c>
      <c r="B232" s="106">
        <v>42845</v>
      </c>
      <c r="C232" s="106"/>
      <c r="D232" s="107" t="s">
        <v>438</v>
      </c>
      <c r="E232" s="108" t="s">
        <v>624</v>
      </c>
      <c r="F232" s="109">
        <v>700</v>
      </c>
      <c r="G232" s="108"/>
      <c r="H232" s="108">
        <v>840</v>
      </c>
      <c r="I232" s="126">
        <v>840</v>
      </c>
      <c r="J232" s="127" t="s">
        <v>728</v>
      </c>
      <c r="K232" s="128">
        <f t="shared" si="72"/>
        <v>140</v>
      </c>
      <c r="L232" s="129">
        <f t="shared" si="73"/>
        <v>0.2</v>
      </c>
      <c r="M232" s="130" t="s">
        <v>600</v>
      </c>
      <c r="N232" s="131">
        <v>42893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90</v>
      </c>
      <c r="B233" s="106">
        <v>42887</v>
      </c>
      <c r="C233" s="106"/>
      <c r="D233" s="148" t="s">
        <v>363</v>
      </c>
      <c r="E233" s="108" t="s">
        <v>624</v>
      </c>
      <c r="F233" s="109">
        <v>130</v>
      </c>
      <c r="G233" s="108"/>
      <c r="H233" s="108">
        <v>144.25</v>
      </c>
      <c r="I233" s="126">
        <v>170</v>
      </c>
      <c r="J233" s="127" t="s">
        <v>729</v>
      </c>
      <c r="K233" s="128">
        <f t="shared" si="72"/>
        <v>14.25</v>
      </c>
      <c r="L233" s="129">
        <f t="shared" si="73"/>
        <v>0.10961538461538461</v>
      </c>
      <c r="M233" s="130" t="s">
        <v>600</v>
      </c>
      <c r="N233" s="131">
        <v>43675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91</v>
      </c>
      <c r="B234" s="106">
        <v>42901</v>
      </c>
      <c r="C234" s="106"/>
      <c r="D234" s="148" t="s">
        <v>730</v>
      </c>
      <c r="E234" s="108" t="s">
        <v>624</v>
      </c>
      <c r="F234" s="109">
        <v>214.5</v>
      </c>
      <c r="G234" s="108"/>
      <c r="H234" s="108">
        <v>262</v>
      </c>
      <c r="I234" s="126">
        <v>262</v>
      </c>
      <c r="J234" s="127" t="s">
        <v>731</v>
      </c>
      <c r="K234" s="128">
        <f t="shared" si="72"/>
        <v>47.5</v>
      </c>
      <c r="L234" s="129">
        <f t="shared" si="73"/>
        <v>0.22144522144522144</v>
      </c>
      <c r="M234" s="130" t="s">
        <v>600</v>
      </c>
      <c r="N234" s="131">
        <v>42977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92</v>
      </c>
      <c r="B235" s="154">
        <v>42933</v>
      </c>
      <c r="C235" s="154"/>
      <c r="D235" s="155" t="s">
        <v>732</v>
      </c>
      <c r="E235" s="156" t="s">
        <v>624</v>
      </c>
      <c r="F235" s="157">
        <v>370</v>
      </c>
      <c r="G235" s="156"/>
      <c r="H235" s="156">
        <v>447.5</v>
      </c>
      <c r="I235" s="178">
        <v>450</v>
      </c>
      <c r="J235" s="231" t="s">
        <v>683</v>
      </c>
      <c r="K235" s="128">
        <f t="shared" si="72"/>
        <v>77.5</v>
      </c>
      <c r="L235" s="180">
        <f t="shared" si="73"/>
        <v>0.20945945945945946</v>
      </c>
      <c r="M235" s="181" t="s">
        <v>600</v>
      </c>
      <c r="N235" s="182">
        <v>43035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93</v>
      </c>
      <c r="B236" s="154">
        <v>42943</v>
      </c>
      <c r="C236" s="154"/>
      <c r="D236" s="155" t="s">
        <v>167</v>
      </c>
      <c r="E236" s="156" t="s">
        <v>624</v>
      </c>
      <c r="F236" s="157">
        <v>657.5</v>
      </c>
      <c r="G236" s="156"/>
      <c r="H236" s="156">
        <v>825</v>
      </c>
      <c r="I236" s="178">
        <v>820</v>
      </c>
      <c r="J236" s="231" t="s">
        <v>683</v>
      </c>
      <c r="K236" s="128">
        <f t="shared" si="72"/>
        <v>167.5</v>
      </c>
      <c r="L236" s="180">
        <f t="shared" si="73"/>
        <v>0.25475285171102663</v>
      </c>
      <c r="M236" s="181" t="s">
        <v>600</v>
      </c>
      <c r="N236" s="182">
        <v>43090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94</v>
      </c>
      <c r="B237" s="106">
        <v>42964</v>
      </c>
      <c r="C237" s="106"/>
      <c r="D237" s="107" t="s">
        <v>368</v>
      </c>
      <c r="E237" s="108" t="s">
        <v>624</v>
      </c>
      <c r="F237" s="109">
        <v>605</v>
      </c>
      <c r="G237" s="108"/>
      <c r="H237" s="108">
        <v>750</v>
      </c>
      <c r="I237" s="126">
        <v>750</v>
      </c>
      <c r="J237" s="127" t="s">
        <v>726</v>
      </c>
      <c r="K237" s="128">
        <f t="shared" si="72"/>
        <v>145</v>
      </c>
      <c r="L237" s="129">
        <f t="shared" si="73"/>
        <v>0.23966942148760331</v>
      </c>
      <c r="M237" s="130" t="s">
        <v>600</v>
      </c>
      <c r="N237" s="131">
        <v>43027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6">
        <v>95</v>
      </c>
      <c r="B238" s="149">
        <v>42979</v>
      </c>
      <c r="C238" s="149"/>
      <c r="D238" s="150" t="s">
        <v>509</v>
      </c>
      <c r="E238" s="151" t="s">
        <v>624</v>
      </c>
      <c r="F238" s="152">
        <v>255</v>
      </c>
      <c r="G238" s="153"/>
      <c r="H238" s="153">
        <v>217.25</v>
      </c>
      <c r="I238" s="153">
        <v>320</v>
      </c>
      <c r="J238" s="175" t="s">
        <v>733</v>
      </c>
      <c r="K238" s="134">
        <f t="shared" si="72"/>
        <v>-37.75</v>
      </c>
      <c r="L238" s="176">
        <f t="shared" si="73"/>
        <v>-0.14803921568627451</v>
      </c>
      <c r="M238" s="136" t="s">
        <v>664</v>
      </c>
      <c r="N238" s="177">
        <v>43661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96</v>
      </c>
      <c r="B239" s="106">
        <v>42997</v>
      </c>
      <c r="C239" s="106"/>
      <c r="D239" s="107" t="s">
        <v>734</v>
      </c>
      <c r="E239" s="108" t="s">
        <v>624</v>
      </c>
      <c r="F239" s="109">
        <v>215</v>
      </c>
      <c r="G239" s="108"/>
      <c r="H239" s="108">
        <v>258</v>
      </c>
      <c r="I239" s="126">
        <v>258</v>
      </c>
      <c r="J239" s="127" t="s">
        <v>683</v>
      </c>
      <c r="K239" s="128">
        <f t="shared" si="72"/>
        <v>43</v>
      </c>
      <c r="L239" s="129">
        <f t="shared" si="73"/>
        <v>0.2</v>
      </c>
      <c r="M239" s="130" t="s">
        <v>600</v>
      </c>
      <c r="N239" s="131">
        <v>43040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97</v>
      </c>
      <c r="B240" s="106">
        <v>42997</v>
      </c>
      <c r="C240" s="106"/>
      <c r="D240" s="107" t="s">
        <v>734</v>
      </c>
      <c r="E240" s="108" t="s">
        <v>624</v>
      </c>
      <c r="F240" s="109">
        <v>215</v>
      </c>
      <c r="G240" s="108"/>
      <c r="H240" s="108">
        <v>258</v>
      </c>
      <c r="I240" s="126">
        <v>258</v>
      </c>
      <c r="J240" s="231" t="s">
        <v>683</v>
      </c>
      <c r="K240" s="128">
        <v>43</v>
      </c>
      <c r="L240" s="129">
        <v>0.2</v>
      </c>
      <c r="M240" s="130" t="s">
        <v>600</v>
      </c>
      <c r="N240" s="131">
        <v>43040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98</v>
      </c>
      <c r="B241" s="207">
        <v>42998</v>
      </c>
      <c r="C241" s="207"/>
      <c r="D241" s="375" t="s">
        <v>2980</v>
      </c>
      <c r="E241" s="208" t="s">
        <v>624</v>
      </c>
      <c r="F241" s="209">
        <v>75</v>
      </c>
      <c r="G241" s="208"/>
      <c r="H241" s="208">
        <v>90</v>
      </c>
      <c r="I241" s="232">
        <v>90</v>
      </c>
      <c r="J241" s="127" t="s">
        <v>735</v>
      </c>
      <c r="K241" s="128">
        <f t="shared" ref="K241:K246" si="74">H241-F241</f>
        <v>15</v>
      </c>
      <c r="L241" s="129">
        <f t="shared" ref="L241:L246" si="75">K241/F241</f>
        <v>0.2</v>
      </c>
      <c r="M241" s="130" t="s">
        <v>600</v>
      </c>
      <c r="N241" s="131">
        <v>43019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99</v>
      </c>
      <c r="B242" s="154">
        <v>43011</v>
      </c>
      <c r="C242" s="154"/>
      <c r="D242" s="155" t="s">
        <v>736</v>
      </c>
      <c r="E242" s="156" t="s">
        <v>624</v>
      </c>
      <c r="F242" s="157">
        <v>315</v>
      </c>
      <c r="G242" s="156"/>
      <c r="H242" s="156">
        <v>392</v>
      </c>
      <c r="I242" s="178">
        <v>384</v>
      </c>
      <c r="J242" s="231" t="s">
        <v>737</v>
      </c>
      <c r="K242" s="128">
        <f t="shared" si="74"/>
        <v>77</v>
      </c>
      <c r="L242" s="180">
        <f t="shared" si="75"/>
        <v>0.24444444444444444</v>
      </c>
      <c r="M242" s="181" t="s">
        <v>600</v>
      </c>
      <c r="N242" s="182">
        <v>43017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100</v>
      </c>
      <c r="B243" s="154">
        <v>43013</v>
      </c>
      <c r="C243" s="154"/>
      <c r="D243" s="155" t="s">
        <v>738</v>
      </c>
      <c r="E243" s="156" t="s">
        <v>624</v>
      </c>
      <c r="F243" s="157">
        <v>145</v>
      </c>
      <c r="G243" s="156"/>
      <c r="H243" s="156">
        <v>179</v>
      </c>
      <c r="I243" s="178">
        <v>180</v>
      </c>
      <c r="J243" s="231" t="s">
        <v>614</v>
      </c>
      <c r="K243" s="128">
        <f t="shared" si="74"/>
        <v>34</v>
      </c>
      <c r="L243" s="180">
        <f t="shared" si="75"/>
        <v>0.23448275862068965</v>
      </c>
      <c r="M243" s="181" t="s">
        <v>600</v>
      </c>
      <c r="N243" s="182">
        <v>43025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101</v>
      </c>
      <c r="B244" s="154">
        <v>43014</v>
      </c>
      <c r="C244" s="154"/>
      <c r="D244" s="155" t="s">
        <v>339</v>
      </c>
      <c r="E244" s="156" t="s">
        <v>624</v>
      </c>
      <c r="F244" s="157">
        <v>256</v>
      </c>
      <c r="G244" s="156"/>
      <c r="H244" s="156">
        <v>323</v>
      </c>
      <c r="I244" s="178">
        <v>320</v>
      </c>
      <c r="J244" s="231" t="s">
        <v>683</v>
      </c>
      <c r="K244" s="128">
        <f t="shared" si="74"/>
        <v>67</v>
      </c>
      <c r="L244" s="180">
        <f t="shared" si="75"/>
        <v>0.26171875</v>
      </c>
      <c r="M244" s="181" t="s">
        <v>600</v>
      </c>
      <c r="N244" s="182">
        <v>43067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102</v>
      </c>
      <c r="B245" s="154">
        <v>43017</v>
      </c>
      <c r="C245" s="154"/>
      <c r="D245" s="155" t="s">
        <v>360</v>
      </c>
      <c r="E245" s="156" t="s">
        <v>624</v>
      </c>
      <c r="F245" s="157">
        <v>137.5</v>
      </c>
      <c r="G245" s="156"/>
      <c r="H245" s="156">
        <v>184</v>
      </c>
      <c r="I245" s="178">
        <v>183</v>
      </c>
      <c r="J245" s="179" t="s">
        <v>739</v>
      </c>
      <c r="K245" s="128">
        <f t="shared" si="74"/>
        <v>46.5</v>
      </c>
      <c r="L245" s="180">
        <f t="shared" si="75"/>
        <v>0.33818181818181819</v>
      </c>
      <c r="M245" s="181" t="s">
        <v>600</v>
      </c>
      <c r="N245" s="182">
        <v>43108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103</v>
      </c>
      <c r="B246" s="154">
        <v>43018</v>
      </c>
      <c r="C246" s="154"/>
      <c r="D246" s="155" t="s">
        <v>740</v>
      </c>
      <c r="E246" s="156" t="s">
        <v>624</v>
      </c>
      <c r="F246" s="157">
        <v>125.5</v>
      </c>
      <c r="G246" s="156"/>
      <c r="H246" s="156">
        <v>158</v>
      </c>
      <c r="I246" s="178">
        <v>155</v>
      </c>
      <c r="J246" s="179" t="s">
        <v>741</v>
      </c>
      <c r="K246" s="128">
        <f t="shared" si="74"/>
        <v>32.5</v>
      </c>
      <c r="L246" s="180">
        <f t="shared" si="75"/>
        <v>0.25896414342629481</v>
      </c>
      <c r="M246" s="181" t="s">
        <v>600</v>
      </c>
      <c r="N246" s="182">
        <v>43067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104</v>
      </c>
      <c r="B247" s="154">
        <v>43018</v>
      </c>
      <c r="C247" s="154"/>
      <c r="D247" s="155" t="s">
        <v>771</v>
      </c>
      <c r="E247" s="156" t="s">
        <v>624</v>
      </c>
      <c r="F247" s="157">
        <v>895</v>
      </c>
      <c r="G247" s="156"/>
      <c r="H247" s="156">
        <v>1122.5</v>
      </c>
      <c r="I247" s="178">
        <v>1078</v>
      </c>
      <c r="J247" s="179" t="s">
        <v>772</v>
      </c>
      <c r="K247" s="128">
        <v>227.5</v>
      </c>
      <c r="L247" s="180">
        <v>0.25418994413407803</v>
      </c>
      <c r="M247" s="181" t="s">
        <v>600</v>
      </c>
      <c r="N247" s="182">
        <v>43117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105</v>
      </c>
      <c r="B248" s="154">
        <v>43020</v>
      </c>
      <c r="C248" s="154"/>
      <c r="D248" s="155" t="s">
        <v>347</v>
      </c>
      <c r="E248" s="156" t="s">
        <v>624</v>
      </c>
      <c r="F248" s="157">
        <v>525</v>
      </c>
      <c r="G248" s="156"/>
      <c r="H248" s="156">
        <v>629</v>
      </c>
      <c r="I248" s="178">
        <v>629</v>
      </c>
      <c r="J248" s="231" t="s">
        <v>683</v>
      </c>
      <c r="K248" s="128">
        <v>104</v>
      </c>
      <c r="L248" s="180">
        <v>0.19809523809523799</v>
      </c>
      <c r="M248" s="181" t="s">
        <v>600</v>
      </c>
      <c r="N248" s="182">
        <v>43119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106</v>
      </c>
      <c r="B249" s="154">
        <v>43046</v>
      </c>
      <c r="C249" s="154"/>
      <c r="D249" s="155" t="s">
        <v>393</v>
      </c>
      <c r="E249" s="156" t="s">
        <v>624</v>
      </c>
      <c r="F249" s="157">
        <v>740</v>
      </c>
      <c r="G249" s="156"/>
      <c r="H249" s="156">
        <v>892.5</v>
      </c>
      <c r="I249" s="178">
        <v>900</v>
      </c>
      <c r="J249" s="179" t="s">
        <v>742</v>
      </c>
      <c r="K249" s="128">
        <f>H249-F249</f>
        <v>152.5</v>
      </c>
      <c r="L249" s="180">
        <f>K249/F249</f>
        <v>0.20608108108108109</v>
      </c>
      <c r="M249" s="181" t="s">
        <v>600</v>
      </c>
      <c r="N249" s="182">
        <v>43052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107</v>
      </c>
      <c r="B250" s="106">
        <v>43073</v>
      </c>
      <c r="C250" s="106"/>
      <c r="D250" s="107" t="s">
        <v>743</v>
      </c>
      <c r="E250" s="108" t="s">
        <v>624</v>
      </c>
      <c r="F250" s="109">
        <v>118.5</v>
      </c>
      <c r="G250" s="108"/>
      <c r="H250" s="108">
        <v>143.5</v>
      </c>
      <c r="I250" s="126">
        <v>145</v>
      </c>
      <c r="J250" s="141" t="s">
        <v>744</v>
      </c>
      <c r="K250" s="128">
        <f>H250-F250</f>
        <v>25</v>
      </c>
      <c r="L250" s="129">
        <f>K250/F250</f>
        <v>0.2109704641350211</v>
      </c>
      <c r="M250" s="130" t="s">
        <v>600</v>
      </c>
      <c r="N250" s="131">
        <v>43097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108</v>
      </c>
      <c r="B251" s="110">
        <v>43090</v>
      </c>
      <c r="C251" s="110"/>
      <c r="D251" s="158" t="s">
        <v>443</v>
      </c>
      <c r="E251" s="112" t="s">
        <v>624</v>
      </c>
      <c r="F251" s="113">
        <v>715</v>
      </c>
      <c r="G251" s="113"/>
      <c r="H251" s="114">
        <v>500</v>
      </c>
      <c r="I251" s="132">
        <v>872</v>
      </c>
      <c r="J251" s="138" t="s">
        <v>745</v>
      </c>
      <c r="K251" s="134">
        <f>H251-F251</f>
        <v>-215</v>
      </c>
      <c r="L251" s="135">
        <f>K251/F251</f>
        <v>-0.30069930069930068</v>
      </c>
      <c r="M251" s="136" t="s">
        <v>664</v>
      </c>
      <c r="N251" s="137">
        <v>43670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109</v>
      </c>
      <c r="B252" s="106">
        <v>43098</v>
      </c>
      <c r="C252" s="106"/>
      <c r="D252" s="107" t="s">
        <v>736</v>
      </c>
      <c r="E252" s="108" t="s">
        <v>624</v>
      </c>
      <c r="F252" s="109">
        <v>435</v>
      </c>
      <c r="G252" s="108"/>
      <c r="H252" s="108">
        <v>542.5</v>
      </c>
      <c r="I252" s="126">
        <v>539</v>
      </c>
      <c r="J252" s="141" t="s">
        <v>683</v>
      </c>
      <c r="K252" s="128">
        <v>107.5</v>
      </c>
      <c r="L252" s="129">
        <v>0.247126436781609</v>
      </c>
      <c r="M252" s="130" t="s">
        <v>600</v>
      </c>
      <c r="N252" s="131">
        <v>43206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110</v>
      </c>
      <c r="B253" s="106">
        <v>43098</v>
      </c>
      <c r="C253" s="106"/>
      <c r="D253" s="107" t="s">
        <v>571</v>
      </c>
      <c r="E253" s="108" t="s">
        <v>624</v>
      </c>
      <c r="F253" s="109">
        <v>885</v>
      </c>
      <c r="G253" s="108"/>
      <c r="H253" s="108">
        <v>1090</v>
      </c>
      <c r="I253" s="126">
        <v>1084</v>
      </c>
      <c r="J253" s="141" t="s">
        <v>683</v>
      </c>
      <c r="K253" s="128">
        <v>205</v>
      </c>
      <c r="L253" s="129">
        <v>0.23163841807909599</v>
      </c>
      <c r="M253" s="130" t="s">
        <v>600</v>
      </c>
      <c r="N253" s="131">
        <v>43213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7">
        <v>111</v>
      </c>
      <c r="B254" s="348">
        <v>43192</v>
      </c>
      <c r="C254" s="348"/>
      <c r="D254" s="116" t="s">
        <v>753</v>
      </c>
      <c r="E254" s="351" t="s">
        <v>624</v>
      </c>
      <c r="F254" s="354">
        <v>478.5</v>
      </c>
      <c r="G254" s="351"/>
      <c r="H254" s="351">
        <v>442</v>
      </c>
      <c r="I254" s="357">
        <v>613</v>
      </c>
      <c r="J254" s="386" t="s">
        <v>3404</v>
      </c>
      <c r="K254" s="134">
        <f>H254-F254</f>
        <v>-36.5</v>
      </c>
      <c r="L254" s="135">
        <f>K254/F254</f>
        <v>-7.6280041797283177E-2</v>
      </c>
      <c r="M254" s="136" t="s">
        <v>664</v>
      </c>
      <c r="N254" s="137">
        <v>43762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112</v>
      </c>
      <c r="B255" s="110">
        <v>43194</v>
      </c>
      <c r="C255" s="110"/>
      <c r="D255" s="374" t="s">
        <v>2979</v>
      </c>
      <c r="E255" s="112" t="s">
        <v>624</v>
      </c>
      <c r="F255" s="113">
        <f>141.5-7.3</f>
        <v>134.19999999999999</v>
      </c>
      <c r="G255" s="113"/>
      <c r="H255" s="114">
        <v>77</v>
      </c>
      <c r="I255" s="132">
        <v>180</v>
      </c>
      <c r="J255" s="386" t="s">
        <v>3403</v>
      </c>
      <c r="K255" s="134">
        <f>H255-F255</f>
        <v>-57.199999999999989</v>
      </c>
      <c r="L255" s="135">
        <f>K255/F255</f>
        <v>-0.42622950819672129</v>
      </c>
      <c r="M255" s="136" t="s">
        <v>664</v>
      </c>
      <c r="N255" s="137">
        <v>43522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113</v>
      </c>
      <c r="B256" s="110">
        <v>43209</v>
      </c>
      <c r="C256" s="110"/>
      <c r="D256" s="111" t="s">
        <v>746</v>
      </c>
      <c r="E256" s="112" t="s">
        <v>624</v>
      </c>
      <c r="F256" s="113">
        <v>430</v>
      </c>
      <c r="G256" s="113"/>
      <c r="H256" s="114">
        <v>220</v>
      </c>
      <c r="I256" s="132">
        <v>537</v>
      </c>
      <c r="J256" s="138" t="s">
        <v>747</v>
      </c>
      <c r="K256" s="134">
        <f>H256-F256</f>
        <v>-210</v>
      </c>
      <c r="L256" s="135">
        <f>K256/F256</f>
        <v>-0.48837209302325579</v>
      </c>
      <c r="M256" s="136" t="s">
        <v>664</v>
      </c>
      <c r="N256" s="137">
        <v>43252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8">
        <v>114</v>
      </c>
      <c r="B257" s="159">
        <v>43220</v>
      </c>
      <c r="C257" s="159"/>
      <c r="D257" s="160" t="s">
        <v>394</v>
      </c>
      <c r="E257" s="161" t="s">
        <v>624</v>
      </c>
      <c r="F257" s="163">
        <v>153.5</v>
      </c>
      <c r="G257" s="163"/>
      <c r="H257" s="163">
        <v>196</v>
      </c>
      <c r="I257" s="163">
        <v>196</v>
      </c>
      <c r="J257" s="359" t="s">
        <v>3495</v>
      </c>
      <c r="K257" s="183">
        <f>H257-F257</f>
        <v>42.5</v>
      </c>
      <c r="L257" s="184">
        <f>K257/F257</f>
        <v>0.27687296416938112</v>
      </c>
      <c r="M257" s="162" t="s">
        <v>600</v>
      </c>
      <c r="N257" s="185">
        <v>43605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115</v>
      </c>
      <c r="B258" s="110">
        <v>43306</v>
      </c>
      <c r="C258" s="110"/>
      <c r="D258" s="111" t="s">
        <v>769</v>
      </c>
      <c r="E258" s="112" t="s">
        <v>624</v>
      </c>
      <c r="F258" s="113">
        <v>27.5</v>
      </c>
      <c r="G258" s="113"/>
      <c r="H258" s="114">
        <v>13.1</v>
      </c>
      <c r="I258" s="132">
        <v>60</v>
      </c>
      <c r="J258" s="138" t="s">
        <v>773</v>
      </c>
      <c r="K258" s="134">
        <v>-14.4</v>
      </c>
      <c r="L258" s="135">
        <v>-0.52363636363636401</v>
      </c>
      <c r="M258" s="136" t="s">
        <v>664</v>
      </c>
      <c r="N258" s="137">
        <v>43138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7">
        <v>116</v>
      </c>
      <c r="B259" s="348">
        <v>43318</v>
      </c>
      <c r="C259" s="348"/>
      <c r="D259" s="116" t="s">
        <v>748</v>
      </c>
      <c r="E259" s="351" t="s">
        <v>624</v>
      </c>
      <c r="F259" s="351">
        <v>148.5</v>
      </c>
      <c r="G259" s="351"/>
      <c r="H259" s="351">
        <v>102</v>
      </c>
      <c r="I259" s="357">
        <v>182</v>
      </c>
      <c r="J259" s="138" t="s">
        <v>3494</v>
      </c>
      <c r="K259" s="134">
        <f>H259-F259</f>
        <v>-46.5</v>
      </c>
      <c r="L259" s="135">
        <f>K259/F259</f>
        <v>-0.31313131313131315</v>
      </c>
      <c r="M259" s="136" t="s">
        <v>664</v>
      </c>
      <c r="N259" s="137">
        <v>43661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117</v>
      </c>
      <c r="B260" s="106">
        <v>43335</v>
      </c>
      <c r="C260" s="106"/>
      <c r="D260" s="107" t="s">
        <v>774</v>
      </c>
      <c r="E260" s="108" t="s">
        <v>624</v>
      </c>
      <c r="F260" s="156">
        <v>285</v>
      </c>
      <c r="G260" s="108"/>
      <c r="H260" s="108">
        <v>355</v>
      </c>
      <c r="I260" s="126">
        <v>364</v>
      </c>
      <c r="J260" s="141" t="s">
        <v>775</v>
      </c>
      <c r="K260" s="128">
        <v>70</v>
      </c>
      <c r="L260" s="129">
        <v>0.24561403508771901</v>
      </c>
      <c r="M260" s="130" t="s">
        <v>600</v>
      </c>
      <c r="N260" s="131">
        <v>43455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118</v>
      </c>
      <c r="B261" s="106">
        <v>43341</v>
      </c>
      <c r="C261" s="106"/>
      <c r="D261" s="107" t="s">
        <v>384</v>
      </c>
      <c r="E261" s="108" t="s">
        <v>624</v>
      </c>
      <c r="F261" s="156">
        <v>525</v>
      </c>
      <c r="G261" s="108"/>
      <c r="H261" s="108">
        <v>585</v>
      </c>
      <c r="I261" s="126">
        <v>635</v>
      </c>
      <c r="J261" s="141" t="s">
        <v>749</v>
      </c>
      <c r="K261" s="128">
        <f t="shared" ref="K261:K273" si="76">H261-F261</f>
        <v>60</v>
      </c>
      <c r="L261" s="129">
        <f t="shared" ref="L261:L273" si="77">K261/F261</f>
        <v>0.11428571428571428</v>
      </c>
      <c r="M261" s="130" t="s">
        <v>600</v>
      </c>
      <c r="N261" s="131">
        <v>43662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119</v>
      </c>
      <c r="B262" s="106">
        <v>43395</v>
      </c>
      <c r="C262" s="106"/>
      <c r="D262" s="107" t="s">
        <v>368</v>
      </c>
      <c r="E262" s="108" t="s">
        <v>624</v>
      </c>
      <c r="F262" s="156">
        <v>475</v>
      </c>
      <c r="G262" s="108"/>
      <c r="H262" s="108">
        <v>574</v>
      </c>
      <c r="I262" s="126">
        <v>570</v>
      </c>
      <c r="J262" s="141" t="s">
        <v>683</v>
      </c>
      <c r="K262" s="128">
        <f t="shared" si="76"/>
        <v>99</v>
      </c>
      <c r="L262" s="129">
        <f t="shared" si="77"/>
        <v>0.20842105263157895</v>
      </c>
      <c r="M262" s="130" t="s">
        <v>600</v>
      </c>
      <c r="N262" s="131">
        <v>43403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120</v>
      </c>
      <c r="B263" s="154">
        <v>43397</v>
      </c>
      <c r="C263" s="154"/>
      <c r="D263" s="415" t="s">
        <v>391</v>
      </c>
      <c r="E263" s="156" t="s">
        <v>624</v>
      </c>
      <c r="F263" s="156">
        <v>707.5</v>
      </c>
      <c r="G263" s="156"/>
      <c r="H263" s="156">
        <v>872</v>
      </c>
      <c r="I263" s="178">
        <v>872</v>
      </c>
      <c r="J263" s="179" t="s">
        <v>683</v>
      </c>
      <c r="K263" s="128">
        <f t="shared" si="76"/>
        <v>164.5</v>
      </c>
      <c r="L263" s="180">
        <f t="shared" si="77"/>
        <v>0.23250883392226149</v>
      </c>
      <c r="M263" s="181" t="s">
        <v>600</v>
      </c>
      <c r="N263" s="182">
        <v>43482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121</v>
      </c>
      <c r="B264" s="154">
        <v>43398</v>
      </c>
      <c r="C264" s="154"/>
      <c r="D264" s="415" t="s">
        <v>348</v>
      </c>
      <c r="E264" s="156" t="s">
        <v>624</v>
      </c>
      <c r="F264" s="156">
        <v>162</v>
      </c>
      <c r="G264" s="156"/>
      <c r="H264" s="156">
        <v>204</v>
      </c>
      <c r="I264" s="178">
        <v>209</v>
      </c>
      <c r="J264" s="179" t="s">
        <v>3493</v>
      </c>
      <c r="K264" s="128">
        <f t="shared" si="76"/>
        <v>42</v>
      </c>
      <c r="L264" s="180">
        <f t="shared" si="77"/>
        <v>0.25925925925925924</v>
      </c>
      <c r="M264" s="181" t="s">
        <v>600</v>
      </c>
      <c r="N264" s="182">
        <v>43539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122</v>
      </c>
      <c r="B265" s="207">
        <v>43399</v>
      </c>
      <c r="C265" s="207"/>
      <c r="D265" s="155" t="s">
        <v>495</v>
      </c>
      <c r="E265" s="208" t="s">
        <v>624</v>
      </c>
      <c r="F265" s="208">
        <v>240</v>
      </c>
      <c r="G265" s="208"/>
      <c r="H265" s="208">
        <v>297</v>
      </c>
      <c r="I265" s="232">
        <v>297</v>
      </c>
      <c r="J265" s="179" t="s">
        <v>683</v>
      </c>
      <c r="K265" s="233">
        <f t="shared" si="76"/>
        <v>57</v>
      </c>
      <c r="L265" s="234">
        <f t="shared" si="77"/>
        <v>0.23749999999999999</v>
      </c>
      <c r="M265" s="235" t="s">
        <v>600</v>
      </c>
      <c r="N265" s="236">
        <v>43417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123</v>
      </c>
      <c r="B266" s="106">
        <v>43439</v>
      </c>
      <c r="C266" s="106"/>
      <c r="D266" s="148" t="s">
        <v>750</v>
      </c>
      <c r="E266" s="108" t="s">
        <v>624</v>
      </c>
      <c r="F266" s="108">
        <v>202.5</v>
      </c>
      <c r="G266" s="108"/>
      <c r="H266" s="108">
        <v>255</v>
      </c>
      <c r="I266" s="126">
        <v>252</v>
      </c>
      <c r="J266" s="141" t="s">
        <v>683</v>
      </c>
      <c r="K266" s="128">
        <f t="shared" si="76"/>
        <v>52.5</v>
      </c>
      <c r="L266" s="129">
        <f t="shared" si="77"/>
        <v>0.25925925925925924</v>
      </c>
      <c r="M266" s="130" t="s">
        <v>600</v>
      </c>
      <c r="N266" s="131">
        <v>43542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124</v>
      </c>
      <c r="B267" s="207">
        <v>43465</v>
      </c>
      <c r="C267" s="106"/>
      <c r="D267" s="415" t="s">
        <v>423</v>
      </c>
      <c r="E267" s="208" t="s">
        <v>624</v>
      </c>
      <c r="F267" s="208">
        <v>710</v>
      </c>
      <c r="G267" s="208"/>
      <c r="H267" s="208">
        <v>866</v>
      </c>
      <c r="I267" s="232">
        <v>866</v>
      </c>
      <c r="J267" s="179" t="s">
        <v>683</v>
      </c>
      <c r="K267" s="128">
        <f t="shared" si="76"/>
        <v>156</v>
      </c>
      <c r="L267" s="129">
        <f t="shared" si="77"/>
        <v>0.21971830985915494</v>
      </c>
      <c r="M267" s="130" t="s">
        <v>600</v>
      </c>
      <c r="N267" s="362">
        <v>43553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125</v>
      </c>
      <c r="B268" s="207">
        <v>43522</v>
      </c>
      <c r="C268" s="207"/>
      <c r="D268" s="415" t="s">
        <v>141</v>
      </c>
      <c r="E268" s="208" t="s">
        <v>624</v>
      </c>
      <c r="F268" s="208">
        <v>337.25</v>
      </c>
      <c r="G268" s="208"/>
      <c r="H268" s="208">
        <v>398.5</v>
      </c>
      <c r="I268" s="232">
        <v>411</v>
      </c>
      <c r="J268" s="141" t="s">
        <v>3492</v>
      </c>
      <c r="K268" s="128">
        <f t="shared" si="76"/>
        <v>61.25</v>
      </c>
      <c r="L268" s="129">
        <f t="shared" si="77"/>
        <v>0.1816160118606375</v>
      </c>
      <c r="M268" s="130" t="s">
        <v>600</v>
      </c>
      <c r="N268" s="362">
        <v>43760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9">
        <v>126</v>
      </c>
      <c r="B269" s="164">
        <v>43559</v>
      </c>
      <c r="C269" s="164"/>
      <c r="D269" s="165" t="s">
        <v>410</v>
      </c>
      <c r="E269" s="166" t="s">
        <v>624</v>
      </c>
      <c r="F269" s="166">
        <v>130</v>
      </c>
      <c r="G269" s="166"/>
      <c r="H269" s="166">
        <v>65</v>
      </c>
      <c r="I269" s="186">
        <v>158</v>
      </c>
      <c r="J269" s="138" t="s">
        <v>751</v>
      </c>
      <c r="K269" s="134">
        <f t="shared" si="76"/>
        <v>-65</v>
      </c>
      <c r="L269" s="135">
        <f t="shared" si="77"/>
        <v>-0.5</v>
      </c>
      <c r="M269" s="136" t="s">
        <v>664</v>
      </c>
      <c r="N269" s="137">
        <v>43726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0">
        <v>127</v>
      </c>
      <c r="B270" s="187">
        <v>43017</v>
      </c>
      <c r="C270" s="187"/>
      <c r="D270" s="188" t="s">
        <v>169</v>
      </c>
      <c r="E270" s="189" t="s">
        <v>624</v>
      </c>
      <c r="F270" s="190">
        <v>141.5</v>
      </c>
      <c r="G270" s="191"/>
      <c r="H270" s="191">
        <v>183.5</v>
      </c>
      <c r="I270" s="191">
        <v>210</v>
      </c>
      <c r="J270" s="218" t="s">
        <v>3441</v>
      </c>
      <c r="K270" s="219">
        <f t="shared" si="76"/>
        <v>42</v>
      </c>
      <c r="L270" s="220">
        <f t="shared" si="77"/>
        <v>0.29681978798586572</v>
      </c>
      <c r="M270" s="190" t="s">
        <v>600</v>
      </c>
      <c r="N270" s="221">
        <v>43042</v>
      </c>
      <c r="O270" s="57"/>
      <c r="P270" s="16"/>
      <c r="Q270" s="16"/>
      <c r="R270" s="94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128</v>
      </c>
      <c r="B271" s="164">
        <v>43074</v>
      </c>
      <c r="C271" s="164"/>
      <c r="D271" s="165" t="s">
        <v>303</v>
      </c>
      <c r="E271" s="166" t="s">
        <v>624</v>
      </c>
      <c r="F271" s="167">
        <v>172</v>
      </c>
      <c r="G271" s="166"/>
      <c r="H271" s="166">
        <v>155.25</v>
      </c>
      <c r="I271" s="186">
        <v>230</v>
      </c>
      <c r="J271" s="386" t="s">
        <v>3401</v>
      </c>
      <c r="K271" s="134">
        <f t="shared" ref="K271" si="78">H271-F271</f>
        <v>-16.75</v>
      </c>
      <c r="L271" s="135">
        <f t="shared" ref="L271" si="79">K271/F271</f>
        <v>-9.7383720930232565E-2</v>
      </c>
      <c r="M271" s="136" t="s">
        <v>664</v>
      </c>
      <c r="N271" s="137">
        <v>43787</v>
      </c>
      <c r="O271" s="57"/>
      <c r="P271" s="16"/>
      <c r="Q271" s="16"/>
      <c r="R271" s="17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0">
        <v>129</v>
      </c>
      <c r="B272" s="187">
        <v>43398</v>
      </c>
      <c r="C272" s="187"/>
      <c r="D272" s="188" t="s">
        <v>104</v>
      </c>
      <c r="E272" s="189" t="s">
        <v>624</v>
      </c>
      <c r="F272" s="191">
        <v>698.5</v>
      </c>
      <c r="G272" s="191"/>
      <c r="H272" s="191">
        <v>850</v>
      </c>
      <c r="I272" s="191">
        <v>890</v>
      </c>
      <c r="J272" s="222" t="s">
        <v>3489</v>
      </c>
      <c r="K272" s="219">
        <f t="shared" si="76"/>
        <v>151.5</v>
      </c>
      <c r="L272" s="220">
        <f t="shared" si="77"/>
        <v>0.21689334287759485</v>
      </c>
      <c r="M272" s="190" t="s">
        <v>600</v>
      </c>
      <c r="N272" s="221">
        <v>43453</v>
      </c>
      <c r="O272" s="57"/>
      <c r="P272" s="16"/>
      <c r="Q272" s="16"/>
      <c r="R272" s="94" t="s">
        <v>752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130</v>
      </c>
      <c r="B273" s="159">
        <v>42877</v>
      </c>
      <c r="C273" s="159"/>
      <c r="D273" s="160" t="s">
        <v>383</v>
      </c>
      <c r="E273" s="161" t="s">
        <v>624</v>
      </c>
      <c r="F273" s="162">
        <v>127.6</v>
      </c>
      <c r="G273" s="163"/>
      <c r="H273" s="163">
        <v>138</v>
      </c>
      <c r="I273" s="163">
        <v>190</v>
      </c>
      <c r="J273" s="387" t="s">
        <v>3405</v>
      </c>
      <c r="K273" s="183">
        <f t="shared" si="76"/>
        <v>10.400000000000006</v>
      </c>
      <c r="L273" s="184">
        <f t="shared" si="77"/>
        <v>8.1504702194357417E-2</v>
      </c>
      <c r="M273" s="162" t="s">
        <v>600</v>
      </c>
      <c r="N273" s="185">
        <v>43774</v>
      </c>
      <c r="O273" s="57"/>
      <c r="P273" s="16"/>
      <c r="Q273" s="16"/>
      <c r="R273" s="17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131</v>
      </c>
      <c r="B274" s="195">
        <v>43158</v>
      </c>
      <c r="C274" s="195"/>
      <c r="D274" s="192" t="s">
        <v>755</v>
      </c>
      <c r="E274" s="196" t="s">
        <v>624</v>
      </c>
      <c r="F274" s="197">
        <v>317</v>
      </c>
      <c r="G274" s="196"/>
      <c r="H274" s="196"/>
      <c r="I274" s="225">
        <v>398</v>
      </c>
      <c r="J274" s="238" t="s">
        <v>602</v>
      </c>
      <c r="K274" s="194"/>
      <c r="L274" s="193"/>
      <c r="M274" s="224" t="s">
        <v>602</v>
      </c>
      <c r="N274" s="223"/>
      <c r="O274" s="57"/>
      <c r="P274" s="16"/>
      <c r="Q274" s="16"/>
      <c r="R274" s="94" t="s">
        <v>754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9">
        <v>132</v>
      </c>
      <c r="B275" s="164">
        <v>43164</v>
      </c>
      <c r="C275" s="164"/>
      <c r="D275" s="165" t="s">
        <v>135</v>
      </c>
      <c r="E275" s="166" t="s">
        <v>624</v>
      </c>
      <c r="F275" s="167">
        <f>510-14.4</f>
        <v>495.6</v>
      </c>
      <c r="G275" s="166"/>
      <c r="H275" s="166">
        <v>350</v>
      </c>
      <c r="I275" s="186">
        <v>672</v>
      </c>
      <c r="J275" s="386" t="s">
        <v>3462</v>
      </c>
      <c r="K275" s="134">
        <f t="shared" ref="K275" si="80">H275-F275</f>
        <v>-145.60000000000002</v>
      </c>
      <c r="L275" s="135">
        <f t="shared" ref="L275" si="81">K275/F275</f>
        <v>-0.29378531073446329</v>
      </c>
      <c r="M275" s="136" t="s">
        <v>664</v>
      </c>
      <c r="N275" s="137">
        <v>43887</v>
      </c>
      <c r="O275" s="57"/>
      <c r="P275" s="16"/>
      <c r="Q275" s="16"/>
      <c r="R275" s="17" t="s">
        <v>754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69">
        <v>133</v>
      </c>
      <c r="B276" s="164">
        <v>43237</v>
      </c>
      <c r="C276" s="164"/>
      <c r="D276" s="165" t="s">
        <v>489</v>
      </c>
      <c r="E276" s="166" t="s">
        <v>624</v>
      </c>
      <c r="F276" s="167">
        <v>230.3</v>
      </c>
      <c r="G276" s="166"/>
      <c r="H276" s="166">
        <v>102.5</v>
      </c>
      <c r="I276" s="186">
        <v>348</v>
      </c>
      <c r="J276" s="386" t="s">
        <v>3483</v>
      </c>
      <c r="K276" s="134">
        <f t="shared" ref="K276" si="82">H276-F276</f>
        <v>-127.80000000000001</v>
      </c>
      <c r="L276" s="135">
        <f t="shared" ref="L276" si="83">K276/F276</f>
        <v>-0.55492835432045162</v>
      </c>
      <c r="M276" s="136" t="s">
        <v>664</v>
      </c>
      <c r="N276" s="137">
        <v>43896</v>
      </c>
      <c r="O276" s="57"/>
      <c r="P276" s="16"/>
      <c r="Q276" s="16"/>
      <c r="R276" s="17" t="s">
        <v>752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5">
        <v>134</v>
      </c>
      <c r="B277" s="198">
        <v>43258</v>
      </c>
      <c r="C277" s="198"/>
      <c r="D277" s="201" t="s">
        <v>449</v>
      </c>
      <c r="E277" s="199" t="s">
        <v>624</v>
      </c>
      <c r="F277" s="197">
        <f>342.5-5.1</f>
        <v>337.4</v>
      </c>
      <c r="G277" s="199"/>
      <c r="H277" s="199"/>
      <c r="I277" s="226">
        <v>439</v>
      </c>
      <c r="J277" s="238" t="s">
        <v>602</v>
      </c>
      <c r="K277" s="228"/>
      <c r="L277" s="229"/>
      <c r="M277" s="227" t="s">
        <v>602</v>
      </c>
      <c r="N277" s="230"/>
      <c r="O277" s="57"/>
      <c r="P277" s="16"/>
      <c r="Q277" s="16"/>
      <c r="R277" s="94" t="s">
        <v>754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5">
        <v>135</v>
      </c>
      <c r="B278" s="198">
        <v>43285</v>
      </c>
      <c r="C278" s="198"/>
      <c r="D278" s="202" t="s">
        <v>49</v>
      </c>
      <c r="E278" s="199" t="s">
        <v>624</v>
      </c>
      <c r="F278" s="197">
        <f>127.5-5.53</f>
        <v>121.97</v>
      </c>
      <c r="G278" s="199"/>
      <c r="H278" s="199"/>
      <c r="I278" s="226">
        <v>170</v>
      </c>
      <c r="J278" s="238" t="s">
        <v>602</v>
      </c>
      <c r="K278" s="228"/>
      <c r="L278" s="229"/>
      <c r="M278" s="227" t="s">
        <v>602</v>
      </c>
      <c r="N278" s="230"/>
      <c r="O278" s="57"/>
      <c r="P278" s="16"/>
      <c r="Q278" s="16"/>
      <c r="R278" s="342" t="s">
        <v>754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9">
        <v>136</v>
      </c>
      <c r="B279" s="164">
        <v>43294</v>
      </c>
      <c r="C279" s="164"/>
      <c r="D279" s="165" t="s">
        <v>243</v>
      </c>
      <c r="E279" s="166" t="s">
        <v>624</v>
      </c>
      <c r="F279" s="167">
        <v>46.5</v>
      </c>
      <c r="G279" s="166"/>
      <c r="H279" s="166">
        <v>17</v>
      </c>
      <c r="I279" s="186">
        <v>59</v>
      </c>
      <c r="J279" s="386" t="s">
        <v>3461</v>
      </c>
      <c r="K279" s="134">
        <f t="shared" ref="K279" si="84">H279-F279</f>
        <v>-29.5</v>
      </c>
      <c r="L279" s="135">
        <f t="shared" ref="L279" si="85">K279/F279</f>
        <v>-0.63440860215053763</v>
      </c>
      <c r="M279" s="136" t="s">
        <v>664</v>
      </c>
      <c r="N279" s="137">
        <v>43887</v>
      </c>
      <c r="O279" s="57"/>
      <c r="P279" s="16"/>
      <c r="Q279" s="16"/>
      <c r="R279" s="17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1">
        <v>137</v>
      </c>
      <c r="B280" s="195">
        <v>43396</v>
      </c>
      <c r="C280" s="195"/>
      <c r="D280" s="202" t="s">
        <v>425</v>
      </c>
      <c r="E280" s="199" t="s">
        <v>624</v>
      </c>
      <c r="F280" s="200">
        <v>156.5</v>
      </c>
      <c r="G280" s="199"/>
      <c r="H280" s="199"/>
      <c r="I280" s="226">
        <v>191</v>
      </c>
      <c r="J280" s="238" t="s">
        <v>602</v>
      </c>
      <c r="K280" s="228"/>
      <c r="L280" s="229"/>
      <c r="M280" s="227" t="s">
        <v>602</v>
      </c>
      <c r="N280" s="230"/>
      <c r="O280" s="57"/>
      <c r="P280" s="16"/>
      <c r="Q280" s="16"/>
      <c r="R280" s="344" t="s">
        <v>752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1">
        <v>138</v>
      </c>
      <c r="B281" s="195">
        <v>43439</v>
      </c>
      <c r="C281" s="195"/>
      <c r="D281" s="202" t="s">
        <v>330</v>
      </c>
      <c r="E281" s="199" t="s">
        <v>624</v>
      </c>
      <c r="F281" s="200">
        <v>259.5</v>
      </c>
      <c r="G281" s="199"/>
      <c r="H281" s="199"/>
      <c r="I281" s="226">
        <v>321</v>
      </c>
      <c r="J281" s="238" t="s">
        <v>602</v>
      </c>
      <c r="K281" s="228"/>
      <c r="L281" s="229"/>
      <c r="M281" s="227" t="s">
        <v>602</v>
      </c>
      <c r="N281" s="230"/>
      <c r="O281" s="16"/>
      <c r="P281" s="16"/>
      <c r="Q281" s="16"/>
      <c r="R281" s="342" t="s">
        <v>754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69">
        <v>139</v>
      </c>
      <c r="B282" s="164">
        <v>43439</v>
      </c>
      <c r="C282" s="164"/>
      <c r="D282" s="165" t="s">
        <v>776</v>
      </c>
      <c r="E282" s="166" t="s">
        <v>624</v>
      </c>
      <c r="F282" s="166">
        <v>715</v>
      </c>
      <c r="G282" s="166"/>
      <c r="H282" s="166">
        <v>445</v>
      </c>
      <c r="I282" s="186">
        <v>840</v>
      </c>
      <c r="J282" s="138" t="s">
        <v>2995</v>
      </c>
      <c r="K282" s="134">
        <f t="shared" ref="K282:K285" si="86">H282-F282</f>
        <v>-270</v>
      </c>
      <c r="L282" s="135">
        <f t="shared" ref="L282:L285" si="87">K282/F282</f>
        <v>-0.3776223776223776</v>
      </c>
      <c r="M282" s="136" t="s">
        <v>664</v>
      </c>
      <c r="N282" s="137">
        <v>43800</v>
      </c>
      <c r="O282" s="57"/>
      <c r="P282" s="16"/>
      <c r="Q282" s="16"/>
      <c r="R282" s="17" t="s">
        <v>752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140</v>
      </c>
      <c r="B283" s="207">
        <v>43469</v>
      </c>
      <c r="C283" s="207"/>
      <c r="D283" s="155" t="s">
        <v>145</v>
      </c>
      <c r="E283" s="208" t="s">
        <v>624</v>
      </c>
      <c r="F283" s="208">
        <v>875</v>
      </c>
      <c r="G283" s="208"/>
      <c r="H283" s="208">
        <v>1165</v>
      </c>
      <c r="I283" s="232">
        <v>1185</v>
      </c>
      <c r="J283" s="141" t="s">
        <v>3490</v>
      </c>
      <c r="K283" s="128">
        <f t="shared" si="86"/>
        <v>290</v>
      </c>
      <c r="L283" s="129">
        <f t="shared" si="87"/>
        <v>0.33142857142857141</v>
      </c>
      <c r="M283" s="130" t="s">
        <v>600</v>
      </c>
      <c r="N283" s="362">
        <v>43847</v>
      </c>
      <c r="O283" s="57"/>
      <c r="P283" s="16"/>
      <c r="Q283" s="16"/>
      <c r="R283" s="17" t="s">
        <v>752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141</v>
      </c>
      <c r="B284" s="207">
        <v>43559</v>
      </c>
      <c r="C284" s="207"/>
      <c r="D284" s="415" t="s">
        <v>345</v>
      </c>
      <c r="E284" s="208" t="s">
        <v>624</v>
      </c>
      <c r="F284" s="208">
        <f>387-14.63</f>
        <v>372.37</v>
      </c>
      <c r="G284" s="208"/>
      <c r="H284" s="208">
        <v>490</v>
      </c>
      <c r="I284" s="232">
        <v>490</v>
      </c>
      <c r="J284" s="141" t="s">
        <v>683</v>
      </c>
      <c r="K284" s="128">
        <f t="shared" si="86"/>
        <v>117.63</v>
      </c>
      <c r="L284" s="129">
        <f t="shared" si="87"/>
        <v>0.31589548030185027</v>
      </c>
      <c r="M284" s="130" t="s">
        <v>600</v>
      </c>
      <c r="N284" s="362">
        <v>43850</v>
      </c>
      <c r="O284" s="57"/>
      <c r="P284" s="16"/>
      <c r="Q284" s="16"/>
      <c r="R284" s="17" t="s">
        <v>752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69">
        <v>142</v>
      </c>
      <c r="B285" s="164">
        <v>43578</v>
      </c>
      <c r="C285" s="164"/>
      <c r="D285" s="165" t="s">
        <v>777</v>
      </c>
      <c r="E285" s="166" t="s">
        <v>601</v>
      </c>
      <c r="F285" s="166">
        <v>220</v>
      </c>
      <c r="G285" s="166"/>
      <c r="H285" s="166">
        <v>127.5</v>
      </c>
      <c r="I285" s="186">
        <v>284</v>
      </c>
      <c r="J285" s="386" t="s">
        <v>3484</v>
      </c>
      <c r="K285" s="134">
        <f t="shared" si="86"/>
        <v>-92.5</v>
      </c>
      <c r="L285" s="135">
        <f t="shared" si="87"/>
        <v>-0.42045454545454547</v>
      </c>
      <c r="M285" s="136" t="s">
        <v>664</v>
      </c>
      <c r="N285" s="137">
        <v>43896</v>
      </c>
      <c r="O285" s="57"/>
      <c r="P285" s="16"/>
      <c r="Q285" s="16"/>
      <c r="R285" s="17" t="s">
        <v>752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143</v>
      </c>
      <c r="B286" s="207">
        <v>43622</v>
      </c>
      <c r="C286" s="207"/>
      <c r="D286" s="415" t="s">
        <v>496</v>
      </c>
      <c r="E286" s="208" t="s">
        <v>601</v>
      </c>
      <c r="F286" s="208">
        <v>332.8</v>
      </c>
      <c r="G286" s="208"/>
      <c r="H286" s="208">
        <v>405</v>
      </c>
      <c r="I286" s="232">
        <v>419</v>
      </c>
      <c r="J286" s="141" t="s">
        <v>3491</v>
      </c>
      <c r="K286" s="128">
        <f t="shared" ref="K286" si="88">H286-F286</f>
        <v>72.199999999999989</v>
      </c>
      <c r="L286" s="129">
        <f t="shared" ref="L286" si="89">K286/F286</f>
        <v>0.21694711538461534</v>
      </c>
      <c r="M286" s="130" t="s">
        <v>600</v>
      </c>
      <c r="N286" s="362">
        <v>43860</v>
      </c>
      <c r="O286" s="57"/>
      <c r="P286" s="16"/>
      <c r="Q286" s="16"/>
      <c r="R286" s="17" t="s">
        <v>752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144">
        <v>144</v>
      </c>
      <c r="B287" s="143">
        <v>43641</v>
      </c>
      <c r="C287" s="143"/>
      <c r="D287" s="144" t="s">
        <v>139</v>
      </c>
      <c r="E287" s="145" t="s">
        <v>624</v>
      </c>
      <c r="F287" s="146">
        <v>386</v>
      </c>
      <c r="G287" s="147"/>
      <c r="H287" s="147">
        <v>395</v>
      </c>
      <c r="I287" s="147">
        <v>452</v>
      </c>
      <c r="J287" s="170" t="s">
        <v>3406</v>
      </c>
      <c r="K287" s="171">
        <f t="shared" ref="K287" si="90">H287-F287</f>
        <v>9</v>
      </c>
      <c r="L287" s="172">
        <f t="shared" ref="L287" si="91">K287/F287</f>
        <v>2.3316062176165803E-2</v>
      </c>
      <c r="M287" s="173" t="s">
        <v>709</v>
      </c>
      <c r="N287" s="174">
        <v>43868</v>
      </c>
      <c r="O287" s="16"/>
      <c r="P287" s="16"/>
      <c r="Q287" s="16"/>
      <c r="R287" s="344" t="s">
        <v>752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2">
        <v>145</v>
      </c>
      <c r="B288" s="195">
        <v>43707</v>
      </c>
      <c r="C288" s="195"/>
      <c r="D288" s="202" t="s">
        <v>260</v>
      </c>
      <c r="E288" s="199" t="s">
        <v>624</v>
      </c>
      <c r="F288" s="199" t="s">
        <v>756</v>
      </c>
      <c r="G288" s="199"/>
      <c r="H288" s="199"/>
      <c r="I288" s="226">
        <v>190</v>
      </c>
      <c r="J288" s="238" t="s">
        <v>602</v>
      </c>
      <c r="K288" s="228"/>
      <c r="L288" s="229"/>
      <c r="M288" s="358" t="s">
        <v>602</v>
      </c>
      <c r="N288" s="230"/>
      <c r="O288" s="16"/>
      <c r="P288" s="16"/>
      <c r="Q288" s="16"/>
      <c r="R288" s="344" t="s">
        <v>752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6">
        <v>146</v>
      </c>
      <c r="B289" s="207">
        <v>43731</v>
      </c>
      <c r="C289" s="207"/>
      <c r="D289" s="155" t="s">
        <v>440</v>
      </c>
      <c r="E289" s="208" t="s">
        <v>624</v>
      </c>
      <c r="F289" s="208">
        <v>235</v>
      </c>
      <c r="G289" s="208"/>
      <c r="H289" s="208">
        <v>295</v>
      </c>
      <c r="I289" s="232">
        <v>296</v>
      </c>
      <c r="J289" s="141" t="s">
        <v>3148</v>
      </c>
      <c r="K289" s="128">
        <f t="shared" ref="K289" si="92">H289-F289</f>
        <v>60</v>
      </c>
      <c r="L289" s="129">
        <f t="shared" ref="L289" si="93">K289/F289</f>
        <v>0.25531914893617019</v>
      </c>
      <c r="M289" s="130" t="s">
        <v>600</v>
      </c>
      <c r="N289" s="362">
        <v>43844</v>
      </c>
      <c r="O289" s="57"/>
      <c r="P289" s="16"/>
      <c r="Q289" s="16"/>
      <c r="R289" s="17" t="s">
        <v>752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6">
        <v>147</v>
      </c>
      <c r="B290" s="207">
        <v>43752</v>
      </c>
      <c r="C290" s="207"/>
      <c r="D290" s="155" t="s">
        <v>2978</v>
      </c>
      <c r="E290" s="208" t="s">
        <v>624</v>
      </c>
      <c r="F290" s="208">
        <v>277.5</v>
      </c>
      <c r="G290" s="208"/>
      <c r="H290" s="208">
        <v>333</v>
      </c>
      <c r="I290" s="232">
        <v>333</v>
      </c>
      <c r="J290" s="141" t="s">
        <v>3149</v>
      </c>
      <c r="K290" s="128">
        <f t="shared" ref="K290" si="94">H290-F290</f>
        <v>55.5</v>
      </c>
      <c r="L290" s="129">
        <f t="shared" ref="L290" si="95">K290/F290</f>
        <v>0.2</v>
      </c>
      <c r="M290" s="130" t="s">
        <v>600</v>
      </c>
      <c r="N290" s="362">
        <v>43846</v>
      </c>
      <c r="O290" s="57"/>
      <c r="P290" s="16"/>
      <c r="Q290" s="16"/>
      <c r="R290" s="17" t="s">
        <v>754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148</v>
      </c>
      <c r="B291" s="207">
        <v>43752</v>
      </c>
      <c r="C291" s="207"/>
      <c r="D291" s="155" t="s">
        <v>2977</v>
      </c>
      <c r="E291" s="208" t="s">
        <v>624</v>
      </c>
      <c r="F291" s="208">
        <v>930</v>
      </c>
      <c r="G291" s="208"/>
      <c r="H291" s="208">
        <v>1165</v>
      </c>
      <c r="I291" s="232">
        <v>1200</v>
      </c>
      <c r="J291" s="141" t="s">
        <v>3151</v>
      </c>
      <c r="K291" s="128">
        <f t="shared" ref="K291" si="96">H291-F291</f>
        <v>235</v>
      </c>
      <c r="L291" s="129">
        <f t="shared" ref="L291" si="97">K291/F291</f>
        <v>0.25268817204301075</v>
      </c>
      <c r="M291" s="130" t="s">
        <v>600</v>
      </c>
      <c r="N291" s="362">
        <v>43847</v>
      </c>
      <c r="O291" s="57"/>
      <c r="P291" s="16"/>
      <c r="Q291" s="16"/>
      <c r="R291" s="17" t="s">
        <v>754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1">
        <v>149</v>
      </c>
      <c r="B292" s="347">
        <v>43753</v>
      </c>
      <c r="C292" s="212"/>
      <c r="D292" s="373" t="s">
        <v>2976</v>
      </c>
      <c r="E292" s="350" t="s">
        <v>624</v>
      </c>
      <c r="F292" s="353">
        <v>111</v>
      </c>
      <c r="G292" s="350"/>
      <c r="H292" s="350"/>
      <c r="I292" s="356">
        <v>141</v>
      </c>
      <c r="J292" s="238" t="s">
        <v>602</v>
      </c>
      <c r="K292" s="238"/>
      <c r="L292" s="123"/>
      <c r="M292" s="361" t="s">
        <v>602</v>
      </c>
      <c r="N292" s="240"/>
      <c r="O292" s="16"/>
      <c r="P292" s="16"/>
      <c r="Q292" s="16"/>
      <c r="R292" s="344" t="s">
        <v>752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150</v>
      </c>
      <c r="B293" s="207">
        <v>43753</v>
      </c>
      <c r="C293" s="207"/>
      <c r="D293" s="155" t="s">
        <v>2975</v>
      </c>
      <c r="E293" s="208" t="s">
        <v>624</v>
      </c>
      <c r="F293" s="209">
        <v>296</v>
      </c>
      <c r="G293" s="208"/>
      <c r="H293" s="208">
        <v>370</v>
      </c>
      <c r="I293" s="232">
        <v>370</v>
      </c>
      <c r="J293" s="141" t="s">
        <v>683</v>
      </c>
      <c r="K293" s="128">
        <f t="shared" ref="K293" si="98">H293-F293</f>
        <v>74</v>
      </c>
      <c r="L293" s="129">
        <f t="shared" ref="L293" si="99">K293/F293</f>
        <v>0.25</v>
      </c>
      <c r="M293" s="130" t="s">
        <v>600</v>
      </c>
      <c r="N293" s="362">
        <v>43853</v>
      </c>
      <c r="O293" s="57"/>
      <c r="P293" s="16"/>
      <c r="Q293" s="16"/>
      <c r="R293" s="17" t="s">
        <v>754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2">
        <v>151</v>
      </c>
      <c r="B294" s="211">
        <v>43754</v>
      </c>
      <c r="C294" s="211"/>
      <c r="D294" s="192" t="s">
        <v>2974</v>
      </c>
      <c r="E294" s="349" t="s">
        <v>624</v>
      </c>
      <c r="F294" s="352" t="s">
        <v>2940</v>
      </c>
      <c r="G294" s="349"/>
      <c r="H294" s="349"/>
      <c r="I294" s="355">
        <v>344</v>
      </c>
      <c r="J294" s="238" t="s">
        <v>602</v>
      </c>
      <c r="K294" s="241"/>
      <c r="L294" s="360"/>
      <c r="M294" s="343" t="s">
        <v>602</v>
      </c>
      <c r="N294" s="363"/>
      <c r="O294" s="16"/>
      <c r="P294" s="16"/>
      <c r="Q294" s="16"/>
      <c r="R294" s="344" t="s">
        <v>752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46">
        <v>152</v>
      </c>
      <c r="B295" s="212">
        <v>43832</v>
      </c>
      <c r="C295" s="212"/>
      <c r="D295" s="216" t="s">
        <v>2254</v>
      </c>
      <c r="E295" s="213" t="s">
        <v>624</v>
      </c>
      <c r="F295" s="214" t="s">
        <v>3136</v>
      </c>
      <c r="G295" s="213"/>
      <c r="H295" s="213"/>
      <c r="I295" s="237">
        <v>590</v>
      </c>
      <c r="J295" s="238" t="s">
        <v>602</v>
      </c>
      <c r="K295" s="238"/>
      <c r="L295" s="123"/>
      <c r="M295" s="343" t="s">
        <v>602</v>
      </c>
      <c r="N295" s="240"/>
      <c r="O295" s="16"/>
      <c r="P295" s="16"/>
      <c r="Q295" s="16"/>
      <c r="R295" s="344" t="s">
        <v>754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6">
        <v>153</v>
      </c>
      <c r="B296" s="207">
        <v>43966</v>
      </c>
      <c r="C296" s="207"/>
      <c r="D296" s="155" t="s">
        <v>65</v>
      </c>
      <c r="E296" s="208" t="s">
        <v>624</v>
      </c>
      <c r="F296" s="209">
        <v>67.5</v>
      </c>
      <c r="G296" s="208"/>
      <c r="H296" s="208">
        <v>86</v>
      </c>
      <c r="I296" s="232">
        <v>86</v>
      </c>
      <c r="J296" s="141" t="s">
        <v>3643</v>
      </c>
      <c r="K296" s="128">
        <f t="shared" ref="K296" si="100">H296-F296</f>
        <v>18.5</v>
      </c>
      <c r="L296" s="129">
        <f t="shared" ref="L296" si="101">K296/F296</f>
        <v>0.27407407407407408</v>
      </c>
      <c r="M296" s="130" t="s">
        <v>600</v>
      </c>
      <c r="N296" s="362">
        <v>44008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0">
        <v>154</v>
      </c>
      <c r="B297" s="3">
        <v>44035</v>
      </c>
      <c r="C297" s="212"/>
      <c r="D297" s="216" t="s">
        <v>495</v>
      </c>
      <c r="E297" s="213" t="s">
        <v>624</v>
      </c>
      <c r="F297" s="214" t="s">
        <v>3806</v>
      </c>
      <c r="G297" s="213"/>
      <c r="H297" s="213"/>
      <c r="I297" s="237">
        <v>296</v>
      </c>
      <c r="J297" s="238" t="s">
        <v>602</v>
      </c>
      <c r="K297" s="238"/>
      <c r="L297" s="123"/>
      <c r="M297" s="239"/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Q300" s="16"/>
      <c r="R300" s="344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Q301" s="16"/>
      <c r="R301" s="344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Q302" s="16"/>
      <c r="R302" s="344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Q303" s="16"/>
      <c r="R303" s="344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0"/>
      <c r="B304" s="212"/>
      <c r="C304" s="212"/>
      <c r="D304" s="216"/>
      <c r="E304" s="213"/>
      <c r="F304" s="214"/>
      <c r="G304" s="213"/>
      <c r="H304" s="213"/>
      <c r="I304" s="237"/>
      <c r="J304" s="238"/>
      <c r="K304" s="238"/>
      <c r="L304" s="123"/>
      <c r="M304" s="239"/>
      <c r="N304" s="240"/>
      <c r="O304" s="16"/>
      <c r="P304" s="16"/>
      <c r="Q304" s="16"/>
      <c r="R304" s="344"/>
      <c r="S304" s="16"/>
      <c r="T304" s="16"/>
      <c r="U304" s="16"/>
      <c r="V304" s="16"/>
      <c r="W304" s="16"/>
      <c r="X304" s="16"/>
      <c r="Y304" s="16"/>
      <c r="Z304" s="16"/>
    </row>
    <row r="305" spans="1:18">
      <c r="A305" s="210"/>
      <c r="B305" s="212"/>
      <c r="C305" s="212"/>
      <c r="D305" s="216"/>
      <c r="E305" s="213"/>
      <c r="F305" s="214"/>
      <c r="G305" s="213"/>
      <c r="H305" s="213"/>
      <c r="I305" s="237"/>
      <c r="J305" s="238"/>
      <c r="K305" s="238"/>
      <c r="L305" s="123"/>
      <c r="M305" s="239"/>
      <c r="N305" s="240"/>
      <c r="O305" s="16"/>
      <c r="P305" s="16"/>
      <c r="R305" s="344"/>
    </row>
    <row r="306" spans="1:18">
      <c r="A306" s="210"/>
      <c r="B306" s="212"/>
      <c r="C306" s="212"/>
      <c r="D306" s="216"/>
      <c r="E306" s="213"/>
      <c r="F306" s="214"/>
      <c r="G306" s="213"/>
      <c r="H306" s="213"/>
      <c r="I306" s="237"/>
      <c r="J306" s="238"/>
      <c r="K306" s="238"/>
      <c r="L306" s="123"/>
      <c r="M306" s="239"/>
      <c r="N306" s="240"/>
      <c r="O306" s="16"/>
      <c r="P306" s="16"/>
      <c r="R306" s="344"/>
    </row>
    <row r="307" spans="1:18">
      <c r="A307" s="210"/>
      <c r="B307" s="212"/>
      <c r="C307" s="212"/>
      <c r="D307" s="216"/>
      <c r="E307" s="213"/>
      <c r="F307" s="214"/>
      <c r="G307" s="213"/>
      <c r="H307" s="213"/>
      <c r="I307" s="237"/>
      <c r="J307" s="238"/>
      <c r="K307" s="238"/>
      <c r="L307" s="123"/>
      <c r="M307" s="239"/>
      <c r="N307" s="240"/>
      <c r="O307" s="16"/>
      <c r="P307" s="16"/>
      <c r="R307" s="344"/>
    </row>
    <row r="308" spans="1:18">
      <c r="A308" s="210"/>
      <c r="B308" s="212"/>
      <c r="C308" s="212"/>
      <c r="D308" s="216"/>
      <c r="E308" s="213"/>
      <c r="F308" s="214"/>
      <c r="G308" s="213"/>
      <c r="H308" s="213"/>
      <c r="I308" s="237"/>
      <c r="J308" s="238"/>
      <c r="K308" s="238"/>
      <c r="L308" s="123"/>
      <c r="M308" s="239"/>
      <c r="N308" s="240"/>
      <c r="O308" s="16"/>
      <c r="P308" s="16"/>
      <c r="R308" s="344"/>
    </row>
    <row r="309" spans="1:18">
      <c r="A309" s="210"/>
      <c r="B309" s="200" t="s">
        <v>2981</v>
      </c>
      <c r="O309" s="16"/>
      <c r="P309" s="16"/>
      <c r="R309" s="344"/>
    </row>
    <row r="310" spans="1:18">
      <c r="R310" s="242"/>
    </row>
    <row r="311" spans="1:18">
      <c r="R311" s="242"/>
    </row>
    <row r="312" spans="1:18">
      <c r="R312" s="242"/>
    </row>
    <row r="313" spans="1:18">
      <c r="R313" s="242"/>
    </row>
    <row r="314" spans="1:18">
      <c r="R314" s="242"/>
    </row>
    <row r="315" spans="1:18">
      <c r="R315" s="242"/>
    </row>
    <row r="316" spans="1:18">
      <c r="R316" s="242"/>
    </row>
    <row r="317" spans="1:18">
      <c r="R317" s="242"/>
    </row>
    <row r="318" spans="1:18">
      <c r="R318" s="242"/>
    </row>
    <row r="319" spans="1:18">
      <c r="R319" s="242"/>
    </row>
    <row r="320" spans="1:18">
      <c r="R320" s="242"/>
    </row>
    <row r="326" spans="1:1">
      <c r="A326" s="217"/>
    </row>
    <row r="327" spans="1:1">
      <c r="A327" s="217"/>
    </row>
    <row r="328" spans="1:1">
      <c r="A328" s="213"/>
    </row>
  </sheetData>
  <autoFilter ref="R1:R328"/>
  <mergeCells count="64">
    <mergeCell ref="A102:A103"/>
    <mergeCell ref="B102:B103"/>
    <mergeCell ref="A104:A105"/>
    <mergeCell ref="N102:N103"/>
    <mergeCell ref="A106:A107"/>
    <mergeCell ref="B106:B107"/>
    <mergeCell ref="J106:J107"/>
    <mergeCell ref="L106:L107"/>
    <mergeCell ref="M106:M107"/>
    <mergeCell ref="B104:B105"/>
    <mergeCell ref="J104:J105"/>
    <mergeCell ref="L104:L105"/>
    <mergeCell ref="M104:M105"/>
    <mergeCell ref="M110:M111"/>
    <mergeCell ref="A121:A122"/>
    <mergeCell ref="B121:B122"/>
    <mergeCell ref="J121:J122"/>
    <mergeCell ref="L121:L122"/>
    <mergeCell ref="M121:M122"/>
    <mergeCell ref="A100:A101"/>
    <mergeCell ref="B100:B101"/>
    <mergeCell ref="J100:J101"/>
    <mergeCell ref="L100:L101"/>
    <mergeCell ref="M100:M101"/>
    <mergeCell ref="O100:O101"/>
    <mergeCell ref="J102:J103"/>
    <mergeCell ref="L102:L103"/>
    <mergeCell ref="M102:M103"/>
    <mergeCell ref="P100:P101"/>
    <mergeCell ref="N100:N101"/>
    <mergeCell ref="P102:P103"/>
    <mergeCell ref="O102:O103"/>
    <mergeCell ref="N121:N122"/>
    <mergeCell ref="O121:O122"/>
    <mergeCell ref="P121:P122"/>
    <mergeCell ref="O104:O105"/>
    <mergeCell ref="N104:N105"/>
    <mergeCell ref="P104:P105"/>
    <mergeCell ref="N106:N107"/>
    <mergeCell ref="O106:O107"/>
    <mergeCell ref="P106:P107"/>
    <mergeCell ref="N108:N109"/>
    <mergeCell ref="O108:O109"/>
    <mergeCell ref="P108:P109"/>
    <mergeCell ref="N110:N111"/>
    <mergeCell ref="O110:O111"/>
    <mergeCell ref="P110:P111"/>
    <mergeCell ref="N113:N114"/>
    <mergeCell ref="O113:O114"/>
    <mergeCell ref="P113:P114"/>
    <mergeCell ref="A108:A109"/>
    <mergeCell ref="B108:B109"/>
    <mergeCell ref="J108:J109"/>
    <mergeCell ref="L108:L109"/>
    <mergeCell ref="M108:M109"/>
    <mergeCell ref="A113:A114"/>
    <mergeCell ref="B113:B114"/>
    <mergeCell ref="J113:J114"/>
    <mergeCell ref="L113:L114"/>
    <mergeCell ref="M113:M114"/>
    <mergeCell ref="A110:A111"/>
    <mergeCell ref="B110:B111"/>
    <mergeCell ref="J110:J111"/>
    <mergeCell ref="L110:L11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2020-07-30T02:32:15Z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