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Downloads\"/>
    </mc:Choice>
  </mc:AlternateContent>
  <bookViews>
    <workbookView xWindow="0" yWindow="0" windowWidth="23040" windowHeight="907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F&amp;O)'!$A$152:$B$363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6" l="1"/>
  <c r="K73" i="6"/>
  <c r="L72" i="6"/>
  <c r="K72" i="6"/>
  <c r="M72" i="6" s="1"/>
  <c r="K132" i="6"/>
  <c r="M132" i="6" s="1"/>
  <c r="M73" i="6" l="1"/>
  <c r="K131" i="6"/>
  <c r="K130" i="6"/>
  <c r="K129" i="6"/>
  <c r="M129" i="6" s="1"/>
  <c r="P27" i="6" l="1"/>
  <c r="K128" i="6"/>
  <c r="M128" i="6" s="1"/>
  <c r="L14" i="6"/>
  <c r="K14" i="6"/>
  <c r="M14" i="6" s="1"/>
  <c r="K341" i="6" l="1"/>
  <c r="L341" i="6" s="1"/>
  <c r="L67" i="6"/>
  <c r="K67" i="6"/>
  <c r="P139" i="6"/>
  <c r="L70" i="6"/>
  <c r="K70" i="6"/>
  <c r="M70" i="6" s="1"/>
  <c r="P26" i="6"/>
  <c r="L68" i="6"/>
  <c r="K68" i="6"/>
  <c r="M68" i="6" l="1"/>
  <c r="M67" i="6"/>
  <c r="K124" i="6"/>
  <c r="K123" i="6"/>
  <c r="L24" i="6"/>
  <c r="K24" i="6"/>
  <c r="M24" i="6" s="1"/>
  <c r="K127" i="6"/>
  <c r="M127" i="6" s="1"/>
  <c r="K362" i="6"/>
  <c r="L362" i="6" s="1"/>
  <c r="P25" i="6" l="1"/>
  <c r="L62" i="6" l="1"/>
  <c r="K62" i="6"/>
  <c r="L66" i="6"/>
  <c r="K66" i="6"/>
  <c r="L65" i="6"/>
  <c r="K65" i="6"/>
  <c r="M65" i="6" s="1"/>
  <c r="L13" i="6"/>
  <c r="K13" i="6"/>
  <c r="L64" i="6"/>
  <c r="K64" i="6"/>
  <c r="M13" i="6" l="1"/>
  <c r="M62" i="6"/>
  <c r="M66" i="6"/>
  <c r="M64" i="6"/>
  <c r="P23" i="6"/>
  <c r="L63" i="6" l="1"/>
  <c r="K63" i="6"/>
  <c r="M63" i="6" l="1"/>
  <c r="L61" i="6"/>
  <c r="K61" i="6"/>
  <c r="L57" i="6"/>
  <c r="K57" i="6"/>
  <c r="K122" i="6"/>
  <c r="K121" i="6"/>
  <c r="K120" i="6"/>
  <c r="M120" i="6" s="1"/>
  <c r="L20" i="6"/>
  <c r="K20" i="6"/>
  <c r="L18" i="6"/>
  <c r="K18" i="6"/>
  <c r="M18" i="6" s="1"/>
  <c r="M57" i="6" l="1"/>
  <c r="M61" i="6"/>
  <c r="M20" i="6"/>
  <c r="K119" i="6"/>
  <c r="M119" i="6" s="1"/>
  <c r="K107" i="6"/>
  <c r="K106" i="6"/>
  <c r="L60" i="6"/>
  <c r="K60" i="6"/>
  <c r="L56" i="6"/>
  <c r="K56" i="6"/>
  <c r="L22" i="6"/>
  <c r="K22" i="6"/>
  <c r="M60" i="6" l="1"/>
  <c r="M56" i="6"/>
  <c r="M22" i="6"/>
  <c r="K59" i="6"/>
  <c r="L58" i="6"/>
  <c r="K58" i="6"/>
  <c r="L55" i="6"/>
  <c r="K55" i="6"/>
  <c r="K118" i="6"/>
  <c r="K117" i="6"/>
  <c r="K116" i="6"/>
  <c r="K115" i="6"/>
  <c r="M55" i="6" l="1"/>
  <c r="L54" i="6"/>
  <c r="K54" i="6"/>
  <c r="K114" i="6"/>
  <c r="M114" i="6" s="1"/>
  <c r="K113" i="6"/>
  <c r="M113" i="6" s="1"/>
  <c r="K111" i="6"/>
  <c r="M111" i="6" s="1"/>
  <c r="K112" i="6"/>
  <c r="M112" i="6" s="1"/>
  <c r="L15" i="6"/>
  <c r="K15" i="6"/>
  <c r="K109" i="6"/>
  <c r="M109" i="6" s="1"/>
  <c r="L53" i="6"/>
  <c r="K53" i="6"/>
  <c r="M53" i="6" s="1"/>
  <c r="M15" i="6" l="1"/>
  <c r="M54" i="6"/>
  <c r="K110" i="6"/>
  <c r="M110" i="6" s="1"/>
  <c r="L16" i="6"/>
  <c r="K16" i="6"/>
  <c r="K102" i="6"/>
  <c r="K101" i="6"/>
  <c r="L50" i="6"/>
  <c r="K50" i="6"/>
  <c r="L49" i="6"/>
  <c r="K49" i="6"/>
  <c r="K46" i="6"/>
  <c r="L17" i="6"/>
  <c r="K17" i="6"/>
  <c r="K105" i="6"/>
  <c r="M105" i="6" s="1"/>
  <c r="L51" i="6"/>
  <c r="K51" i="6"/>
  <c r="L52" i="6"/>
  <c r="K52" i="6"/>
  <c r="K108" i="6"/>
  <c r="M108" i="6" s="1"/>
  <c r="K104" i="6"/>
  <c r="K103" i="6"/>
  <c r="M17" i="6" l="1"/>
  <c r="M16" i="6"/>
  <c r="M50" i="6"/>
  <c r="M52" i="6"/>
  <c r="M49" i="6"/>
  <c r="M51" i="6"/>
  <c r="L48" i="6"/>
  <c r="K48" i="6"/>
  <c r="K100" i="6"/>
  <c r="M100" i="6" s="1"/>
  <c r="K81" i="6"/>
  <c r="K80" i="6"/>
  <c r="L46" i="6"/>
  <c r="L47" i="6"/>
  <c r="K47" i="6"/>
  <c r="M47" i="6" l="1"/>
  <c r="M46" i="6"/>
  <c r="M48" i="6"/>
  <c r="K45" i="6"/>
  <c r="K99" i="6" l="1"/>
  <c r="M99" i="6" s="1"/>
  <c r="K98" i="6"/>
  <c r="K97" i="6"/>
  <c r="L44" i="6"/>
  <c r="K44" i="6"/>
  <c r="L45" i="6"/>
  <c r="M45" i="6" s="1"/>
  <c r="K96" i="6"/>
  <c r="M96" i="6" s="1"/>
  <c r="K91" i="6"/>
  <c r="K90" i="6"/>
  <c r="K88" i="6"/>
  <c r="K89" i="6"/>
  <c r="K95" i="6"/>
  <c r="M95" i="6" s="1"/>
  <c r="P21" i="6"/>
  <c r="M44" i="6" l="1"/>
  <c r="K94" i="6"/>
  <c r="M94" i="6" s="1"/>
  <c r="L12" i="6"/>
  <c r="K12" i="6"/>
  <c r="M12" i="6" l="1"/>
  <c r="L43" i="6"/>
  <c r="K43" i="6"/>
  <c r="M43" i="6" l="1"/>
  <c r="K87" i="6"/>
  <c r="K86" i="6"/>
  <c r="L40" i="6"/>
  <c r="K40" i="6"/>
  <c r="L41" i="6"/>
  <c r="K41" i="6"/>
  <c r="L42" i="6"/>
  <c r="K42" i="6"/>
  <c r="M42" i="6" l="1"/>
  <c r="M41" i="6"/>
  <c r="M40" i="6"/>
  <c r="K92" i="6" l="1"/>
  <c r="M92" i="6" s="1"/>
  <c r="K93" i="6"/>
  <c r="M93" i="6" s="1"/>
  <c r="K85" i="6"/>
  <c r="M85" i="6" s="1"/>
  <c r="K84" i="6"/>
  <c r="M84" i="6" s="1"/>
  <c r="K83" i="6"/>
  <c r="K82" i="6"/>
  <c r="P19" i="6"/>
  <c r="K363" i="6" l="1"/>
  <c r="L363" i="6" s="1"/>
  <c r="K329" i="6" l="1"/>
  <c r="L329" i="6" s="1"/>
  <c r="K348" i="6" l="1"/>
  <c r="L348" i="6" s="1"/>
  <c r="K354" i="6" l="1"/>
  <c r="L354" i="6" s="1"/>
  <c r="K360" i="6" l="1"/>
  <c r="L360" i="6" s="1"/>
  <c r="P11" i="6"/>
  <c r="P137" i="6" l="1"/>
  <c r="P10" i="6" l="1"/>
  <c r="K339" i="6" l="1"/>
  <c r="L339" i="6" s="1"/>
  <c r="K349" i="6" l="1"/>
  <c r="L349" i="6" s="1"/>
  <c r="K355" i="6" l="1"/>
  <c r="L355" i="6" s="1"/>
  <c r="K323" i="6" l="1"/>
  <c r="L323" i="6" s="1"/>
  <c r="K324" i="6" l="1"/>
  <c r="L324" i="6" s="1"/>
  <c r="K350" i="6" l="1"/>
  <c r="L350" i="6" s="1"/>
  <c r="K342" i="6" l="1"/>
  <c r="L342" i="6" s="1"/>
  <c r="K346" i="6" l="1"/>
  <c r="L346" i="6" s="1"/>
  <c r="K351" i="6" l="1"/>
  <c r="L351" i="6" s="1"/>
  <c r="K343" i="6" l="1"/>
  <c r="L343" i="6" s="1"/>
  <c r="K337" i="6"/>
  <c r="L337" i="6" s="1"/>
  <c r="K345" i="6" l="1"/>
  <c r="L345" i="6" s="1"/>
  <c r="K333" i="6" l="1"/>
  <c r="L333" i="6" s="1"/>
  <c r="K334" i="6" l="1"/>
  <c r="L334" i="6" s="1"/>
  <c r="K327" i="6"/>
  <c r="L327" i="6" s="1"/>
  <c r="K344" i="6" l="1"/>
  <c r="L344" i="6" s="1"/>
  <c r="K338" i="6"/>
  <c r="L338" i="6" s="1"/>
  <c r="K340" i="6" l="1"/>
  <c r="L340" i="6" s="1"/>
  <c r="L6" i="2" l="1"/>
  <c r="K6" i="3"/>
  <c r="D7" i="5" l="1"/>
  <c r="M7" i="6"/>
  <c r="K335" i="6" l="1"/>
  <c r="L335" i="6" s="1"/>
  <c r="K332" i="6" l="1"/>
  <c r="L332" i="6" s="1"/>
  <c r="K336" i="6" l="1"/>
  <c r="L336" i="6" s="1"/>
  <c r="K331" i="6"/>
  <c r="L331" i="6" s="1"/>
  <c r="K330" i="6"/>
  <c r="L330" i="6" s="1"/>
  <c r="K328" i="6"/>
  <c r="L328" i="6" s="1"/>
  <c r="H326" i="6"/>
  <c r="K326" i="6" s="1"/>
  <c r="L326" i="6" s="1"/>
  <c r="K325" i="6"/>
  <c r="L325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F294" i="6"/>
  <c r="K294" i="6" s="1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F288" i="6"/>
  <c r="K288" i="6" s="1"/>
  <c r="L288" i="6" s="1"/>
  <c r="F287" i="6"/>
  <c r="K287" i="6" s="1"/>
  <c r="L287" i="6" s="1"/>
  <c r="K286" i="6"/>
  <c r="L286" i="6" s="1"/>
  <c r="F285" i="6"/>
  <c r="K285" i="6" s="1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69" i="6"/>
  <c r="L269" i="6" s="1"/>
  <c r="K267" i="6"/>
  <c r="L267" i="6" s="1"/>
  <c r="K266" i="6"/>
  <c r="L266" i="6" s="1"/>
  <c r="F265" i="6"/>
  <c r="K265" i="6" s="1"/>
  <c r="L265" i="6" s="1"/>
  <c r="K264" i="6"/>
  <c r="L264" i="6" s="1"/>
  <c r="K261" i="6"/>
  <c r="L261" i="6" s="1"/>
  <c r="K260" i="6"/>
  <c r="L260" i="6" s="1"/>
  <c r="K259" i="6"/>
  <c r="L259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5" i="6"/>
  <c r="L235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H216" i="6"/>
  <c r="K216" i="6" s="1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H182" i="6"/>
  <c r="K182" i="6" s="1"/>
  <c r="L182" i="6" s="1"/>
  <c r="F181" i="6"/>
  <c r="K181" i="6" s="1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6" i="4"/>
</calcChain>
</file>

<file path=xl/sharedStrings.xml><?xml version="1.0" encoding="utf-8"?>
<sst xmlns="http://schemas.openxmlformats.org/spreadsheetml/2006/main" count="3474" uniqueCount="1265">
  <si>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</si>
  <si>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</si>
  <si>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</si>
  <si>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</si>
  <si>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</si>
  <si>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</si>
  <si>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</si>
  <si>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</si>
  <si>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</si>
  <si>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</si>
  <si>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</si>
  <si>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</si>
  <si>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</si>
  <si>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</si>
  <si>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</si>
  <si>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</si>
  <si>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</si>
  <si>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</si>
  <si>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</si>
  <si>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</si>
  <si>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</si>
  <si>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</si>
  <si>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</si>
  <si>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</si>
  <si>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</si>
  <si>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</si>
  <si>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</si>
  <si>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</si>
  <si>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</si>
  <si>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</si>
  <si>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</si>
  <si>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</si>
  <si>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</si>
  <si>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</si>
  <si>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</si>
  <si>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</si>
  <si>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</si>
  <si>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</si>
  <si>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</si>
  <si>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</si>
  <si>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</si>
  <si>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</si>
  <si>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</si>
  <si>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</si>
  <si>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</si>
  <si>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</si>
  <si>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</si>
  <si>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</si>
  <si>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</si>
  <si>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</si>
  <si>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</si>
  <si>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</si>
  <si>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</si>
  <si>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</si>
  <si>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</si>
  <si>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</si>
  <si>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</si>
  <si>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</si>
  <si>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</si>
  <si>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</si>
  <si>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</si>
  <si>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</si>
  <si>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</si>
  <si>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</si>
  <si>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</si>
  <si>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</si>
  <si>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</si>
  <si>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</si>
  <si>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</si>
  <si>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</si>
  <si>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</si>
  <si>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</si>
  <si>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</si>
  <si>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</si>
  <si>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</si>
  <si>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</si>
  <si>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</si>
  <si>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</si>
  <si>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</si>
  <si>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</si>
  <si>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</si>
  <si>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</si>
  <si>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</si>
  <si>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</si>
  <si>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</si>
  <si>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</si>
  <si>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</si>
  <si>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</si>
  <si>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</si>
  <si>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</si>
  <si>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</si>
  <si>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</si>
  <si>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</si>
  <si>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</si>
  <si>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</si>
  <si>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</si>
  <si>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</si>
  <si>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</si>
  <si>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</si>
  <si>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</si>
  <si>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</si>
  <si>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</si>
  <si>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</si>
  <si>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</si>
  <si>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</si>
  <si>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</si>
  <si>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</si>
  <si>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</si>
  <si>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</si>
  <si>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</si>
  <si>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</si>
  <si>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</si>
  <si>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</si>
  <si>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</si>
  <si>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</si>
  <si>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</si>
  <si>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</si>
  <si>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</si>
  <si>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</si>
  <si>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</si>
  <si>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</si>
  <si>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</si>
  <si>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</si>
  <si>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</si>
  <si>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</si>
  <si>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</si>
  <si>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</si>
  <si>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</si>
  <si>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</si>
  <si>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</si>
  <si>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</si>
  <si>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</si>
  <si>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</si>
  <si>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</si>
  <si>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</si>
  <si>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</si>
  <si>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</si>
  <si>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</si>
  <si>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</si>
  <si>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</si>
  <si>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</si>
  <si>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</si>
  <si>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</si>
  <si>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</si>
  <si>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</si>
  <si>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</si>
  <si>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</si>
  <si>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</si>
  <si>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</si>
  <si>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</si>
  <si>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</si>
  <si>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</si>
  <si>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</si>
  <si>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</si>
  <si>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</si>
  <si>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</si>
  <si>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</si>
  <si>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</si>
  <si>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</si>
  <si>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</si>
  <si>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</si>
  <si>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</si>
  <si>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</si>
  <si>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</si>
  <si>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</si>
  <si>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</si>
  <si>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</si>
  <si>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</si>
  <si>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</si>
  <si>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</si>
  <si>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</si>
  <si>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</si>
  <si>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</si>
  <si>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</si>
  <si>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</si>
  <si>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</si>
  <si>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</si>
  <si>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</si>
  <si>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</si>
  <si>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</si>
  <si>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</si>
  <si>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</si>
  <si>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</si>
  <si>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</si>
  <si>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</si>
  <si>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</si>
  <si>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</si>
  <si>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</si>
  <si>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</si>
  <si>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</si>
  <si>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</si>
  <si>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</si>
  <si>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</si>
  <si>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</si>
  <si>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</si>
  <si>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</si>
  <si>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</si>
  <si>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</si>
  <si>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</si>
  <si>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</si>
  <si>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</si>
  <si>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</si>
  <si>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</si>
  <si>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</si>
  <si>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</si>
  <si>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</si>
  <si>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</si>
  <si>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</si>
  <si>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</si>
  <si>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</si>
  <si>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</si>
  <si>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</si>
  <si>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</si>
  <si>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</si>
  <si>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</si>
  <si>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</si>
  <si>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</si>
  <si>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</si>
  <si>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</si>
  <si>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</si>
  <si>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</si>
  <si>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</si>
  <si>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</si>
  <si>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</si>
  <si>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</si>
  <si>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</si>
  <si>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</si>
  <si>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</si>
  <si>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</si>
  <si>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</si>
  <si>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</si>
  <si>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</si>
  <si>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</si>
  <si>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</si>
  <si>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</si>
  <si>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</si>
  <si>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</si>
  <si>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</si>
  <si>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</si>
  <si>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</si>
  <si>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</si>
  <si>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</si>
  <si>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</si>
  <si>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</si>
  <si>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</si>
  <si>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</si>
  <si>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</si>
  <si>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</si>
  <si>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</si>
  <si>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</si>
  <si>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</si>
  <si>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</si>
  <si>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</si>
  <si>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</si>
  <si>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</si>
  <si>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</si>
  <si>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</si>
  <si>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</si>
  <si>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</si>
  <si>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</si>
  <si>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</si>
  <si>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</si>
  <si>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</si>
  <si>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</si>
  <si>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</si>
  <si>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</si>
  <si>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</si>
  <si>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</si>
  <si>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</si>
  <si>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</si>
  <si>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</si>
  <si>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</si>
  <si>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</si>
  <si>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</si>
  <si>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</si>
  <si>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</si>
  <si>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</si>
  <si>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</si>
  <si>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</si>
  <si>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</si>
  <si>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</si>
  <si>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</si>
  <si>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</si>
  <si>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</si>
  <si>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</si>
  <si>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</si>
  <si>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</si>
  <si>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</si>
  <si>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</si>
  <si>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</si>
  <si>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</si>
  <si>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</si>
  <si>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</si>
  <si>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</si>
  <si>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</si>
  <si>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</si>
  <si>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</si>
  <si>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</si>
  <si>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</si>
  <si>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</si>
  <si>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</si>
  <si>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</si>
  <si>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</si>
  <si>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</si>
  <si>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</si>
  <si>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</si>
  <si>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</si>
  <si>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</si>
  <si>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</si>
  <si>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</si>
  <si>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</si>
  <si>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</si>
  <si>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</si>
  <si>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</si>
  <si>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</si>
  <si>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</si>
  <si>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</si>
  <si>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</si>
  <si>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</si>
  <si>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</si>
  <si>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</si>
  <si>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</si>
  <si>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</si>
  <si>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</si>
  <si>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</si>
  <si>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</si>
  <si>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</si>
  <si>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</si>
  <si>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</si>
  <si>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</si>
  <si>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</si>
  <si>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</si>
  <si>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</si>
  <si>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</si>
  <si>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</si>
  <si>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</si>
  <si>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</si>
  <si>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</si>
  <si>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</si>
  <si>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</si>
  <si>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</si>
  <si>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</si>
  <si>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</si>
  <si>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</si>
  <si>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</si>
  <si>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</si>
  <si>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</si>
  <si>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</si>
  <si>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</si>
  <si>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</si>
  <si>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</si>
  <si>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</si>
  <si>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</si>
  <si>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</si>
  <si>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</si>
  <si>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</si>
  <si>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</si>
  <si>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</si>
  <si>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</si>
  <si>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</si>
  <si>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</si>
  <si>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</si>
  <si>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</si>
  <si>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</si>
  <si>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</si>
  <si>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</si>
  <si>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</si>
  <si>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</si>
  <si>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</si>
  <si>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</si>
  <si>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</si>
  <si>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</si>
  <si>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</si>
  <si>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</si>
  <si>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</si>
  <si>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</si>
  <si>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</si>
  <si>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</si>
  <si>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</si>
  <si>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</si>
  <si>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</si>
  <si>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</si>
  <si>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</si>
  <si>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</si>
  <si>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</si>
  <si>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</si>
  <si>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</si>
  <si>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</si>
  <si>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</si>
  <si>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</si>
  <si>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</si>
  <si>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</si>
  <si>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</si>
  <si>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</si>
  <si>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</si>
  <si>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</si>
  <si>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</si>
  <si>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</si>
  <si>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</si>
  <si>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</si>
  <si>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</si>
  <si>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</si>
  <si>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</si>
  <si>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</si>
  <si>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</si>
  <si>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</si>
  <si>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</si>
  <si>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</si>
  <si>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</si>
  <si>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</si>
  <si>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</si>
  <si>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</si>
  <si>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</si>
  <si>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</si>
  <si>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</si>
  <si>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</si>
  <si>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</si>
  <si>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</si>
  <si>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</si>
  <si>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</si>
  <si>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</si>
  <si>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</si>
  <si>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</si>
  <si>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</si>
  <si>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</si>
  <si>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</si>
  <si>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</si>
  <si>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</si>
  <si>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</si>
  <si>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</si>
  <si>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</si>
  <si>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</si>
  <si>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</si>
  <si>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</si>
  <si>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</si>
  <si>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</si>
  <si>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</si>
  <si>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</si>
  <si>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</si>
  <si>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</si>
  <si>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</si>
  <si>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</si>
  <si>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</si>
  <si>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</si>
  <si>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</si>
  <si>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</si>
  <si>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</si>
  <si>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</si>
  <si>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</si>
  <si>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</si>
  <si>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</si>
  <si>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</si>
  <si>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</si>
  <si>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</si>
  <si>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</si>
  <si>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</si>
  <si>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</si>
  <si>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</si>
  <si>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</si>
  <si>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</si>
  <si>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</si>
  <si>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</si>
  <si>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</si>
  <si>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</si>
  <si>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</si>
  <si>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</si>
  <si>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</si>
  <si>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</si>
  <si>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</si>
  <si>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</si>
  <si>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</si>
  <si>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</si>
  <si>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</si>
  <si>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</si>
  <si>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</si>
  <si>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</si>
  <si>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</si>
  <si>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</si>
  <si>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</si>
  <si>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</si>
  <si>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</si>
  <si>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</si>
  <si>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</si>
  <si>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</si>
  <si>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</si>
  <si>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</si>
  <si>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</si>
  <si>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</si>
  <si>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</si>
  <si>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</si>
  <si>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</si>
  <si>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</si>
  <si>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</si>
  <si>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</si>
  <si>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</si>
  <si>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</si>
  <si>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</si>
  <si>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</si>
  <si>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</si>
  <si>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</si>
  <si>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</si>
  <si>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</si>
  <si>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</si>
  <si>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</si>
  <si>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</si>
  <si>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</si>
  <si>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</si>
  <si>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</si>
  <si>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</si>
  <si>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</si>
  <si>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</si>
  <si>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</si>
  <si>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</si>
  <si>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</si>
  <si>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</si>
  <si>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</si>
  <si>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</si>
  <si>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</si>
  <si>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</si>
  <si>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</si>
  <si>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</si>
  <si>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</si>
  <si>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</si>
  <si>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</si>
  <si>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</si>
  <si>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</si>
  <si>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</si>
  <si>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</si>
  <si>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</si>
  <si>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</si>
  <si>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</si>
  <si>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</si>
  <si>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</si>
  <si>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</si>
  <si>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</si>
  <si>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</si>
  <si>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</si>
  <si>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</si>
  <si>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</si>
  <si>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</si>
  <si>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</si>
  <si>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</si>
  <si>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</si>
  <si>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</si>
  <si>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</si>
  <si>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</si>
  <si>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</si>
  <si>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</si>
  <si>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</si>
  <si>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</si>
  <si>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</si>
  <si>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</si>
  <si>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</si>
  <si>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</si>
  <si>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</si>
  <si>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</si>
  <si>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</si>
  <si>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</si>
  <si>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</si>
  <si>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</si>
  <si>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</si>
  <si>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</si>
  <si>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</si>
  <si>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</si>
  <si>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</si>
  <si>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</si>
  <si>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</si>
  <si>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</si>
  <si>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</si>
  <si>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</si>
  <si>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</si>
  <si>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</si>
  <si>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</si>
  <si>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</si>
  <si>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</si>
  <si>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</si>
  <si>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</si>
  <si>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</si>
  <si>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</si>
  <si>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</si>
  <si>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</si>
  <si>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</si>
  <si>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</si>
  <si>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</si>
  <si>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</si>
  <si>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</si>
  <si>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</si>
  <si>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</si>
  <si>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</si>
  <si>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</si>
  <si>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</si>
  <si>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</si>
  <si>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</si>
  <si>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</si>
  <si>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</si>
  <si>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</si>
  <si>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</si>
  <si>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</si>
  <si>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</si>
  <si>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</si>
  <si>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</si>
  <si>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</si>
  <si>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</si>
  <si>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</si>
  <si>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</si>
  <si>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</si>
  <si>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</si>
  <si>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</si>
  <si>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</si>
  <si>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</si>
  <si>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</si>
  <si>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</si>
  <si>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</si>
  <si>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</si>
  <si>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</si>
  <si>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</si>
  <si>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</si>
  <si>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</si>
  <si>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</si>
  <si>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</si>
  <si>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</si>
  <si>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</si>
  <si>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</si>
  <si>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</si>
  <si>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</si>
  <si>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</si>
  <si>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</si>
  <si>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</si>
  <si>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</si>
  <si>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</si>
  <si>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</si>
  <si>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</si>
  <si>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</si>
  <si>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</si>
  <si>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</si>
  <si>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</si>
  <si>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</si>
  <si>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</si>
  <si>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</si>
  <si>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</si>
  <si>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</si>
  <si>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</si>
  <si>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</si>
  <si>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</si>
  <si>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</si>
  <si>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</si>
  <si>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</si>
  <si>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</si>
  <si>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</si>
  <si>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</si>
  <si>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</si>
  <si>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</si>
  <si>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</si>
  <si>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</si>
  <si>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</si>
  <si>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</si>
  <si>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</si>
  <si>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</si>
  <si>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</si>
  <si>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</si>
  <si>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</si>
  <si>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</si>
  <si>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</si>
  <si>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</si>
  <si>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</si>
  <si>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</si>
  <si>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</si>
  <si>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</si>
  <si>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</si>
  <si>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</si>
  <si>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</si>
  <si>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</si>
  <si>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</si>
  <si>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</si>
  <si>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</si>
  <si>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</si>
  <si>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</si>
  <si>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</si>
  <si>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</si>
  <si>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</si>
  <si>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</si>
  <si>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</si>
  <si>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</si>
  <si>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</si>
  <si>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</si>
  <si>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</si>
  <si>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</si>
  <si>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</si>
  <si>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</si>
  <si>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</si>
  <si>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</si>
  <si>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</si>
  <si>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</si>
  <si>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</si>
  <si>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</si>
  <si>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</si>
  <si>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</si>
  <si>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</si>
  <si>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</si>
  <si>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</si>
  <si>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</si>
  <si>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</si>
  <si>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</si>
  <si>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</si>
  <si>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</si>
  <si>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</si>
  <si>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</si>
  <si>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</si>
  <si>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</si>
  <si>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</si>
  <si>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</si>
  <si>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</si>
  <si>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</si>
  <si>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</si>
  <si>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</si>
  <si>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</si>
  <si>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</si>
  <si>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</si>
  <si>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</si>
  <si>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</si>
  <si>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</si>
  <si>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</si>
  <si>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</si>
  <si>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</si>
  <si>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</si>
  <si>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</si>
  <si>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</si>
  <si>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</si>
  <si>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</si>
  <si>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</si>
  <si>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</si>
  <si>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</si>
  <si>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</si>
  <si>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</si>
  <si>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</si>
  <si>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</si>
  <si>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</si>
  <si>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</si>
  <si>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</si>
  <si>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</si>
  <si>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</si>
  <si>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</si>
  <si>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</si>
  <si>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</si>
  <si>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</si>
  <si>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</si>
  <si>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</si>
  <si>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</si>
  <si>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</si>
  <si>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</si>
  <si>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</si>
  <si>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</si>
  <si>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</si>
  <si>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</si>
  <si>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</si>
  <si>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</si>
  <si>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</si>
  <si>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</si>
  <si>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</si>
  <si>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</si>
  <si>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</si>
  <si>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</si>
  <si>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</si>
  <si>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</si>
  <si>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</si>
  <si>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</si>
  <si>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</si>
  <si>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</si>
  <si>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</si>
  <si>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</si>
  <si>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</si>
  <si>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</si>
  <si>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</si>
  <si>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</si>
  <si>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</si>
  <si>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</si>
  <si>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</si>
  <si>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</si>
  <si>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</si>
  <si>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</si>
  <si>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</si>
  <si>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</si>
  <si>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</si>
  <si>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</si>
  <si>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</si>
  <si>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</si>
  <si>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</si>
  <si>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</si>
  <si>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</si>
  <si>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</si>
  <si>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</si>
  <si>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</si>
  <si>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</si>
  <si>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</si>
  <si>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</si>
  <si>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</si>
  <si>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</si>
  <si>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</si>
  <si>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</si>
  <si>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</si>
  <si>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</si>
  <si>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</si>
  <si>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</si>
  <si>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</si>
  <si>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</si>
  <si>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</si>
  <si>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</si>
  <si>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</si>
  <si>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</si>
  <si>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</si>
  <si>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</si>
  <si>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</si>
  <si>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</si>
  <si>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</si>
  <si>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</si>
  <si>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</si>
  <si>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</si>
  <si>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</si>
  <si>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</si>
  <si>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</si>
  <si>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</si>
  <si>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</si>
  <si>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</si>
  <si>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</si>
  <si>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</si>
  <si>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</si>
  <si>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</si>
  <si>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</si>
  <si>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</si>
  <si>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</si>
  <si>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</si>
  <si>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</si>
  <si>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</si>
  <si>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</si>
  <si>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</si>
  <si>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</si>
  <si>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</si>
  <si>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</si>
  <si>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</si>
  <si>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</si>
  <si>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</si>
  <si>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</si>
  <si>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</si>
  <si>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</si>
  <si>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</si>
  <si>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</si>
  <si>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</si>
  <si>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</si>
  <si>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</si>
  <si>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</si>
  <si>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</si>
  <si>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</si>
  <si>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</si>
  <si>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</si>
  <si>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</si>
  <si>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</si>
  <si>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</si>
  <si>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</si>
  <si>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</si>
  <si>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</si>
  <si>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</si>
  <si>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</si>
  <si>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</si>
  <si>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</si>
  <si>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</si>
  <si>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</si>
  <si>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</si>
  <si>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</si>
  <si>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</si>
  <si>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</si>
  <si>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</si>
  <si>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</si>
  <si>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</si>
  <si>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</si>
  <si>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</si>
  <si>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</si>
  <si>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</si>
  <si>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</si>
  <si>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</si>
  <si>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</si>
  <si>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</si>
  <si>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</si>
  <si>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</si>
  <si>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</si>
  <si>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</si>
  <si>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</si>
  <si>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</si>
  <si>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</si>
  <si>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</si>
  <si>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</si>
  <si>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</si>
  <si>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</si>
  <si>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</si>
  <si>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</si>
  <si>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</si>
  <si>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</si>
  <si>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</si>
  <si>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</si>
  <si>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</si>
  <si>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</si>
  <si>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</si>
  <si>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</si>
  <si>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</si>
  <si>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</si>
  <si>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</si>
  <si>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</si>
  <si>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</si>
  <si>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</si>
  <si>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</si>
  <si>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</si>
  <si>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</si>
  <si>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</si>
  <si>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</si>
  <si>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</si>
  <si>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</si>
  <si>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</si>
  <si>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</si>
  <si>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</si>
  <si>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</si>
  <si>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</si>
  <si>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</si>
  <si>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</si>
  <si>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</si>
  <si>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</si>
  <si>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</si>
  <si>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</si>
  <si>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</si>
  <si>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</si>
  <si>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</si>
  <si>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</si>
  <si>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</si>
  <si>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</si>
  <si>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</si>
  <si>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</si>
  <si>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</si>
  <si>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</si>
  <si>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</si>
  <si>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</si>
  <si>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</si>
  <si>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</si>
  <si>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</si>
  <si>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</si>
  <si>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</si>
  <si>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</si>
  <si>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</si>
  <si>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</si>
  <si>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</si>
  <si>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</si>
  <si>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</si>
  <si>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</si>
  <si>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</si>
  <si>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</si>
  <si>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</si>
  <si>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</si>
  <si>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</si>
  <si>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</si>
  <si>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</si>
  <si>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</si>
  <si>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</si>
  <si>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</si>
  <si>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</si>
  <si>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</si>
  <si>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</si>
  <si>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</si>
  <si>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</si>
  <si>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</si>
  <si>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</si>
  <si>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</si>
  <si>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</si>
  <si>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</si>
  <si>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</si>
  <si>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</si>
  <si>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</si>
  <si>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</si>
  <si>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</si>
  <si>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</si>
  <si>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</si>
  <si>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</si>
  <si>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</si>
  <si>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</si>
  <si>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</si>
  <si>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</si>
  <si>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</si>
  <si>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</si>
  <si>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</si>
  <si>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</si>
  <si>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</si>
  <si>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</si>
  <si>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</si>
  <si>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</si>
  <si>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</si>
  <si>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</si>
  <si>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</si>
  <si>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</si>
  <si>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</si>
  <si>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</si>
  <si>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</si>
  <si>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</si>
  <si>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</si>
  <si>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1610.5-1730.5</t>
  </si>
  <si>
    <t>1805-1955</t>
  </si>
  <si>
    <t>1292-1342</t>
  </si>
  <si>
    <t>1417-1492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</si>
  <si>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</si>
  <si>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</si>
  <si>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</si>
  <si>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</si>
  <si>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</si>
  <si>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</si>
  <si>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</si>
  <si>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</si>
  <si>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</si>
  <si>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</si>
  <si>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</si>
  <si>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</si>
  <si>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</si>
  <si>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</si>
  <si>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</si>
  <si>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</si>
  <si>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</si>
  <si>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</si>
  <si>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</si>
  <si>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</si>
  <si>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</si>
  <si>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</si>
  <si>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</si>
  <si>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</si>
  <si>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</si>
  <si>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</si>
  <si>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</si>
  <si>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</si>
  <si>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</si>
  <si>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</si>
  <si>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</si>
  <si>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</si>
  <si>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</si>
  <si>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</si>
  <si>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</si>
  <si>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</si>
  <si>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</si>
  <si>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</si>
  <si>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</si>
  <si>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</si>
  <si>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</si>
  <si>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</si>
  <si>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</si>
  <si>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</si>
  <si>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</si>
  <si>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</si>
  <si>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</si>
  <si>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</si>
  <si>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</si>
  <si>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</si>
  <si>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</si>
  <si>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</si>
  <si>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</si>
  <si>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</si>
  <si>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</si>
  <si>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</si>
  <si>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Loss of Rs.37.5/-</t>
  </si>
  <si>
    <t>SANTOSH KUMAR KUSHAWAHA</t>
  </si>
  <si>
    <t>Loss of Rs.25/-</t>
  </si>
  <si>
    <t>RATEGAIN</t>
  </si>
  <si>
    <t>820-880</t>
  </si>
  <si>
    <t>COLPAL MAY FUT</t>
  </si>
  <si>
    <t>CIPLA MAY FUT</t>
  </si>
  <si>
    <t>2698-2728</t>
  </si>
  <si>
    <t>1461-1477</t>
  </si>
  <si>
    <t>KAUSHAL HITESHBHAI PARIKH</t>
  </si>
  <si>
    <t>SETU SECURITIES PVT. LTD.</t>
  </si>
  <si>
    <t>GRAVITON RESEARCH CAPITAL LLP</t>
  </si>
  <si>
    <t>Profit of Rs.99.5/-</t>
  </si>
  <si>
    <t>Profit of Rs.16.5/-</t>
  </si>
  <si>
    <t>MCDOWELL-N MAY FUT</t>
  </si>
  <si>
    <t>Profit of Rs.12.5/-</t>
  </si>
  <si>
    <t>1186-1200</t>
  </si>
  <si>
    <t>618-638</t>
  </si>
  <si>
    <t>680-720</t>
  </si>
  <si>
    <t>NIFTY 22750 PE 23 MAY</t>
  </si>
  <si>
    <t>Loss of Rs.42.5/-</t>
  </si>
  <si>
    <t>Loss of Rs.43/-</t>
  </si>
  <si>
    <t>BHARTIARTL MAY FUT</t>
  </si>
  <si>
    <t>1389-1410</t>
  </si>
  <si>
    <t>1190-1200</t>
  </si>
  <si>
    <t>1468-1470</t>
  </si>
  <si>
    <t>1499-1525</t>
  </si>
  <si>
    <t>ADANIPORTS MAY FUT</t>
  </si>
  <si>
    <t>1470-1500</t>
  </si>
  <si>
    <t>Loss of Rs.70.50/-</t>
  </si>
  <si>
    <t>CAMELLIA TRADEX PRIVATE LIMITED</t>
  </si>
  <si>
    <t>2535-2605</t>
  </si>
  <si>
    <t>2750-2850</t>
  </si>
  <si>
    <t>Loss of Rs.30/-</t>
  </si>
  <si>
    <t>322-352</t>
  </si>
  <si>
    <t>450-500</t>
  </si>
  <si>
    <t>SEIFER RICHARD MASCARENHAS</t>
  </si>
  <si>
    <t>GUJTLRM</t>
  </si>
  <si>
    <t>NBFOOT</t>
  </si>
  <si>
    <t>DEV GANPAT PAWAR</t>
  </si>
  <si>
    <t>HRTI PRIVATE LIMITED</t>
  </si>
  <si>
    <t>PARAS</t>
  </si>
  <si>
    <t>Paras Def and Spce Tech L</t>
  </si>
  <si>
    <t>QE SECURITIES LLP</t>
  </si>
  <si>
    <t>TRU</t>
  </si>
  <si>
    <t>TruCap Finance Limited</t>
  </si>
  <si>
    <t>IND SWIFT LABORATORIES LIMITED</t>
  </si>
  <si>
    <t>MARUTI JUNE FUT</t>
  </si>
  <si>
    <t>12990-13010</t>
  </si>
  <si>
    <t>13240-13450</t>
  </si>
  <si>
    <t>Profit of Rs.83.5/-</t>
  </si>
  <si>
    <t>FINNIFTY 22050 CE 28 MAY</t>
  </si>
  <si>
    <t>100-140</t>
  </si>
  <si>
    <t>3590-3730</t>
  </si>
  <si>
    <t>4000-4300</t>
  </si>
  <si>
    <t>SAHASTRAA ADVISORS PRIVATE LIMITED</t>
  </si>
  <si>
    <t>TOPGAIN FINANCE PRIVATE LIMITED</t>
  </si>
  <si>
    <t>GCKL</t>
  </si>
  <si>
    <t>INDRAIND</t>
  </si>
  <si>
    <t>TGIF</t>
  </si>
  <si>
    <t>AHLADA</t>
  </si>
  <si>
    <t>Ahlada Engineers Limited</t>
  </si>
  <si>
    <t>VIBRANT SECURITIES PVT. LTD</t>
  </si>
  <si>
    <t>GODHA</t>
  </si>
  <si>
    <t>Godha Cabcon Insulat Ltd</t>
  </si>
  <si>
    <t>SOHAM FINCARE INDIA LLP</t>
  </si>
  <si>
    <t>ANKIT MAHENDRABHAI PARLESHA</t>
  </si>
  <si>
    <t>75-100</t>
  </si>
  <si>
    <t>ABBOTINDIA JUNE FUT</t>
  </si>
  <si>
    <t>26950-27475</t>
  </si>
  <si>
    <t>MPHASIS JUNE FUT</t>
  </si>
  <si>
    <t>2480-2520</t>
  </si>
  <si>
    <t>FINNIFTY 21950 CE 28 MAY</t>
  </si>
  <si>
    <t>FINNIFTY 22000 PE 28 MAY</t>
  </si>
  <si>
    <t>VIKAS KHUSHAL PINCHA</t>
  </si>
  <si>
    <t>SANGITABEN JITENDRAKUMAR JAIN</t>
  </si>
  <si>
    <t>IFL</t>
  </si>
  <si>
    <t>JSHL</t>
  </si>
  <si>
    <t>NAVEEN KUMAR JAIN NATHMAL</t>
  </si>
  <si>
    <t>SYBLY</t>
  </si>
  <si>
    <t>MAHESH CHAND MITTAL</t>
  </si>
  <si>
    <t>VISAGAR FINANCIAL SERVICES LIMITED</t>
  </si>
  <si>
    <t>GRID TRADING PRIVATE LIMITED</t>
  </si>
  <si>
    <t>YASHMGM</t>
  </si>
  <si>
    <t>PANKAJBAFNA</t>
  </si>
  <si>
    <t>ASHIMASYN</t>
  </si>
  <si>
    <t>Ashima Limited</t>
  </si>
  <si>
    <t>MITTAL PUNEET</t>
  </si>
  <si>
    <t>CAPACITE</t>
  </si>
  <si>
    <t>Capacite Infraproject Ltd</t>
  </si>
  <si>
    <t>CLOUD</t>
  </si>
  <si>
    <t>Varanium Cloud Limited</t>
  </si>
  <si>
    <t>HOACFOODS</t>
  </si>
  <si>
    <t>Hoac Foods India Limited</t>
  </si>
  <si>
    <t>Inox Wind Limited</t>
  </si>
  <si>
    <t>MANSI SHARE AND STOCK ADVISORS PVT LTD</t>
  </si>
  <si>
    <t>ASHAPURA COMMODITIES</t>
  </si>
  <si>
    <t>NIFTY 22800 CE 30 MAY</t>
  </si>
  <si>
    <t>180-250</t>
  </si>
  <si>
    <t>Loss of Rs.57.5/-</t>
  </si>
  <si>
    <t>Profit of Rs.5/-</t>
  </si>
  <si>
    <t>47.64-51.64</t>
  </si>
  <si>
    <t>BFLAFL</t>
  </si>
  <si>
    <t>SUMIT KUMAR GOEL</t>
  </si>
  <si>
    <t>BLUECLOUDS</t>
  </si>
  <si>
    <t>SUPRAJA BUSINESS CONSULTANTS PRIVATE LIMITED</t>
  </si>
  <si>
    <t>DURANTA INFRASTRUCTURE PRIVATE LIMITED</t>
  </si>
  <si>
    <t>CAPFIN</t>
  </si>
  <si>
    <t>JAGJEET KAUR MALIK</t>
  </si>
  <si>
    <t>CHANDRAP</t>
  </si>
  <si>
    <t>B S PRAHALLADA</t>
  </si>
  <si>
    <t>CONFINT</t>
  </si>
  <si>
    <t>KESAR TRACOM INDIA LLP</t>
  </si>
  <si>
    <t>RDS CORPORATE SERVICES PRIVATE LIMITED</t>
  </si>
  <si>
    <t>MOIN NAWAZ MAQSOOD MIRSINGE</t>
  </si>
  <si>
    <t>FTL</t>
  </si>
  <si>
    <t>STOCK VERTEX VENTURES</t>
  </si>
  <si>
    <t>KALPANA MADHANI SECURITIES PRIVATE LIMITED</t>
  </si>
  <si>
    <t>GHISALLO MASTER FUND LP</t>
  </si>
  <si>
    <t>NALANDA INDIA FUND LIMITED</t>
  </si>
  <si>
    <t>GUJCOTEX</t>
  </si>
  <si>
    <t>HITESH TRAMBAKLAL VYAS</t>
  </si>
  <si>
    <t>JITENDRAKUMAR GHEVERCHAND JAIN</t>
  </si>
  <si>
    <t>JAINAM UDAY SHAH</t>
  </si>
  <si>
    <t>INDRENEW</t>
  </si>
  <si>
    <t>ESAAR (INDIA) LIMITED</t>
  </si>
  <si>
    <t>NATURO</t>
  </si>
  <si>
    <t>BHAMINI KAMAL PAREKH</t>
  </si>
  <si>
    <t>SP AND NISHA PRIVATE LIMITED</t>
  </si>
  <si>
    <t>RAJ RATAN COMMODITIES PRIVATE LIMITED</t>
  </si>
  <si>
    <t>BHARU</t>
  </si>
  <si>
    <t>YOGESH JOTIRAM KALE</t>
  </si>
  <si>
    <t>PEOPLIN</t>
  </si>
  <si>
    <t>YASHIV HOLDINGS PRIVATE LIMITED</t>
  </si>
  <si>
    <t>SOCIETE GENERALE</t>
  </si>
  <si>
    <t>GENERAL ATLANTIC SINGAPORE FUND FII PTE LTD</t>
  </si>
  <si>
    <t>ASIA OPPORTUNITIES V (MAURITIUS) LIMITED</t>
  </si>
  <si>
    <t>RGF</t>
  </si>
  <si>
    <t>GOURAVKUMAR</t>
  </si>
  <si>
    <t>RGRL</t>
  </si>
  <si>
    <t>SAWABUSI</t>
  </si>
  <si>
    <t>NIMIT JAYENDRA SHAH</t>
  </si>
  <si>
    <t>NIKHIL RAJESH SINGH</t>
  </si>
  <si>
    <t>SIELFNS</t>
  </si>
  <si>
    <t>MAHENDRA GIRDHARILAL WADHWANI</t>
  </si>
  <si>
    <t>NIMISH PANDE</t>
  </si>
  <si>
    <t>TIRTPLS</t>
  </si>
  <si>
    <t>VARIS MAHENDRABHAI DOSHI</t>
  </si>
  <si>
    <t>VARYAA</t>
  </si>
  <si>
    <t>VRL</t>
  </si>
  <si>
    <t>AMRITA JAIN</t>
  </si>
  <si>
    <t>SUMANCHEPURI</t>
  </si>
  <si>
    <t>ARROWGREEN</t>
  </si>
  <si>
    <t>Arrow Greentech Limited</t>
  </si>
  <si>
    <t>ASHOKAMET</t>
  </si>
  <si>
    <t>Ashoka Metcast Limited</t>
  </si>
  <si>
    <t>MANISH VERMA</t>
  </si>
  <si>
    <t>ATAM</t>
  </si>
  <si>
    <t>Atam Valves Limited</t>
  </si>
  <si>
    <t>SIDDHANT SHIRISH SHAH</t>
  </si>
  <si>
    <t>BAIDFIN</t>
  </si>
  <si>
    <t>Baid Finserv Limited</t>
  </si>
  <si>
    <t>POOVATHUMTHODY NIDISH VELAYUDHAN</t>
  </si>
  <si>
    <t>Campus Activewear Limited</t>
  </si>
  <si>
    <t>CGRAPHICS</t>
  </si>
  <si>
    <t>Creative Graphics S Ind L</t>
  </si>
  <si>
    <t>ESCONET</t>
  </si>
  <si>
    <t>Esconet Technologies Ltd</t>
  </si>
  <si>
    <t>GLOBE</t>
  </si>
  <si>
    <t>Globe Textiles (I) Ltd.</t>
  </si>
  <si>
    <t>AVANCE VENTURES PRIVATE LIMITED</t>
  </si>
  <si>
    <t>PROGNOSIS SECURITIES PVT. LTD</t>
  </si>
  <si>
    <t>SAMENA SPECIAL SITUATIONS MAURITIUS III</t>
  </si>
  <si>
    <t>KAMOPAINTS</t>
  </si>
  <si>
    <t>Kamdhenu Ventures Limited</t>
  </si>
  <si>
    <t>L7 HITECH PRIVATE LIMITED</t>
  </si>
  <si>
    <t>MTAR Technologies Limited</t>
  </si>
  <si>
    <t>MARWADI CHANDARANA INTERMEDIARIES BROKERS PRIVATE LIMITED</t>
  </si>
  <si>
    <t>ORIENTALTL</t>
  </si>
  <si>
    <t>Oriental Trimex Limited</t>
  </si>
  <si>
    <t>AAKRAYA RESEARCH LLP</t>
  </si>
  <si>
    <t>REFRACTORY</t>
  </si>
  <si>
    <t>Refractory Shapes Limited</t>
  </si>
  <si>
    <t>YUGA STOCKS AND COMMODITIES PRIVATE LIMITED  .</t>
  </si>
  <si>
    <t>LIESHA CORPORATION PRIVATE LIMITED .</t>
  </si>
  <si>
    <t>VISHAL BIPINKUMAR DOSHI</t>
  </si>
  <si>
    <t>TITAGARH RAIL SYSTEMS LTD</t>
  </si>
  <si>
    <t>TRUST</t>
  </si>
  <si>
    <t>Trust Fintech Limited</t>
  </si>
  <si>
    <t>ANKUSH  KEDIA</t>
  </si>
  <si>
    <t>WILLAMAGOR</t>
  </si>
  <si>
    <t>Williamson Magor &amp; Co</t>
  </si>
  <si>
    <t>AJAX INVESTMENTS PVT. LTD.</t>
  </si>
  <si>
    <t>AGUL</t>
  </si>
  <si>
    <t>A G Universal Limited</t>
  </si>
  <si>
    <t>SUHAS RAJU VASISHTHA</t>
  </si>
  <si>
    <t>K I VARAPRASAD REDDY</t>
  </si>
  <si>
    <t>RAMESH LAL</t>
  </si>
  <si>
    <t>JAIN VIMAL PARKASH</t>
  </si>
  <si>
    <t>INDIA MAX INVESTMENT FUND LTD</t>
  </si>
  <si>
    <t>INTERTICK DEVELOPERS PRIVATE LIMITED</t>
  </si>
  <si>
    <t>SAMENA GREEN LTD</t>
  </si>
  <si>
    <t>SOLARA-RE</t>
  </si>
  <si>
    <t>Solara Active Pha Sci Ltd</t>
  </si>
  <si>
    <t>SPIRACCA VENTURES LLP</t>
  </si>
  <si>
    <t>Loss of Rs.40/-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</si>
</sst>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6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0" fontId="37" fillId="43" borderId="39" xfId="0" applyFont="1" applyFill="1" applyBorder="1" applyAlignment="1">
      <alignment horizontal="center" vertical="center"/>
    </xf>
    <xf numFmtId="0" fontId="36" fillId="48" borderId="27" xfId="0" applyFont="1" applyFill="1" applyBorder="1" applyAlignment="1">
      <alignment horizontal="center" vertical="center"/>
    </xf>
    <xf numFmtId="2" fontId="37" fillId="48" borderId="7" xfId="0" applyNumberFormat="1" applyFont="1" applyFill="1" applyBorder="1" applyAlignment="1">
      <alignment horizontal="center" vertical="center"/>
    </xf>
    <xf numFmtId="166" fontId="36" fillId="48" borderId="7" xfId="0" applyNumberFormat="1" applyFont="1" applyFill="1" applyBorder="1" applyAlignment="1">
      <alignment horizontal="center" vertical="center"/>
    </xf>
    <xf numFmtId="0" fontId="36" fillId="48" borderId="7" xfId="0" applyFont="1" applyFill="1" applyBorder="1" applyAlignment="1">
      <alignment horizontal="center" vertical="center"/>
    </xf>
    <xf numFmtId="0" fontId="37" fillId="48" borderId="7" xfId="0" applyFont="1" applyFill="1" applyBorder="1" applyAlignment="1">
      <alignment horizontal="center" vertical="center"/>
    </xf>
    <xf numFmtId="2" fontId="37" fillId="46" borderId="18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4" sqref="C24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45442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A11" sqref="A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45442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4" t="s">
        <v>16</v>
      </c>
      <c r="B9" s="426" t="s">
        <v>17</v>
      </c>
      <c r="C9" s="426" t="s">
        <v>18</v>
      </c>
      <c r="D9" s="426" t="s">
        <v>19</v>
      </c>
      <c r="E9" s="26" t="s">
        <v>20</v>
      </c>
      <c r="F9" s="26" t="s">
        <v>21</v>
      </c>
      <c r="G9" s="421" t="s">
        <v>22</v>
      </c>
      <c r="H9" s="422"/>
      <c r="I9" s="423"/>
      <c r="J9" s="421" t="s">
        <v>23</v>
      </c>
      <c r="K9" s="422"/>
      <c r="L9" s="423"/>
      <c r="M9" s="26"/>
      <c r="N9" s="27"/>
      <c r="O9" s="27"/>
      <c r="P9" s="27"/>
    </row>
    <row r="10" spans="1:16" ht="38.25">
      <c r="A10" s="425"/>
      <c r="B10" s="427"/>
      <c r="C10" s="427"/>
      <c r="D10" s="42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803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22743.8</v>
      </c>
      <c r="F11" s="204">
        <v>22779.850000000002</v>
      </c>
      <c r="G11" s="203">
        <v>22685.700000000004</v>
      </c>
      <c r="H11" s="203">
        <v>22627.600000000002</v>
      </c>
      <c r="I11" s="203">
        <v>22533.450000000004</v>
      </c>
      <c r="J11" s="203">
        <v>22837.950000000004</v>
      </c>
      <c r="K11" s="203">
        <v>22932.100000000006</v>
      </c>
      <c r="L11" s="203">
        <v>22990.200000000004</v>
      </c>
      <c r="M11" s="202">
        <v>22874</v>
      </c>
      <c r="N11" s="202">
        <v>22721.75</v>
      </c>
      <c r="O11" s="202">
        <v>16829600</v>
      </c>
      <c r="P11" s="205">
        <v>-1.5584031960645823E-2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49011.15</v>
      </c>
      <c r="F12" s="204">
        <v>49109.44999999999</v>
      </c>
      <c r="G12" s="203">
        <v>48807.64999999998</v>
      </c>
      <c r="H12" s="203">
        <v>48604.149999999987</v>
      </c>
      <c r="I12" s="203">
        <v>48302.349999999977</v>
      </c>
      <c r="J12" s="203">
        <v>49312.949999999983</v>
      </c>
      <c r="K12" s="203">
        <v>49614.749999999985</v>
      </c>
      <c r="L12" s="203">
        <v>49818.249999999985</v>
      </c>
      <c r="M12" s="202">
        <v>49411.25</v>
      </c>
      <c r="N12" s="202">
        <v>48905.95</v>
      </c>
      <c r="O12" s="202">
        <v>2310120</v>
      </c>
      <c r="P12" s="205">
        <v>-0.18952968851139074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21838.65</v>
      </c>
      <c r="F13" s="217">
        <v>21926.566666666669</v>
      </c>
      <c r="G13" s="219">
        <v>21721.733333333337</v>
      </c>
      <c r="H13" s="219">
        <v>21604.816666666669</v>
      </c>
      <c r="I13" s="219">
        <v>21399.983333333337</v>
      </c>
      <c r="J13" s="219">
        <v>22043.483333333337</v>
      </c>
      <c r="K13" s="219">
        <v>22248.316666666673</v>
      </c>
      <c r="L13" s="219">
        <v>22365.233333333337</v>
      </c>
      <c r="M13" s="220">
        <v>22131.4</v>
      </c>
      <c r="N13" s="220">
        <v>21809.65</v>
      </c>
      <c r="O13" s="220">
        <v>48475</v>
      </c>
      <c r="P13" s="221">
        <v>0.3257213182004649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11572.65</v>
      </c>
      <c r="F14" s="217">
        <v>11576.933333333332</v>
      </c>
      <c r="G14" s="219">
        <v>11509.566666666666</v>
      </c>
      <c r="H14" s="219">
        <v>11446.483333333334</v>
      </c>
      <c r="I14" s="219">
        <v>11379.116666666667</v>
      </c>
      <c r="J14" s="219">
        <v>11640.016666666665</v>
      </c>
      <c r="K14" s="219">
        <v>11707.38333333333</v>
      </c>
      <c r="L14" s="219">
        <v>11770.466666666664</v>
      </c>
      <c r="M14" s="220">
        <v>11644.3</v>
      </c>
      <c r="N14" s="220">
        <v>11513.85</v>
      </c>
      <c r="O14" s="220">
        <v>1914700</v>
      </c>
      <c r="P14" s="221">
        <v>6.9418879831711806E-3</v>
      </c>
    </row>
    <row r="15" spans="1:16" ht="12.75" customHeight="1">
      <c r="A15" s="213">
        <v>5</v>
      </c>
      <c r="B15" s="376" t="s">
        <v>34</v>
      </c>
      <c r="C15" s="217" t="s">
        <v>1022</v>
      </c>
      <c r="D15" s="218">
        <v>45443</v>
      </c>
      <c r="E15" s="217">
        <v>68110.75</v>
      </c>
      <c r="F15" s="217">
        <v>68154.583333333328</v>
      </c>
      <c r="G15" s="219">
        <v>67869.21666666666</v>
      </c>
      <c r="H15" s="219">
        <v>67627.683333333334</v>
      </c>
      <c r="I15" s="219">
        <v>67342.316666666666</v>
      </c>
      <c r="J15" s="219">
        <v>68396.116666666654</v>
      </c>
      <c r="K15" s="219">
        <v>68681.483333333323</v>
      </c>
      <c r="L15" s="219">
        <v>68923.016666666648</v>
      </c>
      <c r="M15" s="220">
        <v>68439.95</v>
      </c>
      <c r="N15" s="220">
        <v>67913.05</v>
      </c>
      <c r="O15" s="220">
        <v>10790</v>
      </c>
      <c r="P15" s="221">
        <v>0.1032719836400818</v>
      </c>
    </row>
    <row r="16" spans="1:16" ht="12.75" customHeight="1">
      <c r="A16" s="213">
        <v>6</v>
      </c>
      <c r="B16" s="225" t="s">
        <v>846</v>
      </c>
      <c r="C16" s="222" t="s">
        <v>39</v>
      </c>
      <c r="D16" s="218">
        <v>45442</v>
      </c>
      <c r="E16" s="217">
        <v>628.54999999999995</v>
      </c>
      <c r="F16" s="217">
        <v>628.44999999999993</v>
      </c>
      <c r="G16" s="219">
        <v>622.99999999999989</v>
      </c>
      <c r="H16" s="219">
        <v>617.44999999999993</v>
      </c>
      <c r="I16" s="219">
        <v>611.99999999999989</v>
      </c>
      <c r="J16" s="219">
        <v>633.99999999999989</v>
      </c>
      <c r="K16" s="219">
        <v>639.44999999999993</v>
      </c>
      <c r="L16" s="219">
        <v>644.99999999999989</v>
      </c>
      <c r="M16" s="220">
        <v>633.9</v>
      </c>
      <c r="N16" s="220">
        <v>622.9</v>
      </c>
      <c r="O16" s="220">
        <v>12656000</v>
      </c>
      <c r="P16" s="221">
        <v>-4.1139480263656339E-2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45442</v>
      </c>
      <c r="E17" s="217">
        <v>8221.0499999999993</v>
      </c>
      <c r="F17" s="217">
        <v>8220.4</v>
      </c>
      <c r="G17" s="219">
        <v>8170.65</v>
      </c>
      <c r="H17" s="219">
        <v>8120.25</v>
      </c>
      <c r="I17" s="219">
        <v>8070.5</v>
      </c>
      <c r="J17" s="219">
        <v>8270.7999999999993</v>
      </c>
      <c r="K17" s="219">
        <v>8320.5499999999993</v>
      </c>
      <c r="L17" s="219">
        <v>8370.9499999999989</v>
      </c>
      <c r="M17" s="220">
        <v>8270.15</v>
      </c>
      <c r="N17" s="220">
        <v>8170</v>
      </c>
      <c r="O17" s="220">
        <v>1304125</v>
      </c>
      <c r="P17" s="221">
        <v>1.5871470301850047E-2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45442</v>
      </c>
      <c r="E18" s="217">
        <v>26149.5</v>
      </c>
      <c r="F18" s="217">
        <v>26050.716666666664</v>
      </c>
      <c r="G18" s="219">
        <v>25702.433333333327</v>
      </c>
      <c r="H18" s="219">
        <v>25255.366666666665</v>
      </c>
      <c r="I18" s="219">
        <v>24907.083333333328</v>
      </c>
      <c r="J18" s="219">
        <v>26497.783333333326</v>
      </c>
      <c r="K18" s="219">
        <v>26846.066666666658</v>
      </c>
      <c r="L18" s="219">
        <v>27293.133333333324</v>
      </c>
      <c r="M18" s="220">
        <v>26399</v>
      </c>
      <c r="N18" s="220">
        <v>25603.65</v>
      </c>
      <c r="O18" s="220">
        <v>155200</v>
      </c>
      <c r="P18" s="221">
        <v>-3.6264282165921508E-2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45442</v>
      </c>
      <c r="E19" s="217">
        <v>226.3</v>
      </c>
      <c r="F19" s="217">
        <v>226.56666666666669</v>
      </c>
      <c r="G19" s="219">
        <v>223.88333333333338</v>
      </c>
      <c r="H19" s="219">
        <v>221.4666666666667</v>
      </c>
      <c r="I19" s="219">
        <v>218.78333333333339</v>
      </c>
      <c r="J19" s="219">
        <v>228.98333333333338</v>
      </c>
      <c r="K19" s="219">
        <v>231.66666666666671</v>
      </c>
      <c r="L19" s="219">
        <v>234.08333333333337</v>
      </c>
      <c r="M19" s="220">
        <v>229.25</v>
      </c>
      <c r="N19" s="220">
        <v>224.15</v>
      </c>
      <c r="O19" s="220">
        <v>65809800</v>
      </c>
      <c r="P19" s="221">
        <v>-3.7969687401326176E-2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45442</v>
      </c>
      <c r="E20" s="217">
        <v>300.95</v>
      </c>
      <c r="F20" s="217">
        <v>293.48333333333329</v>
      </c>
      <c r="G20" s="219">
        <v>284.56666666666661</v>
      </c>
      <c r="H20" s="219">
        <v>268.18333333333334</v>
      </c>
      <c r="I20" s="219">
        <v>259.26666666666665</v>
      </c>
      <c r="J20" s="219">
        <v>309.86666666666656</v>
      </c>
      <c r="K20" s="219">
        <v>318.78333333333319</v>
      </c>
      <c r="L20" s="219">
        <v>335.16666666666652</v>
      </c>
      <c r="M20" s="220">
        <v>302.39999999999998</v>
      </c>
      <c r="N20" s="220">
        <v>277.10000000000002</v>
      </c>
      <c r="O20" s="220">
        <v>48089600</v>
      </c>
      <c r="P20" s="221">
        <v>-7.8287736084118209E-2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45442</v>
      </c>
      <c r="E21" s="217">
        <v>2537.9499999999998</v>
      </c>
      <c r="F21" s="217">
        <v>2542.5166666666664</v>
      </c>
      <c r="G21" s="219">
        <v>2521.5333333333328</v>
      </c>
      <c r="H21" s="219">
        <v>2505.1166666666663</v>
      </c>
      <c r="I21" s="219">
        <v>2484.1333333333328</v>
      </c>
      <c r="J21" s="219">
        <v>2558.9333333333329</v>
      </c>
      <c r="K21" s="219">
        <v>2579.9166666666665</v>
      </c>
      <c r="L21" s="219">
        <v>2596.333333333333</v>
      </c>
      <c r="M21" s="220">
        <v>2563.5</v>
      </c>
      <c r="N21" s="220">
        <v>2526.1</v>
      </c>
      <c r="O21" s="220">
        <v>4999200</v>
      </c>
      <c r="P21" s="221">
        <v>-9.2746730083234242E-3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45442</v>
      </c>
      <c r="E22" s="217">
        <v>3271.7</v>
      </c>
      <c r="F22" s="217">
        <v>3272.4166666666665</v>
      </c>
      <c r="G22" s="219">
        <v>3211.833333333333</v>
      </c>
      <c r="H22" s="219">
        <v>3151.9666666666667</v>
      </c>
      <c r="I22" s="219">
        <v>3091.3833333333332</v>
      </c>
      <c r="J22" s="219">
        <v>3332.2833333333328</v>
      </c>
      <c r="K22" s="219">
        <v>3392.8666666666659</v>
      </c>
      <c r="L22" s="219">
        <v>3452.7333333333327</v>
      </c>
      <c r="M22" s="220">
        <v>3333</v>
      </c>
      <c r="N22" s="220">
        <v>3212.55</v>
      </c>
      <c r="O22" s="220">
        <v>15107400</v>
      </c>
      <c r="P22" s="221">
        <v>-2.5882079851439182E-2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45442</v>
      </c>
      <c r="E23" s="217">
        <v>1412.45</v>
      </c>
      <c r="F23" s="217">
        <v>1409.75</v>
      </c>
      <c r="G23" s="219">
        <v>1388.7</v>
      </c>
      <c r="H23" s="219">
        <v>1364.95</v>
      </c>
      <c r="I23" s="219">
        <v>1343.9</v>
      </c>
      <c r="J23" s="219">
        <v>1433.5</v>
      </c>
      <c r="K23" s="219">
        <v>1454.5500000000002</v>
      </c>
      <c r="L23" s="219">
        <v>1478.3</v>
      </c>
      <c r="M23" s="220">
        <v>1430.8</v>
      </c>
      <c r="N23" s="220">
        <v>1386</v>
      </c>
      <c r="O23" s="220">
        <v>42168000</v>
      </c>
      <c r="P23" s="221">
        <v>3.6873838164274968E-2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45442</v>
      </c>
      <c r="E24" s="217">
        <v>5267.25</v>
      </c>
      <c r="F24" s="217">
        <v>5278.0666666666666</v>
      </c>
      <c r="G24" s="219">
        <v>5163.1333333333332</v>
      </c>
      <c r="H24" s="219">
        <v>5059.0166666666664</v>
      </c>
      <c r="I24" s="219">
        <v>4944.083333333333</v>
      </c>
      <c r="J24" s="219">
        <v>5382.1833333333334</v>
      </c>
      <c r="K24" s="219">
        <v>5497.1166666666659</v>
      </c>
      <c r="L24" s="219">
        <v>5601.2333333333336</v>
      </c>
      <c r="M24" s="220">
        <v>5393</v>
      </c>
      <c r="N24" s="220">
        <v>5173.95</v>
      </c>
      <c r="O24" s="220">
        <v>1216700</v>
      </c>
      <c r="P24" s="221">
        <v>-7.5807064185339917E-2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45442</v>
      </c>
      <c r="E25" s="217">
        <v>629.4</v>
      </c>
      <c r="F25" s="217">
        <v>627.86666666666667</v>
      </c>
      <c r="G25" s="219">
        <v>622.5333333333333</v>
      </c>
      <c r="H25" s="219">
        <v>615.66666666666663</v>
      </c>
      <c r="I25" s="219">
        <v>610.33333333333326</v>
      </c>
      <c r="J25" s="219">
        <v>634.73333333333335</v>
      </c>
      <c r="K25" s="219">
        <v>640.06666666666661</v>
      </c>
      <c r="L25" s="219">
        <v>646.93333333333339</v>
      </c>
      <c r="M25" s="220">
        <v>633.20000000000005</v>
      </c>
      <c r="N25" s="220">
        <v>621</v>
      </c>
      <c r="O25" s="220">
        <v>35680500</v>
      </c>
      <c r="P25" s="221">
        <v>-1.3732368087170684E-2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45442</v>
      </c>
      <c r="E26" s="217">
        <v>5917.75</v>
      </c>
      <c r="F26" s="217">
        <v>5921</v>
      </c>
      <c r="G26" s="219">
        <v>5887.1</v>
      </c>
      <c r="H26" s="219">
        <v>5856.4500000000007</v>
      </c>
      <c r="I26" s="219">
        <v>5822.5500000000011</v>
      </c>
      <c r="J26" s="219">
        <v>5951.65</v>
      </c>
      <c r="K26" s="219">
        <v>5985.5499999999993</v>
      </c>
      <c r="L26" s="219">
        <v>6016.1999999999989</v>
      </c>
      <c r="M26" s="220">
        <v>5954.9</v>
      </c>
      <c r="N26" s="220">
        <v>5890.35</v>
      </c>
      <c r="O26" s="220">
        <v>2395375</v>
      </c>
      <c r="P26" s="221">
        <v>4.0336590662323563E-2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45442</v>
      </c>
      <c r="E27" s="217">
        <v>471.4</v>
      </c>
      <c r="F27" s="217">
        <v>470.31666666666666</v>
      </c>
      <c r="G27" s="219">
        <v>468.08333333333331</v>
      </c>
      <c r="H27" s="219">
        <v>464.76666666666665</v>
      </c>
      <c r="I27" s="219">
        <v>462.5333333333333</v>
      </c>
      <c r="J27" s="219">
        <v>473.63333333333333</v>
      </c>
      <c r="K27" s="219">
        <v>475.86666666666667</v>
      </c>
      <c r="L27" s="219">
        <v>479.18333333333334</v>
      </c>
      <c r="M27" s="220">
        <v>472.55</v>
      </c>
      <c r="N27" s="220">
        <v>467</v>
      </c>
      <c r="O27" s="220">
        <v>17117300</v>
      </c>
      <c r="P27" s="221">
        <v>-2.5549211264879513E-2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45442</v>
      </c>
      <c r="E28" s="217">
        <v>221.95</v>
      </c>
      <c r="F28" s="217">
        <v>224.31666666666669</v>
      </c>
      <c r="G28" s="219">
        <v>219.18333333333339</v>
      </c>
      <c r="H28" s="219">
        <v>216.41666666666671</v>
      </c>
      <c r="I28" s="219">
        <v>211.28333333333342</v>
      </c>
      <c r="J28" s="219">
        <v>227.08333333333337</v>
      </c>
      <c r="K28" s="219">
        <v>232.21666666666664</v>
      </c>
      <c r="L28" s="219">
        <v>234.98333333333335</v>
      </c>
      <c r="M28" s="220">
        <v>229.45</v>
      </c>
      <c r="N28" s="220">
        <v>221.55</v>
      </c>
      <c r="O28" s="220">
        <v>108095000</v>
      </c>
      <c r="P28" s="221">
        <v>1.6551464710584475E-2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45442</v>
      </c>
      <c r="E29" s="217">
        <v>2909.4</v>
      </c>
      <c r="F29" s="217">
        <v>2909.4500000000003</v>
      </c>
      <c r="G29" s="219">
        <v>2889.9500000000007</v>
      </c>
      <c r="H29" s="219">
        <v>2870.5000000000005</v>
      </c>
      <c r="I29" s="219">
        <v>2851.0000000000009</v>
      </c>
      <c r="J29" s="219">
        <v>2928.9000000000005</v>
      </c>
      <c r="K29" s="219">
        <v>2948.3999999999996</v>
      </c>
      <c r="L29" s="219">
        <v>2967.8500000000004</v>
      </c>
      <c r="M29" s="220">
        <v>2928.95</v>
      </c>
      <c r="N29" s="220">
        <v>2890</v>
      </c>
      <c r="O29" s="220">
        <v>13090800</v>
      </c>
      <c r="P29" s="221">
        <v>7.6667282468132272E-3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45442</v>
      </c>
      <c r="E30" s="217">
        <v>2124.0500000000002</v>
      </c>
      <c r="F30" s="217">
        <v>2128.3333333333335</v>
      </c>
      <c r="G30" s="219">
        <v>2111.4666666666672</v>
      </c>
      <c r="H30" s="219">
        <v>2098.8833333333337</v>
      </c>
      <c r="I30" s="219">
        <v>2082.0166666666673</v>
      </c>
      <c r="J30" s="219">
        <v>2140.916666666667</v>
      </c>
      <c r="K30" s="219">
        <v>2157.7833333333328</v>
      </c>
      <c r="L30" s="219">
        <v>2170.3666666666668</v>
      </c>
      <c r="M30" s="220">
        <v>2145.1999999999998</v>
      </c>
      <c r="N30" s="220">
        <v>2115.75</v>
      </c>
      <c r="O30" s="220">
        <v>3122436</v>
      </c>
      <c r="P30" s="221">
        <v>-1.0122164048865619E-2</v>
      </c>
    </row>
    <row r="31" spans="1:16" ht="12.75" customHeight="1">
      <c r="A31" s="213">
        <v>21</v>
      </c>
      <c r="B31" s="225" t="s">
        <v>846</v>
      </c>
      <c r="C31" s="217" t="s">
        <v>60</v>
      </c>
      <c r="D31" s="218">
        <v>45442</v>
      </c>
      <c r="E31" s="217">
        <v>5876.45</v>
      </c>
      <c r="F31" s="217">
        <v>5879.2166666666672</v>
      </c>
      <c r="G31" s="219">
        <v>5833.4333333333343</v>
      </c>
      <c r="H31" s="219">
        <v>5790.416666666667</v>
      </c>
      <c r="I31" s="219">
        <v>5744.6333333333341</v>
      </c>
      <c r="J31" s="219">
        <v>5922.2333333333345</v>
      </c>
      <c r="K31" s="219">
        <v>5968.0166666666673</v>
      </c>
      <c r="L31" s="219">
        <v>6011.0333333333347</v>
      </c>
      <c r="M31" s="220">
        <v>5925</v>
      </c>
      <c r="N31" s="220">
        <v>5836.2</v>
      </c>
      <c r="O31" s="220">
        <v>552950</v>
      </c>
      <c r="P31" s="221">
        <v>-5.4018219922159015E-2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45442</v>
      </c>
      <c r="E32" s="217">
        <v>648.1</v>
      </c>
      <c r="F32" s="217">
        <v>643.85</v>
      </c>
      <c r="G32" s="219">
        <v>635.70000000000005</v>
      </c>
      <c r="H32" s="219">
        <v>623.30000000000007</v>
      </c>
      <c r="I32" s="219">
        <v>615.15000000000009</v>
      </c>
      <c r="J32" s="219">
        <v>656.25</v>
      </c>
      <c r="K32" s="219">
        <v>664.39999999999986</v>
      </c>
      <c r="L32" s="219">
        <v>676.8</v>
      </c>
      <c r="M32" s="220">
        <v>652</v>
      </c>
      <c r="N32" s="220">
        <v>631.45000000000005</v>
      </c>
      <c r="O32" s="220">
        <v>17620000</v>
      </c>
      <c r="P32" s="221">
        <v>7.5636408033697575E-2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45442</v>
      </c>
      <c r="E33" s="217">
        <v>1218.6500000000001</v>
      </c>
      <c r="F33" s="217">
        <v>1218.4833333333333</v>
      </c>
      <c r="G33" s="219">
        <v>1204.5166666666667</v>
      </c>
      <c r="H33" s="219">
        <v>1190.3833333333332</v>
      </c>
      <c r="I33" s="219">
        <v>1176.4166666666665</v>
      </c>
      <c r="J33" s="219">
        <v>1232.6166666666668</v>
      </c>
      <c r="K33" s="219">
        <v>1246.5833333333335</v>
      </c>
      <c r="L33" s="219">
        <v>1260.7166666666669</v>
      </c>
      <c r="M33" s="220">
        <v>1232.45</v>
      </c>
      <c r="N33" s="220">
        <v>1204.3499999999999</v>
      </c>
      <c r="O33" s="220">
        <v>13182400</v>
      </c>
      <c r="P33" s="221">
        <v>-5.302252074278941E-2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45442</v>
      </c>
      <c r="E34" s="217">
        <v>1163.05</v>
      </c>
      <c r="F34" s="217">
        <v>1169.6999999999998</v>
      </c>
      <c r="G34" s="219">
        <v>1152.5499999999997</v>
      </c>
      <c r="H34" s="219">
        <v>1142.05</v>
      </c>
      <c r="I34" s="219">
        <v>1124.8999999999999</v>
      </c>
      <c r="J34" s="219">
        <v>1180.1999999999996</v>
      </c>
      <c r="K34" s="219">
        <v>1197.3499999999997</v>
      </c>
      <c r="L34" s="219">
        <v>1207.8499999999995</v>
      </c>
      <c r="M34" s="220">
        <v>1186.8499999999999</v>
      </c>
      <c r="N34" s="220">
        <v>1159.2</v>
      </c>
      <c r="O34" s="220">
        <v>54214375</v>
      </c>
      <c r="P34" s="221">
        <v>-3.3019341173847611E-2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45442</v>
      </c>
      <c r="E35" s="217">
        <v>9078.1</v>
      </c>
      <c r="F35" s="217">
        <v>9027.3666666666668</v>
      </c>
      <c r="G35" s="219">
        <v>8906.1333333333332</v>
      </c>
      <c r="H35" s="219">
        <v>8734.1666666666661</v>
      </c>
      <c r="I35" s="219">
        <v>8612.9333333333325</v>
      </c>
      <c r="J35" s="219">
        <v>9199.3333333333339</v>
      </c>
      <c r="K35" s="219">
        <v>9320.5666666666675</v>
      </c>
      <c r="L35" s="219">
        <v>9492.5333333333347</v>
      </c>
      <c r="M35" s="220">
        <v>9148.6</v>
      </c>
      <c r="N35" s="220">
        <v>8855.4</v>
      </c>
      <c r="O35" s="220">
        <v>2510925</v>
      </c>
      <c r="P35" s="221">
        <v>-3.7222009202453984E-2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45442</v>
      </c>
      <c r="E36" s="217">
        <v>1569.5</v>
      </c>
      <c r="F36" s="217">
        <v>1581.8999999999999</v>
      </c>
      <c r="G36" s="219">
        <v>1553.4499999999998</v>
      </c>
      <c r="H36" s="219">
        <v>1537.3999999999999</v>
      </c>
      <c r="I36" s="219">
        <v>1508.9499999999998</v>
      </c>
      <c r="J36" s="219">
        <v>1597.9499999999998</v>
      </c>
      <c r="K36" s="219">
        <v>1626.4</v>
      </c>
      <c r="L36" s="219">
        <v>1642.4499999999998</v>
      </c>
      <c r="M36" s="220">
        <v>1610.35</v>
      </c>
      <c r="N36" s="220">
        <v>1565.85</v>
      </c>
      <c r="O36" s="220">
        <v>12047000</v>
      </c>
      <c r="P36" s="221">
        <v>6.662534862101023E-2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45442</v>
      </c>
      <c r="E37" s="217">
        <v>6806.3</v>
      </c>
      <c r="F37" s="217">
        <v>6836.8166666666666</v>
      </c>
      <c r="G37" s="219">
        <v>6763.7833333333328</v>
      </c>
      <c r="H37" s="219">
        <v>6721.2666666666664</v>
      </c>
      <c r="I37" s="219">
        <v>6648.2333333333327</v>
      </c>
      <c r="J37" s="219">
        <v>6879.333333333333</v>
      </c>
      <c r="K37" s="219">
        <v>6952.3666666666677</v>
      </c>
      <c r="L37" s="219">
        <v>6994.8833333333332</v>
      </c>
      <c r="M37" s="220">
        <v>6909.85</v>
      </c>
      <c r="N37" s="220">
        <v>6794.3</v>
      </c>
      <c r="O37" s="220">
        <v>9040250</v>
      </c>
      <c r="P37" s="221">
        <v>1.2714593777130535E-2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45442</v>
      </c>
      <c r="E38" s="217">
        <v>3106.6</v>
      </c>
      <c r="F38" s="217">
        <v>3102.6333333333332</v>
      </c>
      <c r="G38" s="219">
        <v>3079.0666666666666</v>
      </c>
      <c r="H38" s="219">
        <v>3051.5333333333333</v>
      </c>
      <c r="I38" s="219">
        <v>3027.9666666666667</v>
      </c>
      <c r="J38" s="219">
        <v>3130.1666666666665</v>
      </c>
      <c r="K38" s="219">
        <v>3153.7333333333331</v>
      </c>
      <c r="L38" s="219">
        <v>3181.2666666666664</v>
      </c>
      <c r="M38" s="220">
        <v>3126.2</v>
      </c>
      <c r="N38" s="220">
        <v>3075.1</v>
      </c>
      <c r="O38" s="220">
        <v>1756500</v>
      </c>
      <c r="P38" s="221">
        <v>-4.5950790288414534E-2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45442</v>
      </c>
      <c r="E39" s="217">
        <v>383.55</v>
      </c>
      <c r="F39" s="217">
        <v>382.3</v>
      </c>
      <c r="G39" s="219">
        <v>377.90000000000003</v>
      </c>
      <c r="H39" s="219">
        <v>372.25</v>
      </c>
      <c r="I39" s="219">
        <v>367.85</v>
      </c>
      <c r="J39" s="219">
        <v>387.95000000000005</v>
      </c>
      <c r="K39" s="219">
        <v>392.35</v>
      </c>
      <c r="L39" s="219">
        <v>398.00000000000006</v>
      </c>
      <c r="M39" s="220">
        <v>386.7</v>
      </c>
      <c r="N39" s="220">
        <v>376.65</v>
      </c>
      <c r="O39" s="220">
        <v>11734400</v>
      </c>
      <c r="P39" s="221">
        <v>-6.6327180140038189E-2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45442</v>
      </c>
      <c r="E40" s="217">
        <v>191.8</v>
      </c>
      <c r="F40" s="217">
        <v>191.83333333333334</v>
      </c>
      <c r="G40" s="219">
        <v>188.91666666666669</v>
      </c>
      <c r="H40" s="219">
        <v>186.03333333333333</v>
      </c>
      <c r="I40" s="219">
        <v>183.11666666666667</v>
      </c>
      <c r="J40" s="219">
        <v>194.7166666666667</v>
      </c>
      <c r="K40" s="219">
        <v>197.63333333333338</v>
      </c>
      <c r="L40" s="219">
        <v>200.51666666666671</v>
      </c>
      <c r="M40" s="220">
        <v>194.75</v>
      </c>
      <c r="N40" s="220">
        <v>188.95</v>
      </c>
      <c r="O40" s="220">
        <v>99004700</v>
      </c>
      <c r="P40" s="221">
        <v>-8.3965852541026701E-4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45442</v>
      </c>
      <c r="E41" s="217">
        <v>264</v>
      </c>
      <c r="F41" s="217">
        <v>264.03333333333336</v>
      </c>
      <c r="G41" s="219">
        <v>261.81666666666672</v>
      </c>
      <c r="H41" s="219">
        <v>259.63333333333338</v>
      </c>
      <c r="I41" s="219">
        <v>257.41666666666674</v>
      </c>
      <c r="J41" s="219">
        <v>266.2166666666667</v>
      </c>
      <c r="K41" s="219">
        <v>268.43333333333328</v>
      </c>
      <c r="L41" s="219">
        <v>270.61666666666667</v>
      </c>
      <c r="M41" s="220">
        <v>266.25</v>
      </c>
      <c r="N41" s="220">
        <v>261.85000000000002</v>
      </c>
      <c r="O41" s="220">
        <v>179931375</v>
      </c>
      <c r="P41" s="221">
        <v>-2.5026151456556883E-2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45442</v>
      </c>
      <c r="E42" s="217">
        <v>1375.25</v>
      </c>
      <c r="F42" s="217">
        <v>1369.1833333333334</v>
      </c>
      <c r="G42" s="219">
        <v>1358.5666666666668</v>
      </c>
      <c r="H42" s="219">
        <v>1341.8833333333334</v>
      </c>
      <c r="I42" s="219">
        <v>1331.2666666666669</v>
      </c>
      <c r="J42" s="219">
        <v>1385.8666666666668</v>
      </c>
      <c r="K42" s="219">
        <v>1396.4833333333336</v>
      </c>
      <c r="L42" s="219">
        <v>1413.1666666666667</v>
      </c>
      <c r="M42" s="220">
        <v>1379.8</v>
      </c>
      <c r="N42" s="220">
        <v>1352.5</v>
      </c>
      <c r="O42" s="220">
        <v>4916250</v>
      </c>
      <c r="P42" s="221">
        <v>5.9308338720103423E-2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45442</v>
      </c>
      <c r="E43" s="217">
        <v>292.14999999999998</v>
      </c>
      <c r="F43" s="217">
        <v>290.43333333333334</v>
      </c>
      <c r="G43" s="219">
        <v>287.01666666666665</v>
      </c>
      <c r="H43" s="219">
        <v>281.88333333333333</v>
      </c>
      <c r="I43" s="219">
        <v>278.46666666666664</v>
      </c>
      <c r="J43" s="219">
        <v>295.56666666666666</v>
      </c>
      <c r="K43" s="219">
        <v>298.98333333333329</v>
      </c>
      <c r="L43" s="219">
        <v>304.11666666666667</v>
      </c>
      <c r="M43" s="220">
        <v>293.85000000000002</v>
      </c>
      <c r="N43" s="220">
        <v>285.3</v>
      </c>
      <c r="O43" s="220">
        <v>142009800</v>
      </c>
      <c r="P43" s="221">
        <v>-2.1310863630114116E-2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45442</v>
      </c>
      <c r="E44" s="217">
        <v>494.9</v>
      </c>
      <c r="F44" s="217">
        <v>496.33333333333331</v>
      </c>
      <c r="G44" s="219">
        <v>489.36666666666662</v>
      </c>
      <c r="H44" s="219">
        <v>483.83333333333331</v>
      </c>
      <c r="I44" s="219">
        <v>476.86666666666662</v>
      </c>
      <c r="J44" s="219">
        <v>501.86666666666662</v>
      </c>
      <c r="K44" s="219">
        <v>508.83333333333331</v>
      </c>
      <c r="L44" s="219">
        <v>514.36666666666656</v>
      </c>
      <c r="M44" s="220">
        <v>503.3</v>
      </c>
      <c r="N44" s="220">
        <v>490.8</v>
      </c>
      <c r="O44" s="220">
        <v>21101520</v>
      </c>
      <c r="P44" s="221">
        <v>1.1452072129073078E-2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45442</v>
      </c>
      <c r="E45" s="217">
        <v>1572.75</v>
      </c>
      <c r="F45" s="217">
        <v>1567.05</v>
      </c>
      <c r="G45" s="219">
        <v>1555.6999999999998</v>
      </c>
      <c r="H45" s="219">
        <v>1538.6499999999999</v>
      </c>
      <c r="I45" s="219">
        <v>1527.2999999999997</v>
      </c>
      <c r="J45" s="219">
        <v>1584.1</v>
      </c>
      <c r="K45" s="219">
        <v>1595.4499999999998</v>
      </c>
      <c r="L45" s="219">
        <v>1612.5</v>
      </c>
      <c r="M45" s="220">
        <v>1578.4</v>
      </c>
      <c r="N45" s="220">
        <v>1550</v>
      </c>
      <c r="O45" s="220">
        <v>5999500</v>
      </c>
      <c r="P45" s="221">
        <v>-3.2397408207343412E-3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45442</v>
      </c>
      <c r="E46" s="217">
        <v>1375.9</v>
      </c>
      <c r="F46" s="217">
        <v>1376.1666666666667</v>
      </c>
      <c r="G46" s="219">
        <v>1361.5333333333335</v>
      </c>
      <c r="H46" s="219">
        <v>1347.1666666666667</v>
      </c>
      <c r="I46" s="219">
        <v>1332.5333333333335</v>
      </c>
      <c r="J46" s="219">
        <v>1390.5333333333335</v>
      </c>
      <c r="K46" s="219">
        <v>1405.1666666666667</v>
      </c>
      <c r="L46" s="219">
        <v>1419.5333333333335</v>
      </c>
      <c r="M46" s="220">
        <v>1390.8</v>
      </c>
      <c r="N46" s="220">
        <v>1361.8</v>
      </c>
      <c r="O46" s="220">
        <v>40385450</v>
      </c>
      <c r="P46" s="221">
        <v>1.3868517392289437E-2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45442</v>
      </c>
      <c r="E47" s="217">
        <v>294.75</v>
      </c>
      <c r="F47" s="217">
        <v>294.11666666666667</v>
      </c>
      <c r="G47" s="219">
        <v>290.23333333333335</v>
      </c>
      <c r="H47" s="219">
        <v>285.7166666666667</v>
      </c>
      <c r="I47" s="219">
        <v>281.83333333333337</v>
      </c>
      <c r="J47" s="219">
        <v>298.63333333333333</v>
      </c>
      <c r="K47" s="219">
        <v>302.51666666666665</v>
      </c>
      <c r="L47" s="219">
        <v>307.0333333333333</v>
      </c>
      <c r="M47" s="220">
        <v>298</v>
      </c>
      <c r="N47" s="220">
        <v>289.60000000000002</v>
      </c>
      <c r="O47" s="220">
        <v>78616125</v>
      </c>
      <c r="P47" s="221">
        <v>3.1485513314352706E-3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45442</v>
      </c>
      <c r="E48" s="217">
        <v>324</v>
      </c>
      <c r="F48" s="217">
        <v>319.71666666666664</v>
      </c>
      <c r="G48" s="219">
        <v>314.88333333333327</v>
      </c>
      <c r="H48" s="219">
        <v>305.76666666666665</v>
      </c>
      <c r="I48" s="219">
        <v>300.93333333333328</v>
      </c>
      <c r="J48" s="219">
        <v>328.83333333333326</v>
      </c>
      <c r="K48" s="219">
        <v>333.66666666666663</v>
      </c>
      <c r="L48" s="219">
        <v>342.78333333333325</v>
      </c>
      <c r="M48" s="220">
        <v>324.55</v>
      </c>
      <c r="N48" s="220">
        <v>310.60000000000002</v>
      </c>
      <c r="O48" s="220">
        <v>45837500</v>
      </c>
      <c r="P48" s="221">
        <v>-7.5204277211742152E-2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45442</v>
      </c>
      <c r="E49" s="217">
        <v>31087.75</v>
      </c>
      <c r="F49" s="217">
        <v>31057.266666666666</v>
      </c>
      <c r="G49" s="219">
        <v>30838.483333333334</v>
      </c>
      <c r="H49" s="219">
        <v>30589.216666666667</v>
      </c>
      <c r="I49" s="219">
        <v>30370.433333333334</v>
      </c>
      <c r="J49" s="219">
        <v>31306.533333333333</v>
      </c>
      <c r="K49" s="219">
        <v>31525.316666666666</v>
      </c>
      <c r="L49" s="219">
        <v>31774.583333333332</v>
      </c>
      <c r="M49" s="220">
        <v>31276.05</v>
      </c>
      <c r="N49" s="220">
        <v>30808</v>
      </c>
      <c r="O49" s="220">
        <v>267200</v>
      </c>
      <c r="P49" s="221">
        <v>-6.3606097774662695E-2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45442</v>
      </c>
      <c r="E50" s="217">
        <v>634.79999999999995</v>
      </c>
      <c r="F50" s="217">
        <v>637.08333333333337</v>
      </c>
      <c r="G50" s="219">
        <v>629.56666666666672</v>
      </c>
      <c r="H50" s="219">
        <v>624.33333333333337</v>
      </c>
      <c r="I50" s="219">
        <v>616.81666666666672</v>
      </c>
      <c r="J50" s="219">
        <v>642.31666666666672</v>
      </c>
      <c r="K50" s="219">
        <v>649.83333333333337</v>
      </c>
      <c r="L50" s="219">
        <v>655.06666666666672</v>
      </c>
      <c r="M50" s="220">
        <v>644.6</v>
      </c>
      <c r="N50" s="220">
        <v>631.85</v>
      </c>
      <c r="O50" s="220">
        <v>30590100</v>
      </c>
      <c r="P50" s="221">
        <v>1.1005681311163331E-2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45442</v>
      </c>
      <c r="E51" s="217">
        <v>5232.1499999999996</v>
      </c>
      <c r="F51" s="217">
        <v>5234.5999999999995</v>
      </c>
      <c r="G51" s="219">
        <v>5201.5499999999993</v>
      </c>
      <c r="H51" s="219">
        <v>5170.95</v>
      </c>
      <c r="I51" s="219">
        <v>5137.8999999999996</v>
      </c>
      <c r="J51" s="219">
        <v>5265.1999999999989</v>
      </c>
      <c r="K51" s="219">
        <v>5298.25</v>
      </c>
      <c r="L51" s="219">
        <v>5328.8499999999985</v>
      </c>
      <c r="M51" s="220">
        <v>5267.65</v>
      </c>
      <c r="N51" s="220">
        <v>5204</v>
      </c>
      <c r="O51" s="220">
        <v>2532000</v>
      </c>
      <c r="P51" s="221">
        <v>-1.9896260741658279E-2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45442</v>
      </c>
      <c r="E52" s="217">
        <v>621.20000000000005</v>
      </c>
      <c r="F52" s="217">
        <v>620.1</v>
      </c>
      <c r="G52" s="219">
        <v>616.20000000000005</v>
      </c>
      <c r="H52" s="219">
        <v>611.20000000000005</v>
      </c>
      <c r="I52" s="219">
        <v>607.30000000000007</v>
      </c>
      <c r="J52" s="219">
        <v>625.1</v>
      </c>
      <c r="K52" s="219">
        <v>628.99999999999989</v>
      </c>
      <c r="L52" s="219">
        <v>634</v>
      </c>
      <c r="M52" s="220">
        <v>624</v>
      </c>
      <c r="N52" s="220">
        <v>615.1</v>
      </c>
      <c r="O52" s="220">
        <v>14291000</v>
      </c>
      <c r="P52" s="221">
        <v>-1.1892415128258314E-2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45442</v>
      </c>
      <c r="E53" s="217">
        <v>116.5</v>
      </c>
      <c r="F53" s="217">
        <v>116.75</v>
      </c>
      <c r="G53" s="219">
        <v>115.2</v>
      </c>
      <c r="H53" s="219">
        <v>113.9</v>
      </c>
      <c r="I53" s="219">
        <v>112.35000000000001</v>
      </c>
      <c r="J53" s="219">
        <v>118.05</v>
      </c>
      <c r="K53" s="219">
        <v>119.60000000000001</v>
      </c>
      <c r="L53" s="219">
        <v>120.89999999999999</v>
      </c>
      <c r="M53" s="220">
        <v>118.3</v>
      </c>
      <c r="N53" s="220">
        <v>115.45</v>
      </c>
      <c r="O53" s="220">
        <v>294846750</v>
      </c>
      <c r="P53" s="221">
        <v>-4.4200345725476466E-2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45442</v>
      </c>
      <c r="E54" s="217">
        <v>724.5</v>
      </c>
      <c r="F54" s="217">
        <v>730.4</v>
      </c>
      <c r="G54" s="219">
        <v>715.9</v>
      </c>
      <c r="H54" s="219">
        <v>707.3</v>
      </c>
      <c r="I54" s="219">
        <v>692.8</v>
      </c>
      <c r="J54" s="219">
        <v>739</v>
      </c>
      <c r="K54" s="219">
        <v>753.5</v>
      </c>
      <c r="L54" s="219">
        <v>762.1</v>
      </c>
      <c r="M54" s="220">
        <v>744.9</v>
      </c>
      <c r="N54" s="220">
        <v>721.8</v>
      </c>
      <c r="O54" s="220">
        <v>4872075</v>
      </c>
      <c r="P54" s="221">
        <v>0.10921198668146503</v>
      </c>
    </row>
    <row r="55" spans="1:16" ht="12.75" customHeight="1">
      <c r="A55" s="213">
        <v>45</v>
      </c>
      <c r="B55" s="225" t="s">
        <v>846</v>
      </c>
      <c r="C55" s="217" t="s">
        <v>89</v>
      </c>
      <c r="D55" s="218">
        <v>45442</v>
      </c>
      <c r="E55" s="217">
        <v>404.05</v>
      </c>
      <c r="F55" s="217">
        <v>405.05</v>
      </c>
      <c r="G55" s="219">
        <v>401.1</v>
      </c>
      <c r="H55" s="219">
        <v>398.15000000000003</v>
      </c>
      <c r="I55" s="219">
        <v>394.20000000000005</v>
      </c>
      <c r="J55" s="219">
        <v>408</v>
      </c>
      <c r="K55" s="219">
        <v>411.94999999999993</v>
      </c>
      <c r="L55" s="219">
        <v>414.9</v>
      </c>
      <c r="M55" s="220">
        <v>409</v>
      </c>
      <c r="N55" s="220">
        <v>402.1</v>
      </c>
      <c r="O55" s="220">
        <v>11438000</v>
      </c>
      <c r="P55" s="221">
        <v>-3.6028823058446756E-2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45442</v>
      </c>
      <c r="E56" s="217">
        <v>1247.1500000000001</v>
      </c>
      <c r="F56" s="217">
        <v>1253.7</v>
      </c>
      <c r="G56" s="219">
        <v>1234.45</v>
      </c>
      <c r="H56" s="219">
        <v>1221.75</v>
      </c>
      <c r="I56" s="219">
        <v>1202.5</v>
      </c>
      <c r="J56" s="219">
        <v>1266.4000000000001</v>
      </c>
      <c r="K56" s="219">
        <v>1285.6500000000001</v>
      </c>
      <c r="L56" s="219">
        <v>1298.3500000000001</v>
      </c>
      <c r="M56" s="220">
        <v>1272.95</v>
      </c>
      <c r="N56" s="220">
        <v>1241</v>
      </c>
      <c r="O56" s="220">
        <v>9055625</v>
      </c>
      <c r="P56" s="221">
        <v>5.2032745941445815E-3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45442</v>
      </c>
      <c r="E57" s="217">
        <v>1493.65</v>
      </c>
      <c r="F57" s="217">
        <v>1491.6833333333334</v>
      </c>
      <c r="G57" s="219">
        <v>1469.7666666666669</v>
      </c>
      <c r="H57" s="219">
        <v>1445.8833333333334</v>
      </c>
      <c r="I57" s="219">
        <v>1423.9666666666669</v>
      </c>
      <c r="J57" s="219">
        <v>1515.5666666666668</v>
      </c>
      <c r="K57" s="219">
        <v>1537.4833333333333</v>
      </c>
      <c r="L57" s="219">
        <v>1561.3666666666668</v>
      </c>
      <c r="M57" s="220">
        <v>1513.6</v>
      </c>
      <c r="N57" s="220">
        <v>1467.8</v>
      </c>
      <c r="O57" s="220">
        <v>11662300</v>
      </c>
      <c r="P57" s="221">
        <v>3.1445817763725209E-2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45442</v>
      </c>
      <c r="E58" s="217">
        <v>486.75</v>
      </c>
      <c r="F58" s="217">
        <v>487.7833333333333</v>
      </c>
      <c r="G58" s="219">
        <v>482.81666666666661</v>
      </c>
      <c r="H58" s="219">
        <v>478.88333333333333</v>
      </c>
      <c r="I58" s="219">
        <v>473.91666666666663</v>
      </c>
      <c r="J58" s="219">
        <v>491.71666666666658</v>
      </c>
      <c r="K58" s="219">
        <v>496.68333333333328</v>
      </c>
      <c r="L58" s="219">
        <v>500.61666666666656</v>
      </c>
      <c r="M58" s="220">
        <v>492.75</v>
      </c>
      <c r="N58" s="220">
        <v>483.85</v>
      </c>
      <c r="O58" s="220">
        <v>58289700</v>
      </c>
      <c r="P58" s="221">
        <v>2.6136783733826247E-2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45442</v>
      </c>
      <c r="E59" s="217">
        <v>5133.6499999999996</v>
      </c>
      <c r="F59" s="217">
        <v>5142.1833333333334</v>
      </c>
      <c r="G59" s="219">
        <v>5092.3666666666668</v>
      </c>
      <c r="H59" s="219">
        <v>5051.083333333333</v>
      </c>
      <c r="I59" s="219">
        <v>5001.2666666666664</v>
      </c>
      <c r="J59" s="219">
        <v>5183.4666666666672</v>
      </c>
      <c r="K59" s="219">
        <v>5233.2833333333347</v>
      </c>
      <c r="L59" s="219">
        <v>5274.5666666666675</v>
      </c>
      <c r="M59" s="220">
        <v>5192</v>
      </c>
      <c r="N59" s="220">
        <v>5100.8999999999996</v>
      </c>
      <c r="O59" s="220">
        <v>2094900</v>
      </c>
      <c r="P59" s="221">
        <v>-7.3872679045092843E-2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45442</v>
      </c>
      <c r="E60" s="217">
        <v>2692.85</v>
      </c>
      <c r="F60" s="217">
        <v>2672.5833333333335</v>
      </c>
      <c r="G60" s="219">
        <v>2640.2666666666669</v>
      </c>
      <c r="H60" s="219">
        <v>2587.6833333333334</v>
      </c>
      <c r="I60" s="219">
        <v>2555.3666666666668</v>
      </c>
      <c r="J60" s="219">
        <v>2725.166666666667</v>
      </c>
      <c r="K60" s="219">
        <v>2757.4833333333336</v>
      </c>
      <c r="L60" s="219">
        <v>2810.0666666666671</v>
      </c>
      <c r="M60" s="220">
        <v>2704.9</v>
      </c>
      <c r="N60" s="220">
        <v>2620</v>
      </c>
      <c r="O60" s="220">
        <v>3410050</v>
      </c>
      <c r="P60" s="221">
        <v>-5.004084967320261E-3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45442</v>
      </c>
      <c r="E61" s="217">
        <v>1087.4000000000001</v>
      </c>
      <c r="F61" s="217">
        <v>1083.8166666666666</v>
      </c>
      <c r="G61" s="219">
        <v>1067.3833333333332</v>
      </c>
      <c r="H61" s="219">
        <v>1047.3666666666666</v>
      </c>
      <c r="I61" s="219">
        <v>1030.9333333333332</v>
      </c>
      <c r="J61" s="219">
        <v>1103.8333333333333</v>
      </c>
      <c r="K61" s="219">
        <v>1120.2666666666667</v>
      </c>
      <c r="L61" s="219">
        <v>1140.2833333333333</v>
      </c>
      <c r="M61" s="220">
        <v>1100.25</v>
      </c>
      <c r="N61" s="220">
        <v>1063.8</v>
      </c>
      <c r="O61" s="220">
        <v>16250000</v>
      </c>
      <c r="P61" s="221">
        <v>-1.3956310679611651E-2</v>
      </c>
    </row>
    <row r="62" spans="1:16" ht="12.75" customHeight="1">
      <c r="A62" s="213">
        <v>52</v>
      </c>
      <c r="B62" s="225" t="s">
        <v>846</v>
      </c>
      <c r="C62" s="222" t="s">
        <v>96</v>
      </c>
      <c r="D62" s="218">
        <v>45442</v>
      </c>
      <c r="E62" s="217">
        <v>1279.6500000000001</v>
      </c>
      <c r="F62" s="217">
        <v>1278.95</v>
      </c>
      <c r="G62" s="219">
        <v>1269.9000000000001</v>
      </c>
      <c r="H62" s="219">
        <v>1260.1500000000001</v>
      </c>
      <c r="I62" s="219">
        <v>1251.1000000000001</v>
      </c>
      <c r="J62" s="219">
        <v>1288.7</v>
      </c>
      <c r="K62" s="219">
        <v>1297.7499999999998</v>
      </c>
      <c r="L62" s="219">
        <v>1307.5</v>
      </c>
      <c r="M62" s="220">
        <v>1288</v>
      </c>
      <c r="N62" s="220">
        <v>1269.2</v>
      </c>
      <c r="O62" s="220">
        <v>2654400</v>
      </c>
      <c r="P62" s="221">
        <v>-8.7364620938628165E-2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45442</v>
      </c>
      <c r="E63" s="217">
        <v>394.5</v>
      </c>
      <c r="F63" s="217">
        <v>394.2</v>
      </c>
      <c r="G63" s="219">
        <v>386.09999999999997</v>
      </c>
      <c r="H63" s="219">
        <v>377.7</v>
      </c>
      <c r="I63" s="219">
        <v>369.59999999999997</v>
      </c>
      <c r="J63" s="219">
        <v>402.59999999999997</v>
      </c>
      <c r="K63" s="219">
        <v>410.7</v>
      </c>
      <c r="L63" s="219">
        <v>419.09999999999997</v>
      </c>
      <c r="M63" s="220">
        <v>402.3</v>
      </c>
      <c r="N63" s="220">
        <v>385.8</v>
      </c>
      <c r="O63" s="220">
        <v>16156800</v>
      </c>
      <c r="P63" s="221">
        <v>1.2978219162622729E-2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45442</v>
      </c>
      <c r="E64" s="217">
        <v>142.35</v>
      </c>
      <c r="F64" s="217">
        <v>142.83333333333334</v>
      </c>
      <c r="G64" s="219">
        <v>141.56666666666669</v>
      </c>
      <c r="H64" s="219">
        <v>140.78333333333336</v>
      </c>
      <c r="I64" s="219">
        <v>139.51666666666671</v>
      </c>
      <c r="J64" s="219">
        <v>143.61666666666667</v>
      </c>
      <c r="K64" s="219">
        <v>144.88333333333333</v>
      </c>
      <c r="L64" s="219">
        <v>145.66666666666666</v>
      </c>
      <c r="M64" s="220">
        <v>144.1</v>
      </c>
      <c r="N64" s="220">
        <v>142.05000000000001</v>
      </c>
      <c r="O64" s="220">
        <v>30355000</v>
      </c>
      <c r="P64" s="221">
        <v>-3.0810983397190295E-2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45442</v>
      </c>
      <c r="E65" s="217">
        <v>3853.95</v>
      </c>
      <c r="F65" s="217">
        <v>3834.8166666666671</v>
      </c>
      <c r="G65" s="219">
        <v>3792.6333333333341</v>
      </c>
      <c r="H65" s="219">
        <v>3731.3166666666671</v>
      </c>
      <c r="I65" s="219">
        <v>3689.1333333333341</v>
      </c>
      <c r="J65" s="219">
        <v>3896.1333333333341</v>
      </c>
      <c r="K65" s="219">
        <v>3938.3166666666675</v>
      </c>
      <c r="L65" s="219">
        <v>3999.6333333333341</v>
      </c>
      <c r="M65" s="220">
        <v>3877</v>
      </c>
      <c r="N65" s="220">
        <v>3773.5</v>
      </c>
      <c r="O65" s="220">
        <v>5579700</v>
      </c>
      <c r="P65" s="221">
        <v>0.10570120682480233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45442</v>
      </c>
      <c r="E66" s="217">
        <v>555.75</v>
      </c>
      <c r="F66" s="217">
        <v>559.98333333333335</v>
      </c>
      <c r="G66" s="219">
        <v>550.01666666666665</v>
      </c>
      <c r="H66" s="219">
        <v>544.2833333333333</v>
      </c>
      <c r="I66" s="219">
        <v>534.31666666666661</v>
      </c>
      <c r="J66" s="219">
        <v>565.7166666666667</v>
      </c>
      <c r="K66" s="219">
        <v>575.68333333333339</v>
      </c>
      <c r="L66" s="219">
        <v>581.41666666666674</v>
      </c>
      <c r="M66" s="220">
        <v>569.95000000000005</v>
      </c>
      <c r="N66" s="220">
        <v>554.25</v>
      </c>
      <c r="O66" s="220">
        <v>20955000</v>
      </c>
      <c r="P66" s="221">
        <v>-3.3942257822854836E-2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45442</v>
      </c>
      <c r="E67" s="217">
        <v>1781.2</v>
      </c>
      <c r="F67" s="217">
        <v>1788.9666666666665</v>
      </c>
      <c r="G67" s="219">
        <v>1768.1833333333329</v>
      </c>
      <c r="H67" s="219">
        <v>1755.1666666666665</v>
      </c>
      <c r="I67" s="219">
        <v>1734.383333333333</v>
      </c>
      <c r="J67" s="219">
        <v>1801.9833333333329</v>
      </c>
      <c r="K67" s="219">
        <v>1822.7666666666662</v>
      </c>
      <c r="L67" s="219">
        <v>1835.7833333333328</v>
      </c>
      <c r="M67" s="220">
        <v>1809.75</v>
      </c>
      <c r="N67" s="220">
        <v>1775.95</v>
      </c>
      <c r="O67" s="220">
        <v>2694625</v>
      </c>
      <c r="P67" s="221">
        <v>3.4951269864131738E-2</v>
      </c>
    </row>
    <row r="68" spans="1:16" ht="12.75" customHeight="1">
      <c r="A68" s="213">
        <v>58</v>
      </c>
      <c r="B68" s="225" t="s">
        <v>846</v>
      </c>
      <c r="C68" s="222" t="s">
        <v>102</v>
      </c>
      <c r="D68" s="218">
        <v>45442</v>
      </c>
      <c r="E68" s="217">
        <v>2266.75</v>
      </c>
      <c r="F68" s="217">
        <v>2278.7999999999997</v>
      </c>
      <c r="G68" s="219">
        <v>2251.8999999999996</v>
      </c>
      <c r="H68" s="219">
        <v>2237.0499999999997</v>
      </c>
      <c r="I68" s="219">
        <v>2210.1499999999996</v>
      </c>
      <c r="J68" s="219">
        <v>2293.6499999999996</v>
      </c>
      <c r="K68" s="219">
        <v>2320.5500000000002</v>
      </c>
      <c r="L68" s="219">
        <v>2335.3999999999996</v>
      </c>
      <c r="M68" s="220">
        <v>2305.6999999999998</v>
      </c>
      <c r="N68" s="220">
        <v>2263.9499999999998</v>
      </c>
      <c r="O68" s="220">
        <v>2158200</v>
      </c>
      <c r="P68" s="221">
        <v>-1.1405799093032843E-2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45442</v>
      </c>
      <c r="E69" s="217">
        <v>4432.1499999999996</v>
      </c>
      <c r="F69" s="217">
        <v>4411.9833333333327</v>
      </c>
      <c r="G69" s="219">
        <v>4381.5166666666655</v>
      </c>
      <c r="H69" s="219">
        <v>4330.8833333333332</v>
      </c>
      <c r="I69" s="219">
        <v>4300.4166666666661</v>
      </c>
      <c r="J69" s="219">
        <v>4462.616666666665</v>
      </c>
      <c r="K69" s="219">
        <v>4493.0833333333321</v>
      </c>
      <c r="L69" s="219">
        <v>4543.7166666666644</v>
      </c>
      <c r="M69" s="220">
        <v>4442.45</v>
      </c>
      <c r="N69" s="220">
        <v>4361.3500000000004</v>
      </c>
      <c r="O69" s="220">
        <v>3353400</v>
      </c>
      <c r="P69" s="221">
        <v>2.1755027422303473E-2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45442</v>
      </c>
      <c r="E70" s="217">
        <v>9244.85</v>
      </c>
      <c r="F70" s="217">
        <v>9183.1333333333332</v>
      </c>
      <c r="G70" s="219">
        <v>9078.7666666666664</v>
      </c>
      <c r="H70" s="219">
        <v>8912.6833333333325</v>
      </c>
      <c r="I70" s="219">
        <v>8808.3166666666657</v>
      </c>
      <c r="J70" s="219">
        <v>9349.2166666666672</v>
      </c>
      <c r="K70" s="219">
        <v>9453.5833333333321</v>
      </c>
      <c r="L70" s="219">
        <v>9619.6666666666679</v>
      </c>
      <c r="M70" s="220">
        <v>9287.5</v>
      </c>
      <c r="N70" s="220">
        <v>9017.0499999999993</v>
      </c>
      <c r="O70" s="220">
        <v>1526200</v>
      </c>
      <c r="P70" s="221">
        <v>7.3503552085531401E-2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45442</v>
      </c>
      <c r="E71" s="217">
        <v>820.35</v>
      </c>
      <c r="F71" s="217">
        <v>820.93333333333339</v>
      </c>
      <c r="G71" s="219">
        <v>813.36666666666679</v>
      </c>
      <c r="H71" s="219">
        <v>806.38333333333344</v>
      </c>
      <c r="I71" s="219">
        <v>798.81666666666683</v>
      </c>
      <c r="J71" s="219">
        <v>827.91666666666674</v>
      </c>
      <c r="K71" s="219">
        <v>835.48333333333335</v>
      </c>
      <c r="L71" s="219">
        <v>842.4666666666667</v>
      </c>
      <c r="M71" s="220">
        <v>828.5</v>
      </c>
      <c r="N71" s="220">
        <v>813.95</v>
      </c>
      <c r="O71" s="220">
        <v>47406975</v>
      </c>
      <c r="P71" s="221">
        <v>1.385017114224214E-2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45442</v>
      </c>
      <c r="E72" s="217">
        <v>6014.65</v>
      </c>
      <c r="F72" s="217">
        <v>5988.6333333333341</v>
      </c>
      <c r="G72" s="219">
        <v>5941.1666666666679</v>
      </c>
      <c r="H72" s="219">
        <v>5867.6833333333334</v>
      </c>
      <c r="I72" s="219">
        <v>5820.2166666666672</v>
      </c>
      <c r="J72" s="219">
        <v>6062.1166666666686</v>
      </c>
      <c r="K72" s="219">
        <v>6109.5833333333339</v>
      </c>
      <c r="L72" s="219">
        <v>6183.0666666666693</v>
      </c>
      <c r="M72" s="220">
        <v>6036.1</v>
      </c>
      <c r="N72" s="220">
        <v>5915.15</v>
      </c>
      <c r="O72" s="220">
        <v>2715125</v>
      </c>
      <c r="P72" s="221">
        <v>-2.6706098489940405E-2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45442</v>
      </c>
      <c r="E73" s="217">
        <v>4765.1499999999996</v>
      </c>
      <c r="F73" s="217">
        <v>4769.3833333333332</v>
      </c>
      <c r="G73" s="219">
        <v>4712.3666666666668</v>
      </c>
      <c r="H73" s="219">
        <v>4659.5833333333339</v>
      </c>
      <c r="I73" s="219">
        <v>4602.5666666666675</v>
      </c>
      <c r="J73" s="219">
        <v>4822.1666666666661</v>
      </c>
      <c r="K73" s="219">
        <v>4879.1833333333325</v>
      </c>
      <c r="L73" s="219">
        <v>4931.9666666666653</v>
      </c>
      <c r="M73" s="220">
        <v>4826.3999999999996</v>
      </c>
      <c r="N73" s="220">
        <v>4716.6000000000004</v>
      </c>
      <c r="O73" s="220">
        <v>3715600</v>
      </c>
      <c r="P73" s="221">
        <v>2.9081039162466071E-2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45442</v>
      </c>
      <c r="E74" s="217">
        <v>3861.8</v>
      </c>
      <c r="F74" s="217">
        <v>3809.3166666666671</v>
      </c>
      <c r="G74" s="219">
        <v>3722.1333333333341</v>
      </c>
      <c r="H74" s="219">
        <v>3582.4666666666672</v>
      </c>
      <c r="I74" s="219">
        <v>3495.2833333333342</v>
      </c>
      <c r="J74" s="219">
        <v>3948.983333333334</v>
      </c>
      <c r="K74" s="219">
        <v>4036.1666666666674</v>
      </c>
      <c r="L74" s="219">
        <v>4175.8333333333339</v>
      </c>
      <c r="M74" s="220">
        <v>3896.5</v>
      </c>
      <c r="N74" s="220">
        <v>3669.65</v>
      </c>
      <c r="O74" s="220">
        <v>1458875</v>
      </c>
      <c r="P74" s="221">
        <v>-1.5221830332281418E-2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45442</v>
      </c>
      <c r="E75" s="217">
        <v>507.25</v>
      </c>
      <c r="F75" s="217">
        <v>507.7833333333333</v>
      </c>
      <c r="G75" s="219">
        <v>500.91666666666663</v>
      </c>
      <c r="H75" s="219">
        <v>494.58333333333331</v>
      </c>
      <c r="I75" s="219">
        <v>487.71666666666664</v>
      </c>
      <c r="J75" s="219">
        <v>514.11666666666656</v>
      </c>
      <c r="K75" s="219">
        <v>520.98333333333335</v>
      </c>
      <c r="L75" s="219">
        <v>527.31666666666661</v>
      </c>
      <c r="M75" s="220">
        <v>514.65</v>
      </c>
      <c r="N75" s="220">
        <v>501.45</v>
      </c>
      <c r="O75" s="220">
        <v>21384000</v>
      </c>
      <c r="P75" s="221">
        <v>-4.807692307692308E-2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45442</v>
      </c>
      <c r="E76" s="217">
        <v>159.9</v>
      </c>
      <c r="F76" s="217">
        <v>159.66666666666666</v>
      </c>
      <c r="G76" s="219">
        <v>158.33333333333331</v>
      </c>
      <c r="H76" s="219">
        <v>156.76666666666665</v>
      </c>
      <c r="I76" s="219">
        <v>155.43333333333331</v>
      </c>
      <c r="J76" s="219">
        <v>161.23333333333332</v>
      </c>
      <c r="K76" s="219">
        <v>162.56666666666663</v>
      </c>
      <c r="L76" s="219">
        <v>164.13333333333333</v>
      </c>
      <c r="M76" s="220">
        <v>161</v>
      </c>
      <c r="N76" s="220">
        <v>158.1</v>
      </c>
      <c r="O76" s="220">
        <v>97570000</v>
      </c>
      <c r="P76" s="221">
        <v>-7.8963515363194417E-2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45442</v>
      </c>
      <c r="E77" s="217">
        <v>200.85</v>
      </c>
      <c r="F77" s="217">
        <v>200.16666666666666</v>
      </c>
      <c r="G77" s="219">
        <v>198.88333333333333</v>
      </c>
      <c r="H77" s="219">
        <v>196.91666666666666</v>
      </c>
      <c r="I77" s="219">
        <v>195.63333333333333</v>
      </c>
      <c r="J77" s="219">
        <v>202.13333333333333</v>
      </c>
      <c r="K77" s="219">
        <v>203.41666666666669</v>
      </c>
      <c r="L77" s="219">
        <v>205.38333333333333</v>
      </c>
      <c r="M77" s="220">
        <v>201.45</v>
      </c>
      <c r="N77" s="220">
        <v>198.2</v>
      </c>
      <c r="O77" s="220">
        <v>145091550</v>
      </c>
      <c r="P77" s="221">
        <v>-8.7826222847319901E-3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45442</v>
      </c>
      <c r="E78" s="217">
        <v>1178.2</v>
      </c>
      <c r="F78" s="217">
        <v>1168.8166666666666</v>
      </c>
      <c r="G78" s="219">
        <v>1154.8833333333332</v>
      </c>
      <c r="H78" s="219">
        <v>1131.5666666666666</v>
      </c>
      <c r="I78" s="219">
        <v>1117.6333333333332</v>
      </c>
      <c r="J78" s="219">
        <v>1192.1333333333332</v>
      </c>
      <c r="K78" s="219">
        <v>1206.0666666666666</v>
      </c>
      <c r="L78" s="219">
        <v>1229.3833333333332</v>
      </c>
      <c r="M78" s="220">
        <v>1182.75</v>
      </c>
      <c r="N78" s="220">
        <v>1145.5</v>
      </c>
      <c r="O78" s="220">
        <v>11426725</v>
      </c>
      <c r="P78" s="221">
        <v>-2.9972919743968488E-2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45442</v>
      </c>
      <c r="E79" s="217">
        <v>87.3</v>
      </c>
      <c r="F79" s="217">
        <v>87.366666666666674</v>
      </c>
      <c r="G79" s="219">
        <v>86.533333333333346</v>
      </c>
      <c r="H79" s="219">
        <v>85.766666666666666</v>
      </c>
      <c r="I79" s="219">
        <v>84.933333333333337</v>
      </c>
      <c r="J79" s="219">
        <v>88.133333333333354</v>
      </c>
      <c r="K79" s="219">
        <v>88.966666666666669</v>
      </c>
      <c r="L79" s="219">
        <v>89.733333333333363</v>
      </c>
      <c r="M79" s="220">
        <v>88.2</v>
      </c>
      <c r="N79" s="220">
        <v>86.6</v>
      </c>
      <c r="O79" s="220">
        <v>286841250</v>
      </c>
      <c r="P79" s="221">
        <v>7.5142314990512341E-2</v>
      </c>
    </row>
    <row r="80" spans="1:16" ht="12.75" customHeight="1">
      <c r="A80" s="213">
        <v>70</v>
      </c>
      <c r="B80" s="225" t="s">
        <v>846</v>
      </c>
      <c r="C80" s="223" t="s">
        <v>116</v>
      </c>
      <c r="D80" s="218">
        <v>45442</v>
      </c>
      <c r="E80" s="217">
        <v>669.2</v>
      </c>
      <c r="F80" s="217">
        <v>663.38333333333333</v>
      </c>
      <c r="G80" s="219">
        <v>651.91666666666663</v>
      </c>
      <c r="H80" s="219">
        <v>634.63333333333333</v>
      </c>
      <c r="I80" s="219">
        <v>623.16666666666663</v>
      </c>
      <c r="J80" s="219">
        <v>680.66666666666663</v>
      </c>
      <c r="K80" s="219">
        <v>692.13333333333333</v>
      </c>
      <c r="L80" s="219">
        <v>709.41666666666663</v>
      </c>
      <c r="M80" s="220">
        <v>674.85</v>
      </c>
      <c r="N80" s="220">
        <v>646.1</v>
      </c>
      <c r="O80" s="220">
        <v>6063200</v>
      </c>
      <c r="P80" s="221">
        <v>-0.1037663335895465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45442</v>
      </c>
      <c r="E81" s="217">
        <v>1301.75</v>
      </c>
      <c r="F81" s="217">
        <v>1307.7666666666667</v>
      </c>
      <c r="G81" s="219">
        <v>1291.4333333333334</v>
      </c>
      <c r="H81" s="219">
        <v>1281.1166666666668</v>
      </c>
      <c r="I81" s="219">
        <v>1264.7833333333335</v>
      </c>
      <c r="J81" s="219">
        <v>1318.0833333333333</v>
      </c>
      <c r="K81" s="219">
        <v>1334.4166666666667</v>
      </c>
      <c r="L81" s="219">
        <v>1344.7333333333331</v>
      </c>
      <c r="M81" s="220">
        <v>1324.1</v>
      </c>
      <c r="N81" s="220">
        <v>1297.45</v>
      </c>
      <c r="O81" s="220">
        <v>6241000</v>
      </c>
      <c r="P81" s="221">
        <v>-1.4993686868686868E-2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45442</v>
      </c>
      <c r="E82" s="217">
        <v>2762.7</v>
      </c>
      <c r="F82" s="217">
        <v>2751.7666666666664</v>
      </c>
      <c r="G82" s="219">
        <v>2729.083333333333</v>
      </c>
      <c r="H82" s="219">
        <v>2695.4666666666667</v>
      </c>
      <c r="I82" s="219">
        <v>2672.7833333333333</v>
      </c>
      <c r="J82" s="219">
        <v>2785.3833333333328</v>
      </c>
      <c r="K82" s="219">
        <v>2808.0666666666662</v>
      </c>
      <c r="L82" s="219">
        <v>2841.6833333333325</v>
      </c>
      <c r="M82" s="220">
        <v>2774.45</v>
      </c>
      <c r="N82" s="220">
        <v>2718.15</v>
      </c>
      <c r="O82" s="220">
        <v>3688775</v>
      </c>
      <c r="P82" s="221">
        <v>-1.4289531698844279E-2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45442</v>
      </c>
      <c r="E83" s="217">
        <v>431.05</v>
      </c>
      <c r="F83" s="217">
        <v>431.7833333333333</v>
      </c>
      <c r="G83" s="219">
        <v>428.81666666666661</v>
      </c>
      <c r="H83" s="219">
        <v>426.58333333333331</v>
      </c>
      <c r="I83" s="219">
        <v>423.61666666666662</v>
      </c>
      <c r="J83" s="219">
        <v>434.01666666666659</v>
      </c>
      <c r="K83" s="219">
        <v>436.98333333333329</v>
      </c>
      <c r="L83" s="219">
        <v>439.21666666666658</v>
      </c>
      <c r="M83" s="220">
        <v>434.75</v>
      </c>
      <c r="N83" s="220">
        <v>429.55</v>
      </c>
      <c r="O83" s="220">
        <v>9372000</v>
      </c>
      <c r="P83" s="221">
        <v>-5.2376137512639032E-2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45442</v>
      </c>
      <c r="E84" s="217">
        <v>2411.3000000000002</v>
      </c>
      <c r="F84" s="217">
        <v>2425.8500000000004</v>
      </c>
      <c r="G84" s="219">
        <v>2388.3000000000006</v>
      </c>
      <c r="H84" s="219">
        <v>2365.3000000000002</v>
      </c>
      <c r="I84" s="219">
        <v>2327.7500000000005</v>
      </c>
      <c r="J84" s="219">
        <v>2448.8500000000008</v>
      </c>
      <c r="K84" s="219">
        <v>2486.4</v>
      </c>
      <c r="L84" s="219">
        <v>2509.400000000001</v>
      </c>
      <c r="M84" s="220">
        <v>2463.4</v>
      </c>
      <c r="N84" s="220">
        <v>2402.85</v>
      </c>
      <c r="O84" s="220">
        <v>8488859</v>
      </c>
      <c r="P84" s="221">
        <v>-4.3637950215017129E-3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45442</v>
      </c>
      <c r="E85" s="217">
        <v>554.1</v>
      </c>
      <c r="F85" s="217">
        <v>552.38333333333333</v>
      </c>
      <c r="G85" s="219">
        <v>545.66666666666663</v>
      </c>
      <c r="H85" s="219">
        <v>537.23333333333335</v>
      </c>
      <c r="I85" s="219">
        <v>530.51666666666665</v>
      </c>
      <c r="J85" s="219">
        <v>560.81666666666661</v>
      </c>
      <c r="K85" s="219">
        <v>567.5333333333333</v>
      </c>
      <c r="L85" s="219">
        <v>575.96666666666658</v>
      </c>
      <c r="M85" s="220">
        <v>559.1</v>
      </c>
      <c r="N85" s="220">
        <v>543.95000000000005</v>
      </c>
      <c r="O85" s="220">
        <v>7581250</v>
      </c>
      <c r="P85" s="221">
        <v>0.10695382369045446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45442</v>
      </c>
      <c r="E86" s="217">
        <v>5058.45</v>
      </c>
      <c r="F86" s="217">
        <v>5055.9833333333336</v>
      </c>
      <c r="G86" s="219">
        <v>4957.9666666666672</v>
      </c>
      <c r="H86" s="219">
        <v>4857.4833333333336</v>
      </c>
      <c r="I86" s="219">
        <v>4759.4666666666672</v>
      </c>
      <c r="J86" s="219">
        <v>5156.4666666666672</v>
      </c>
      <c r="K86" s="219">
        <v>5254.4833333333336</v>
      </c>
      <c r="L86" s="219">
        <v>5354.9666666666672</v>
      </c>
      <c r="M86" s="220">
        <v>5154</v>
      </c>
      <c r="N86" s="220">
        <v>4955.5</v>
      </c>
      <c r="O86" s="220">
        <v>11242800</v>
      </c>
      <c r="P86" s="221">
        <v>-5.7042795362288084E-3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45442</v>
      </c>
      <c r="E87" s="217">
        <v>1889.75</v>
      </c>
      <c r="F87" s="217">
        <v>1889.1166666666668</v>
      </c>
      <c r="G87" s="219">
        <v>1870.1333333333337</v>
      </c>
      <c r="H87" s="219">
        <v>1850.5166666666669</v>
      </c>
      <c r="I87" s="219">
        <v>1831.5333333333338</v>
      </c>
      <c r="J87" s="219">
        <v>1908.7333333333336</v>
      </c>
      <c r="K87" s="219">
        <v>1927.7166666666667</v>
      </c>
      <c r="L87" s="219">
        <v>1947.3333333333335</v>
      </c>
      <c r="M87" s="220">
        <v>1908.1</v>
      </c>
      <c r="N87" s="220">
        <v>1869.5</v>
      </c>
      <c r="O87" s="220">
        <v>5553500</v>
      </c>
      <c r="P87" s="221">
        <v>-6.7735437300654691E-2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45442</v>
      </c>
      <c r="E88" s="217">
        <v>1352.65</v>
      </c>
      <c r="F88" s="217">
        <v>1354.3500000000001</v>
      </c>
      <c r="G88" s="219">
        <v>1345.7000000000003</v>
      </c>
      <c r="H88" s="219">
        <v>1338.7500000000002</v>
      </c>
      <c r="I88" s="219">
        <v>1330.1000000000004</v>
      </c>
      <c r="J88" s="219">
        <v>1361.3000000000002</v>
      </c>
      <c r="K88" s="219">
        <v>1369.9500000000003</v>
      </c>
      <c r="L88" s="219">
        <v>1376.9</v>
      </c>
      <c r="M88" s="220">
        <v>1363</v>
      </c>
      <c r="N88" s="220">
        <v>1347.4</v>
      </c>
      <c r="O88" s="220">
        <v>21848050</v>
      </c>
      <c r="P88" s="221">
        <v>-5.3350722615671586E-2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45442</v>
      </c>
      <c r="E89" s="217">
        <v>3903.9</v>
      </c>
      <c r="F89" s="217">
        <v>3936.35</v>
      </c>
      <c r="G89" s="219">
        <v>3859</v>
      </c>
      <c r="H89" s="219">
        <v>3814.1</v>
      </c>
      <c r="I89" s="219">
        <v>3736.75</v>
      </c>
      <c r="J89" s="219">
        <v>3981.25</v>
      </c>
      <c r="K89" s="219">
        <v>4058.5999999999995</v>
      </c>
      <c r="L89" s="219">
        <v>4103.5</v>
      </c>
      <c r="M89" s="220">
        <v>4013.7</v>
      </c>
      <c r="N89" s="220">
        <v>3891.45</v>
      </c>
      <c r="O89" s="220">
        <v>3186300</v>
      </c>
      <c r="P89" s="221">
        <v>-7.5309071913633993E-2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45442</v>
      </c>
      <c r="E90" s="217">
        <v>1511.95</v>
      </c>
      <c r="F90" s="217">
        <v>1513.95</v>
      </c>
      <c r="G90" s="219">
        <v>1499.6000000000001</v>
      </c>
      <c r="H90" s="219">
        <v>1487.25</v>
      </c>
      <c r="I90" s="219">
        <v>1472.9</v>
      </c>
      <c r="J90" s="219">
        <v>1526.3000000000002</v>
      </c>
      <c r="K90" s="219">
        <v>1540.65</v>
      </c>
      <c r="L90" s="219">
        <v>1553.0000000000002</v>
      </c>
      <c r="M90" s="220">
        <v>1528.3</v>
      </c>
      <c r="N90" s="220">
        <v>1501.6</v>
      </c>
      <c r="O90" s="220">
        <v>204219950</v>
      </c>
      <c r="P90" s="221">
        <v>3.5242766989635275E-3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45442</v>
      </c>
      <c r="E91" s="217">
        <v>563.04999999999995</v>
      </c>
      <c r="F91" s="217">
        <v>567.58333333333337</v>
      </c>
      <c r="G91" s="219">
        <v>557.56666666666672</v>
      </c>
      <c r="H91" s="219">
        <v>552.08333333333337</v>
      </c>
      <c r="I91" s="219">
        <v>542.06666666666672</v>
      </c>
      <c r="J91" s="219">
        <v>573.06666666666672</v>
      </c>
      <c r="K91" s="219">
        <v>583.08333333333337</v>
      </c>
      <c r="L91" s="219">
        <v>588.56666666666672</v>
      </c>
      <c r="M91" s="220">
        <v>577.6</v>
      </c>
      <c r="N91" s="220">
        <v>562.1</v>
      </c>
      <c r="O91" s="220">
        <v>52111400</v>
      </c>
      <c r="P91" s="221">
        <v>4.4147142447819095E-2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45442</v>
      </c>
      <c r="E92" s="217">
        <v>5133.55</v>
      </c>
      <c r="F92" s="217">
        <v>5149.7</v>
      </c>
      <c r="G92" s="219">
        <v>5094.3999999999996</v>
      </c>
      <c r="H92" s="219">
        <v>5055.25</v>
      </c>
      <c r="I92" s="219">
        <v>4999.95</v>
      </c>
      <c r="J92" s="219">
        <v>5188.8499999999995</v>
      </c>
      <c r="K92" s="219">
        <v>5244.1500000000005</v>
      </c>
      <c r="L92" s="219">
        <v>5283.2999999999993</v>
      </c>
      <c r="M92" s="220">
        <v>5205</v>
      </c>
      <c r="N92" s="220">
        <v>5110.55</v>
      </c>
      <c r="O92" s="220">
        <v>3910800</v>
      </c>
      <c r="P92" s="221">
        <v>-1.1038197473732124E-2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45442</v>
      </c>
      <c r="E93" s="217">
        <v>705.85</v>
      </c>
      <c r="F93" s="217">
        <v>701.16666666666663</v>
      </c>
      <c r="G93" s="219">
        <v>687.83333333333326</v>
      </c>
      <c r="H93" s="219">
        <v>669.81666666666661</v>
      </c>
      <c r="I93" s="219">
        <v>656.48333333333323</v>
      </c>
      <c r="J93" s="219">
        <v>719.18333333333328</v>
      </c>
      <c r="K93" s="219">
        <v>732.51666666666654</v>
      </c>
      <c r="L93" s="219">
        <v>750.5333333333333</v>
      </c>
      <c r="M93" s="220">
        <v>714.5</v>
      </c>
      <c r="N93" s="220">
        <v>683.15</v>
      </c>
      <c r="O93" s="220">
        <v>60568200</v>
      </c>
      <c r="P93" s="221">
        <v>6.3417152127424228E-2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45442</v>
      </c>
      <c r="E94" s="217">
        <v>379.25</v>
      </c>
      <c r="F94" s="217">
        <v>377.58333333333331</v>
      </c>
      <c r="G94" s="219">
        <v>371.16666666666663</v>
      </c>
      <c r="H94" s="219">
        <v>363.08333333333331</v>
      </c>
      <c r="I94" s="219">
        <v>356.66666666666663</v>
      </c>
      <c r="J94" s="219">
        <v>385.66666666666663</v>
      </c>
      <c r="K94" s="219">
        <v>392.08333333333326</v>
      </c>
      <c r="L94" s="219">
        <v>400.16666666666663</v>
      </c>
      <c r="M94" s="220">
        <v>384</v>
      </c>
      <c r="N94" s="220">
        <v>369.5</v>
      </c>
      <c r="O94" s="220">
        <v>37664450</v>
      </c>
      <c r="P94" s="221">
        <v>-5.4735301942005855E-2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45442</v>
      </c>
      <c r="E95" s="217">
        <v>536.1</v>
      </c>
      <c r="F95" s="217">
        <v>537.78333333333342</v>
      </c>
      <c r="G95" s="219">
        <v>530.36666666666679</v>
      </c>
      <c r="H95" s="219">
        <v>524.63333333333333</v>
      </c>
      <c r="I95" s="219">
        <v>517.2166666666667</v>
      </c>
      <c r="J95" s="219">
        <v>543.51666666666688</v>
      </c>
      <c r="K95" s="219">
        <v>550.93333333333362</v>
      </c>
      <c r="L95" s="219">
        <v>556.66666666666697</v>
      </c>
      <c r="M95" s="220">
        <v>545.20000000000005</v>
      </c>
      <c r="N95" s="220">
        <v>532.04999999999995</v>
      </c>
      <c r="O95" s="220">
        <v>27704700</v>
      </c>
      <c r="P95" s="221">
        <v>-6.2237250959605188E-2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45442</v>
      </c>
      <c r="E96" s="217">
        <v>2377.5</v>
      </c>
      <c r="F96" s="217">
        <v>2383.4499999999998</v>
      </c>
      <c r="G96" s="219">
        <v>2365.4999999999995</v>
      </c>
      <c r="H96" s="219">
        <v>2353.4999999999995</v>
      </c>
      <c r="I96" s="219">
        <v>2335.5499999999993</v>
      </c>
      <c r="J96" s="219">
        <v>2395.4499999999998</v>
      </c>
      <c r="K96" s="219">
        <v>2413.4000000000005</v>
      </c>
      <c r="L96" s="219">
        <v>2425.4</v>
      </c>
      <c r="M96" s="220">
        <v>2401.4</v>
      </c>
      <c r="N96" s="220">
        <v>2371.4499999999998</v>
      </c>
      <c r="O96" s="220">
        <v>20111100</v>
      </c>
      <c r="P96" s="221">
        <v>4.1966520042899108E-2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45442</v>
      </c>
      <c r="E97" s="217">
        <v>1106.45</v>
      </c>
      <c r="F97" s="217">
        <v>1111.2833333333333</v>
      </c>
      <c r="G97" s="219">
        <v>1097.5666666666666</v>
      </c>
      <c r="H97" s="219">
        <v>1088.6833333333334</v>
      </c>
      <c r="I97" s="219">
        <v>1074.9666666666667</v>
      </c>
      <c r="J97" s="219">
        <v>1120.1666666666665</v>
      </c>
      <c r="K97" s="219">
        <v>1133.8833333333332</v>
      </c>
      <c r="L97" s="219">
        <v>1142.7666666666664</v>
      </c>
      <c r="M97" s="220">
        <v>1125</v>
      </c>
      <c r="N97" s="220">
        <v>1102.4000000000001</v>
      </c>
      <c r="O97" s="220">
        <v>86296000</v>
      </c>
      <c r="P97" s="221">
        <v>2.8370273358970296E-2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45442</v>
      </c>
      <c r="E98" s="217">
        <v>1598.2</v>
      </c>
      <c r="F98" s="217">
        <v>1610.8500000000001</v>
      </c>
      <c r="G98" s="219">
        <v>1580.0500000000002</v>
      </c>
      <c r="H98" s="219">
        <v>1561.9</v>
      </c>
      <c r="I98" s="219">
        <v>1531.1000000000001</v>
      </c>
      <c r="J98" s="219">
        <v>1629.0000000000002</v>
      </c>
      <c r="K98" s="219">
        <v>1659.8</v>
      </c>
      <c r="L98" s="219">
        <v>1677.9500000000003</v>
      </c>
      <c r="M98" s="220">
        <v>1641.65</v>
      </c>
      <c r="N98" s="220">
        <v>1592.7</v>
      </c>
      <c r="O98" s="220">
        <v>3566500</v>
      </c>
      <c r="P98" s="221">
        <v>2.7217741935483871E-2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45442</v>
      </c>
      <c r="E99" s="217">
        <v>559.29999999999995</v>
      </c>
      <c r="F99" s="217">
        <v>566.4</v>
      </c>
      <c r="G99" s="219">
        <v>549.4</v>
      </c>
      <c r="H99" s="219">
        <v>539.5</v>
      </c>
      <c r="I99" s="219">
        <v>522.5</v>
      </c>
      <c r="J99" s="219">
        <v>576.29999999999995</v>
      </c>
      <c r="K99" s="219">
        <v>593.29999999999995</v>
      </c>
      <c r="L99" s="219">
        <v>603.19999999999993</v>
      </c>
      <c r="M99" s="220">
        <v>583.4</v>
      </c>
      <c r="N99" s="220">
        <v>556.5</v>
      </c>
      <c r="O99" s="220">
        <v>15289500</v>
      </c>
      <c r="P99" s="221">
        <v>5.2126341866226257E-2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45442</v>
      </c>
      <c r="E100" s="217">
        <v>14.8</v>
      </c>
      <c r="F100" s="217">
        <v>14.699999999999998</v>
      </c>
      <c r="G100" s="219">
        <v>14.549999999999995</v>
      </c>
      <c r="H100" s="219">
        <v>14.299999999999997</v>
      </c>
      <c r="I100" s="219">
        <v>14.149999999999995</v>
      </c>
      <c r="J100" s="219">
        <v>14.949999999999996</v>
      </c>
      <c r="K100" s="219">
        <v>15.099999999999998</v>
      </c>
      <c r="L100" s="219">
        <v>15.349999999999996</v>
      </c>
      <c r="M100" s="220">
        <v>14.85</v>
      </c>
      <c r="N100" s="220">
        <v>14.45</v>
      </c>
      <c r="O100" s="220">
        <v>3334520000</v>
      </c>
      <c r="P100" s="221">
        <v>-3.0448587478629E-2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45442</v>
      </c>
      <c r="E101" s="217">
        <v>114.75</v>
      </c>
      <c r="F101" s="217">
        <v>115.13333333333333</v>
      </c>
      <c r="G101" s="219">
        <v>114.01666666666665</v>
      </c>
      <c r="H101" s="219">
        <v>113.28333333333333</v>
      </c>
      <c r="I101" s="219">
        <v>112.16666666666666</v>
      </c>
      <c r="J101" s="219">
        <v>115.86666666666665</v>
      </c>
      <c r="K101" s="219">
        <v>116.98333333333332</v>
      </c>
      <c r="L101" s="219">
        <v>117.71666666666664</v>
      </c>
      <c r="M101" s="220">
        <v>116.25</v>
      </c>
      <c r="N101" s="220">
        <v>114.4</v>
      </c>
      <c r="O101" s="220">
        <v>93800000</v>
      </c>
      <c r="P101" s="221">
        <v>-3.188097768331562E-3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45442</v>
      </c>
      <c r="E102" s="217">
        <v>77.45</v>
      </c>
      <c r="F102" s="217">
        <v>77.800000000000011</v>
      </c>
      <c r="G102" s="219">
        <v>76.950000000000017</v>
      </c>
      <c r="H102" s="219">
        <v>76.45</v>
      </c>
      <c r="I102" s="219">
        <v>75.600000000000009</v>
      </c>
      <c r="J102" s="219">
        <v>78.300000000000026</v>
      </c>
      <c r="K102" s="219">
        <v>79.15000000000002</v>
      </c>
      <c r="L102" s="219">
        <v>79.650000000000034</v>
      </c>
      <c r="M102" s="220">
        <v>78.650000000000006</v>
      </c>
      <c r="N102" s="220">
        <v>77.3</v>
      </c>
      <c r="O102" s="220">
        <v>393712500</v>
      </c>
      <c r="P102" s="221">
        <v>-4.1467333747215424E-2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45442</v>
      </c>
      <c r="E103" s="217">
        <v>157.05000000000001</v>
      </c>
      <c r="F103" s="217">
        <v>157.03333333333333</v>
      </c>
      <c r="G103" s="219">
        <v>155.16666666666666</v>
      </c>
      <c r="H103" s="219">
        <v>153.28333333333333</v>
      </c>
      <c r="I103" s="219">
        <v>151.41666666666666</v>
      </c>
      <c r="J103" s="219">
        <v>158.91666666666666</v>
      </c>
      <c r="K103" s="219">
        <v>160.78333333333333</v>
      </c>
      <c r="L103" s="219">
        <v>162.66666666666666</v>
      </c>
      <c r="M103" s="220">
        <v>158.9</v>
      </c>
      <c r="N103" s="220">
        <v>155.15</v>
      </c>
      <c r="O103" s="220">
        <v>62388750</v>
      </c>
      <c r="P103" s="221">
        <v>-2.3764816336110786E-2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45442</v>
      </c>
      <c r="E104" s="217">
        <v>463.7</v>
      </c>
      <c r="F104" s="217">
        <v>466.01666666666665</v>
      </c>
      <c r="G104" s="219">
        <v>457.68333333333328</v>
      </c>
      <c r="H104" s="219">
        <v>451.66666666666663</v>
      </c>
      <c r="I104" s="219">
        <v>443.33333333333326</v>
      </c>
      <c r="J104" s="219">
        <v>472.0333333333333</v>
      </c>
      <c r="K104" s="219">
        <v>480.36666666666667</v>
      </c>
      <c r="L104" s="219">
        <v>486.38333333333333</v>
      </c>
      <c r="M104" s="220">
        <v>474.35</v>
      </c>
      <c r="N104" s="220">
        <v>460</v>
      </c>
      <c r="O104" s="220">
        <v>24102375</v>
      </c>
      <c r="P104" s="221">
        <v>-5.2774940415389856E-3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45442</v>
      </c>
      <c r="E105" s="217">
        <v>566.9</v>
      </c>
      <c r="F105" s="217">
        <v>568.84999999999991</v>
      </c>
      <c r="G105" s="219">
        <v>564.14999999999986</v>
      </c>
      <c r="H105" s="219">
        <v>561.4</v>
      </c>
      <c r="I105" s="219">
        <v>556.69999999999993</v>
      </c>
      <c r="J105" s="219">
        <v>571.5999999999998</v>
      </c>
      <c r="K105" s="219">
        <v>576.29999999999984</v>
      </c>
      <c r="L105" s="219">
        <v>579.04999999999973</v>
      </c>
      <c r="M105" s="220">
        <v>573.54999999999995</v>
      </c>
      <c r="N105" s="220">
        <v>566.1</v>
      </c>
      <c r="O105" s="220">
        <v>19745000</v>
      </c>
      <c r="P105" s="221">
        <v>-1.3982521847690388E-2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45442</v>
      </c>
      <c r="E106" s="217">
        <v>213.75</v>
      </c>
      <c r="F106" s="217">
        <v>215.45000000000002</v>
      </c>
      <c r="G106" s="219">
        <v>210.65000000000003</v>
      </c>
      <c r="H106" s="219">
        <v>207.55</v>
      </c>
      <c r="I106" s="219">
        <v>202.75000000000003</v>
      </c>
      <c r="J106" s="219">
        <v>218.55000000000004</v>
      </c>
      <c r="K106" s="219">
        <v>223.35000000000005</v>
      </c>
      <c r="L106" s="219">
        <v>226.45000000000005</v>
      </c>
      <c r="M106" s="220">
        <v>220.25</v>
      </c>
      <c r="N106" s="220">
        <v>212.35</v>
      </c>
      <c r="O106" s="220">
        <v>25244500</v>
      </c>
      <c r="P106" s="221">
        <v>6.1844352281044158E-2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45442</v>
      </c>
      <c r="E107" s="217">
        <v>2518.6</v>
      </c>
      <c r="F107" s="217">
        <v>2524.3000000000002</v>
      </c>
      <c r="G107" s="219">
        <v>2503.8500000000004</v>
      </c>
      <c r="H107" s="219">
        <v>2489.1000000000004</v>
      </c>
      <c r="I107" s="219">
        <v>2468.6500000000005</v>
      </c>
      <c r="J107" s="219">
        <v>2539.0500000000002</v>
      </c>
      <c r="K107" s="219">
        <v>2559.5</v>
      </c>
      <c r="L107" s="219">
        <v>2574.25</v>
      </c>
      <c r="M107" s="220">
        <v>2544.75</v>
      </c>
      <c r="N107" s="220">
        <v>2509.5500000000002</v>
      </c>
      <c r="O107" s="220">
        <v>1407600</v>
      </c>
      <c r="P107" s="221">
        <v>-6.1600000000000002E-2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45442</v>
      </c>
      <c r="E108" s="217">
        <v>4047.25</v>
      </c>
      <c r="F108" s="217">
        <v>4087.5</v>
      </c>
      <c r="G108" s="219">
        <v>3985</v>
      </c>
      <c r="H108" s="219">
        <v>3922.75</v>
      </c>
      <c r="I108" s="219">
        <v>3820.25</v>
      </c>
      <c r="J108" s="219">
        <v>4149.75</v>
      </c>
      <c r="K108" s="219">
        <v>4252.25</v>
      </c>
      <c r="L108" s="219">
        <v>4314.5</v>
      </c>
      <c r="M108" s="220">
        <v>4190</v>
      </c>
      <c r="N108" s="220">
        <v>4025.25</v>
      </c>
      <c r="O108" s="220">
        <v>7276200</v>
      </c>
      <c r="P108" s="221">
        <v>0.10516722865214617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45442</v>
      </c>
      <c r="E109" s="217">
        <v>1459.8</v>
      </c>
      <c r="F109" s="217">
        <v>1456.25</v>
      </c>
      <c r="G109" s="219">
        <v>1444.55</v>
      </c>
      <c r="H109" s="219">
        <v>1429.3</v>
      </c>
      <c r="I109" s="219">
        <v>1417.6</v>
      </c>
      <c r="J109" s="219">
        <v>1471.5</v>
      </c>
      <c r="K109" s="219">
        <v>1483.1999999999998</v>
      </c>
      <c r="L109" s="219">
        <v>1498.45</v>
      </c>
      <c r="M109" s="220">
        <v>1467.95</v>
      </c>
      <c r="N109" s="220">
        <v>1441</v>
      </c>
      <c r="O109" s="220">
        <v>28290000</v>
      </c>
      <c r="P109" s="221">
        <v>7.5683376368978717E-3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45442</v>
      </c>
      <c r="E110" s="217">
        <v>340.1</v>
      </c>
      <c r="F110" s="217">
        <v>341.25</v>
      </c>
      <c r="G110" s="219">
        <v>337.9</v>
      </c>
      <c r="H110" s="219">
        <v>335.7</v>
      </c>
      <c r="I110" s="219">
        <v>332.34999999999997</v>
      </c>
      <c r="J110" s="219">
        <v>343.45</v>
      </c>
      <c r="K110" s="219">
        <v>346.8</v>
      </c>
      <c r="L110" s="219">
        <v>349</v>
      </c>
      <c r="M110" s="220">
        <v>344.6</v>
      </c>
      <c r="N110" s="220">
        <v>339.05</v>
      </c>
      <c r="O110" s="220">
        <v>72787200</v>
      </c>
      <c r="P110" s="221">
        <v>-2.4870183110139381E-2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45442</v>
      </c>
      <c r="E111" s="217">
        <v>1451.35</v>
      </c>
      <c r="F111" s="217">
        <v>1453.6666666666667</v>
      </c>
      <c r="G111" s="219">
        <v>1440.0333333333335</v>
      </c>
      <c r="H111" s="219">
        <v>1428.7166666666667</v>
      </c>
      <c r="I111" s="219">
        <v>1415.0833333333335</v>
      </c>
      <c r="J111" s="219">
        <v>1464.9833333333336</v>
      </c>
      <c r="K111" s="219">
        <v>1478.6166666666668</v>
      </c>
      <c r="L111" s="219">
        <v>1489.9333333333336</v>
      </c>
      <c r="M111" s="220">
        <v>1467.3</v>
      </c>
      <c r="N111" s="220">
        <v>1442.35</v>
      </c>
      <c r="O111" s="220">
        <v>49519200</v>
      </c>
      <c r="P111" s="221">
        <v>-1.2531008463017173E-2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45442</v>
      </c>
      <c r="E112" s="217">
        <v>165.1</v>
      </c>
      <c r="F112" s="217">
        <v>165.63333333333335</v>
      </c>
      <c r="G112" s="219">
        <v>164.26666666666671</v>
      </c>
      <c r="H112" s="219">
        <v>163.43333333333337</v>
      </c>
      <c r="I112" s="219">
        <v>162.06666666666672</v>
      </c>
      <c r="J112" s="219">
        <v>166.4666666666667</v>
      </c>
      <c r="K112" s="219">
        <v>167.83333333333331</v>
      </c>
      <c r="L112" s="219">
        <v>168.66666666666669</v>
      </c>
      <c r="M112" s="220">
        <v>167</v>
      </c>
      <c r="N112" s="220">
        <v>164.8</v>
      </c>
      <c r="O112" s="220">
        <v>169498875</v>
      </c>
      <c r="P112" s="221">
        <v>-4.5253590356152347E-2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45442</v>
      </c>
      <c r="E113" s="217">
        <v>1298.8499999999999</v>
      </c>
      <c r="F113" s="217">
        <v>1310.2</v>
      </c>
      <c r="G113" s="219">
        <v>1266.7</v>
      </c>
      <c r="H113" s="219">
        <v>1234.55</v>
      </c>
      <c r="I113" s="219">
        <v>1191.05</v>
      </c>
      <c r="J113" s="219">
        <v>1342.3500000000001</v>
      </c>
      <c r="K113" s="219">
        <v>1385.8500000000001</v>
      </c>
      <c r="L113" s="219">
        <v>1418.0000000000002</v>
      </c>
      <c r="M113" s="220">
        <v>1353.7</v>
      </c>
      <c r="N113" s="220">
        <v>1278.05</v>
      </c>
      <c r="O113" s="220">
        <v>2667600</v>
      </c>
      <c r="P113" s="221">
        <v>0.29056603773584905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45442</v>
      </c>
      <c r="E114" s="217">
        <v>1045.05</v>
      </c>
      <c r="F114" s="217">
        <v>1045.5833333333333</v>
      </c>
      <c r="G114" s="219">
        <v>1026.7666666666664</v>
      </c>
      <c r="H114" s="219">
        <v>1008.4833333333331</v>
      </c>
      <c r="I114" s="219">
        <v>989.66666666666629</v>
      </c>
      <c r="J114" s="219">
        <v>1063.8666666666666</v>
      </c>
      <c r="K114" s="219">
        <v>1082.6833333333336</v>
      </c>
      <c r="L114" s="219">
        <v>1100.9666666666667</v>
      </c>
      <c r="M114" s="220">
        <v>1064.4000000000001</v>
      </c>
      <c r="N114" s="220">
        <v>1027.3</v>
      </c>
      <c r="O114" s="220">
        <v>16829750</v>
      </c>
      <c r="P114" s="221">
        <v>-7.8919643712288101E-2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45442</v>
      </c>
      <c r="E115" s="217">
        <v>430.85</v>
      </c>
      <c r="F115" s="217">
        <v>430.36666666666662</v>
      </c>
      <c r="G115" s="219">
        <v>427.98333333333323</v>
      </c>
      <c r="H115" s="219">
        <v>425.11666666666662</v>
      </c>
      <c r="I115" s="219">
        <v>422.73333333333323</v>
      </c>
      <c r="J115" s="219">
        <v>433.23333333333323</v>
      </c>
      <c r="K115" s="219">
        <v>435.61666666666656</v>
      </c>
      <c r="L115" s="219">
        <v>438.48333333333323</v>
      </c>
      <c r="M115" s="220">
        <v>432.75</v>
      </c>
      <c r="N115" s="220">
        <v>427.5</v>
      </c>
      <c r="O115" s="220">
        <v>120652800</v>
      </c>
      <c r="P115" s="221">
        <v>3.7220434100850047E-2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45442</v>
      </c>
      <c r="E116" s="217">
        <v>1043.45</v>
      </c>
      <c r="F116" s="217">
        <v>1044.4166666666667</v>
      </c>
      <c r="G116" s="219">
        <v>1034.0333333333335</v>
      </c>
      <c r="H116" s="219">
        <v>1024.6166666666668</v>
      </c>
      <c r="I116" s="219">
        <v>1014.2333333333336</v>
      </c>
      <c r="J116" s="219">
        <v>1053.8333333333335</v>
      </c>
      <c r="K116" s="219">
        <v>1064.2166666666667</v>
      </c>
      <c r="L116" s="219">
        <v>1073.6333333333334</v>
      </c>
      <c r="M116" s="220">
        <v>1054.8</v>
      </c>
      <c r="N116" s="220">
        <v>1035</v>
      </c>
      <c r="O116" s="220">
        <v>11957500</v>
      </c>
      <c r="P116" s="221">
        <v>1.151229722658294E-3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45442</v>
      </c>
      <c r="E117" s="217">
        <v>3936</v>
      </c>
      <c r="F117" s="217">
        <v>3950.3333333333335</v>
      </c>
      <c r="G117" s="219">
        <v>3906.7166666666672</v>
      </c>
      <c r="H117" s="219">
        <v>3877.4333333333338</v>
      </c>
      <c r="I117" s="219">
        <v>3833.8166666666675</v>
      </c>
      <c r="J117" s="219">
        <v>3979.6166666666668</v>
      </c>
      <c r="K117" s="219">
        <v>4023.2333333333327</v>
      </c>
      <c r="L117" s="219">
        <v>4052.5166666666664</v>
      </c>
      <c r="M117" s="220">
        <v>3993.95</v>
      </c>
      <c r="N117" s="220">
        <v>3921.05</v>
      </c>
      <c r="O117" s="220">
        <v>531375</v>
      </c>
      <c r="P117" s="221">
        <v>-4.4504383007417395E-2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45442</v>
      </c>
      <c r="E118" s="217">
        <v>903.05</v>
      </c>
      <c r="F118" s="217">
        <v>903.93333333333339</v>
      </c>
      <c r="G118" s="219">
        <v>895.76666666666677</v>
      </c>
      <c r="H118" s="219">
        <v>888.48333333333335</v>
      </c>
      <c r="I118" s="219">
        <v>880.31666666666672</v>
      </c>
      <c r="J118" s="219">
        <v>911.21666666666681</v>
      </c>
      <c r="K118" s="219">
        <v>919.38333333333333</v>
      </c>
      <c r="L118" s="219">
        <v>926.66666666666686</v>
      </c>
      <c r="M118" s="220">
        <v>912.1</v>
      </c>
      <c r="N118" s="220">
        <v>896.65</v>
      </c>
      <c r="O118" s="220">
        <v>16330950</v>
      </c>
      <c r="P118" s="221">
        <v>-2.3884450899701443E-2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45442</v>
      </c>
      <c r="E119" s="217">
        <v>511.55</v>
      </c>
      <c r="F119" s="217">
        <v>509.01666666666671</v>
      </c>
      <c r="G119" s="219">
        <v>498.38333333333344</v>
      </c>
      <c r="H119" s="219">
        <v>485.21666666666675</v>
      </c>
      <c r="I119" s="219">
        <v>474.58333333333348</v>
      </c>
      <c r="J119" s="219">
        <v>522.18333333333339</v>
      </c>
      <c r="K119" s="219">
        <v>532.81666666666672</v>
      </c>
      <c r="L119" s="219">
        <v>545.98333333333335</v>
      </c>
      <c r="M119" s="220">
        <v>519.65</v>
      </c>
      <c r="N119" s="220">
        <v>495.85</v>
      </c>
      <c r="O119" s="220">
        <v>24297500</v>
      </c>
      <c r="P119" s="221">
        <v>6.7787299494616565E-2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45442</v>
      </c>
      <c r="E120" s="217">
        <v>1689.4</v>
      </c>
      <c r="F120" s="217">
        <v>1694.7666666666664</v>
      </c>
      <c r="G120" s="219">
        <v>1677.9833333333329</v>
      </c>
      <c r="H120" s="219">
        <v>1666.5666666666664</v>
      </c>
      <c r="I120" s="219">
        <v>1649.7833333333328</v>
      </c>
      <c r="J120" s="219">
        <v>1706.1833333333329</v>
      </c>
      <c r="K120" s="219">
        <v>1722.9666666666667</v>
      </c>
      <c r="L120" s="219">
        <v>1734.383333333333</v>
      </c>
      <c r="M120" s="220">
        <v>1711.55</v>
      </c>
      <c r="N120" s="220">
        <v>1683.35</v>
      </c>
      <c r="O120" s="220">
        <v>44702400</v>
      </c>
      <c r="P120" s="221">
        <v>-1.7762816738005047E-2</v>
      </c>
    </row>
    <row r="121" spans="1:16" ht="12.75" customHeight="1">
      <c r="A121" s="213">
        <v>111</v>
      </c>
      <c r="B121" s="225" t="s">
        <v>66</v>
      </c>
      <c r="C121" s="217" t="s">
        <v>856</v>
      </c>
      <c r="D121" s="218">
        <v>45442</v>
      </c>
      <c r="E121" s="217">
        <v>157.69999999999999</v>
      </c>
      <c r="F121" s="217">
        <v>157.75</v>
      </c>
      <c r="G121" s="219">
        <v>156.05000000000001</v>
      </c>
      <c r="H121" s="219">
        <v>154.4</v>
      </c>
      <c r="I121" s="219">
        <v>152.70000000000002</v>
      </c>
      <c r="J121" s="219">
        <v>159.4</v>
      </c>
      <c r="K121" s="219">
        <v>161.1</v>
      </c>
      <c r="L121" s="219">
        <v>162.75</v>
      </c>
      <c r="M121" s="220">
        <v>159.44999999999999</v>
      </c>
      <c r="N121" s="220">
        <v>156.1</v>
      </c>
      <c r="O121" s="220">
        <v>51353158</v>
      </c>
      <c r="P121" s="221">
        <v>-9.5844135438761885E-2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45442</v>
      </c>
      <c r="E122" s="217">
        <v>2657.5</v>
      </c>
      <c r="F122" s="217">
        <v>2630.5166666666664</v>
      </c>
      <c r="G122" s="219">
        <v>2590.8833333333328</v>
      </c>
      <c r="H122" s="219">
        <v>2524.2666666666664</v>
      </c>
      <c r="I122" s="219">
        <v>2484.6333333333328</v>
      </c>
      <c r="J122" s="219">
        <v>2697.1333333333328</v>
      </c>
      <c r="K122" s="219">
        <v>2736.766666666666</v>
      </c>
      <c r="L122" s="219">
        <v>2803.3833333333328</v>
      </c>
      <c r="M122" s="220">
        <v>2670.15</v>
      </c>
      <c r="N122" s="220">
        <v>2563.9</v>
      </c>
      <c r="O122" s="220">
        <v>1458600</v>
      </c>
      <c r="P122" s="221">
        <v>-1.7777777777777778E-2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45442</v>
      </c>
      <c r="E123" s="217">
        <v>441.25</v>
      </c>
      <c r="F123" s="217">
        <v>443.05</v>
      </c>
      <c r="G123" s="219">
        <v>438.55</v>
      </c>
      <c r="H123" s="219">
        <v>435.85</v>
      </c>
      <c r="I123" s="219">
        <v>431.35</v>
      </c>
      <c r="J123" s="219">
        <v>445.75</v>
      </c>
      <c r="K123" s="219">
        <v>450.25</v>
      </c>
      <c r="L123" s="219">
        <v>452.95</v>
      </c>
      <c r="M123" s="220">
        <v>447.55</v>
      </c>
      <c r="N123" s="220">
        <v>440.35</v>
      </c>
      <c r="O123" s="220">
        <v>12211100</v>
      </c>
      <c r="P123" s="221">
        <v>-6.3860289326208783E-2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45442</v>
      </c>
      <c r="E124" s="217">
        <v>647.04999999999995</v>
      </c>
      <c r="F124" s="217">
        <v>646.98333333333323</v>
      </c>
      <c r="G124" s="219">
        <v>640.56666666666649</v>
      </c>
      <c r="H124" s="219">
        <v>634.08333333333326</v>
      </c>
      <c r="I124" s="219">
        <v>627.66666666666652</v>
      </c>
      <c r="J124" s="219">
        <v>653.46666666666647</v>
      </c>
      <c r="K124" s="219">
        <v>659.88333333333321</v>
      </c>
      <c r="L124" s="219">
        <v>666.36666666666645</v>
      </c>
      <c r="M124" s="220">
        <v>653.4</v>
      </c>
      <c r="N124" s="220">
        <v>640.5</v>
      </c>
      <c r="O124" s="220">
        <v>27570000</v>
      </c>
      <c r="P124" s="221">
        <v>-1.3040643338404696E-3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45442</v>
      </c>
      <c r="E125" s="217">
        <v>3640.9</v>
      </c>
      <c r="F125" s="217">
        <v>3641</v>
      </c>
      <c r="G125" s="219">
        <v>3614.85</v>
      </c>
      <c r="H125" s="219">
        <v>3588.7999999999997</v>
      </c>
      <c r="I125" s="219">
        <v>3562.6499999999996</v>
      </c>
      <c r="J125" s="219">
        <v>3667.05</v>
      </c>
      <c r="K125" s="219">
        <v>3693.2</v>
      </c>
      <c r="L125" s="219">
        <v>3719.2500000000005</v>
      </c>
      <c r="M125" s="220">
        <v>3667.15</v>
      </c>
      <c r="N125" s="220">
        <v>3614.95</v>
      </c>
      <c r="O125" s="220">
        <v>15329700</v>
      </c>
      <c r="P125" s="221">
        <v>1.351713194823226E-2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45442</v>
      </c>
      <c r="E126" s="217">
        <v>4883.2</v>
      </c>
      <c r="F126" s="217">
        <v>4873.416666666667</v>
      </c>
      <c r="G126" s="219">
        <v>4838.0333333333338</v>
      </c>
      <c r="H126" s="219">
        <v>4792.8666666666668</v>
      </c>
      <c r="I126" s="219">
        <v>4757.4833333333336</v>
      </c>
      <c r="J126" s="219">
        <v>4918.5833333333339</v>
      </c>
      <c r="K126" s="219">
        <v>4953.9666666666672</v>
      </c>
      <c r="L126" s="219">
        <v>4999.1333333333341</v>
      </c>
      <c r="M126" s="220">
        <v>4908.8</v>
      </c>
      <c r="N126" s="220">
        <v>4828.25</v>
      </c>
      <c r="O126" s="220">
        <v>3627750</v>
      </c>
      <c r="P126" s="221">
        <v>2.0593324049457736E-2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45442</v>
      </c>
      <c r="E127" s="217">
        <v>4680.2</v>
      </c>
      <c r="F127" s="217">
        <v>4660.0166666666664</v>
      </c>
      <c r="G127" s="219">
        <v>4601.333333333333</v>
      </c>
      <c r="H127" s="219">
        <v>4522.4666666666662</v>
      </c>
      <c r="I127" s="219">
        <v>4463.7833333333328</v>
      </c>
      <c r="J127" s="219">
        <v>4738.8833333333332</v>
      </c>
      <c r="K127" s="219">
        <v>4797.5666666666675</v>
      </c>
      <c r="L127" s="219">
        <v>4876.4333333333334</v>
      </c>
      <c r="M127" s="220">
        <v>4718.7</v>
      </c>
      <c r="N127" s="220">
        <v>4581.1499999999996</v>
      </c>
      <c r="O127" s="220">
        <v>1916700</v>
      </c>
      <c r="P127" s="221">
        <v>0.10638420688062802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45442</v>
      </c>
      <c r="E128" s="217">
        <v>1608.15</v>
      </c>
      <c r="F128" s="217">
        <v>1601.3833333333332</v>
      </c>
      <c r="G128" s="219">
        <v>1586.6666666666665</v>
      </c>
      <c r="H128" s="219">
        <v>1565.1833333333334</v>
      </c>
      <c r="I128" s="219">
        <v>1550.4666666666667</v>
      </c>
      <c r="J128" s="219">
        <v>1622.8666666666663</v>
      </c>
      <c r="K128" s="219">
        <v>1637.583333333333</v>
      </c>
      <c r="L128" s="219">
        <v>1659.0666666666662</v>
      </c>
      <c r="M128" s="220">
        <v>1616.1</v>
      </c>
      <c r="N128" s="220">
        <v>1579.9</v>
      </c>
      <c r="O128" s="220">
        <v>7618125</v>
      </c>
      <c r="P128" s="221">
        <v>-9.1346884979976686E-2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45442</v>
      </c>
      <c r="E129" s="217">
        <v>2540.4</v>
      </c>
      <c r="F129" s="217">
        <v>2534.3666666666668</v>
      </c>
      <c r="G129" s="219">
        <v>2514.1833333333334</v>
      </c>
      <c r="H129" s="219">
        <v>2487.9666666666667</v>
      </c>
      <c r="I129" s="219">
        <v>2467.7833333333333</v>
      </c>
      <c r="J129" s="219">
        <v>2560.5833333333335</v>
      </c>
      <c r="K129" s="219">
        <v>2580.7666666666669</v>
      </c>
      <c r="L129" s="219">
        <v>2606.9833333333336</v>
      </c>
      <c r="M129" s="220">
        <v>2554.5500000000002</v>
      </c>
      <c r="N129" s="220">
        <v>2508.15</v>
      </c>
      <c r="O129" s="220">
        <v>15398950</v>
      </c>
      <c r="P129" s="221">
        <v>4.0621648143499391E-3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45442</v>
      </c>
      <c r="E130" s="217">
        <v>269.2</v>
      </c>
      <c r="F130" s="217">
        <v>269.66666666666669</v>
      </c>
      <c r="G130" s="219">
        <v>267.53333333333336</v>
      </c>
      <c r="H130" s="219">
        <v>265.86666666666667</v>
      </c>
      <c r="I130" s="219">
        <v>263.73333333333335</v>
      </c>
      <c r="J130" s="219">
        <v>271.33333333333337</v>
      </c>
      <c r="K130" s="219">
        <v>273.4666666666667</v>
      </c>
      <c r="L130" s="219">
        <v>275.13333333333338</v>
      </c>
      <c r="M130" s="220">
        <v>271.8</v>
      </c>
      <c r="N130" s="220">
        <v>268</v>
      </c>
      <c r="O130" s="220">
        <v>32286000</v>
      </c>
      <c r="P130" s="221">
        <v>-8.7966101694915255E-2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45442</v>
      </c>
      <c r="E131" s="217">
        <v>172.2</v>
      </c>
      <c r="F131" s="217">
        <v>172.98333333333335</v>
      </c>
      <c r="G131" s="219">
        <v>170.16666666666669</v>
      </c>
      <c r="H131" s="219">
        <v>168.13333333333333</v>
      </c>
      <c r="I131" s="219">
        <v>165.31666666666666</v>
      </c>
      <c r="J131" s="219">
        <v>175.01666666666671</v>
      </c>
      <c r="K131" s="219">
        <v>177.83333333333337</v>
      </c>
      <c r="L131" s="219">
        <v>179.86666666666673</v>
      </c>
      <c r="M131" s="220">
        <v>175.8</v>
      </c>
      <c r="N131" s="220">
        <v>170.95</v>
      </c>
      <c r="O131" s="220">
        <v>47472000</v>
      </c>
      <c r="P131" s="221">
        <v>1.2282497441146366E-2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45442</v>
      </c>
      <c r="E132" s="217">
        <v>605.65</v>
      </c>
      <c r="F132" s="217">
        <v>608</v>
      </c>
      <c r="G132" s="219">
        <v>601.15</v>
      </c>
      <c r="H132" s="219">
        <v>596.65</v>
      </c>
      <c r="I132" s="219">
        <v>589.79999999999995</v>
      </c>
      <c r="J132" s="219">
        <v>612.5</v>
      </c>
      <c r="K132" s="219">
        <v>619.34999999999991</v>
      </c>
      <c r="L132" s="219">
        <v>623.85</v>
      </c>
      <c r="M132" s="220">
        <v>614.85</v>
      </c>
      <c r="N132" s="220">
        <v>603.5</v>
      </c>
      <c r="O132" s="220">
        <v>15896400</v>
      </c>
      <c r="P132" s="221">
        <v>-3.5459443716324451E-2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45442</v>
      </c>
      <c r="E133" s="217">
        <v>12808.45</v>
      </c>
      <c r="F133" s="217">
        <v>12816.9</v>
      </c>
      <c r="G133" s="219">
        <v>12762.55</v>
      </c>
      <c r="H133" s="219">
        <v>12716.65</v>
      </c>
      <c r="I133" s="219">
        <v>12662.3</v>
      </c>
      <c r="J133" s="219">
        <v>12862.8</v>
      </c>
      <c r="K133" s="219">
        <v>12917.150000000001</v>
      </c>
      <c r="L133" s="219">
        <v>12963.05</v>
      </c>
      <c r="M133" s="220">
        <v>12871.25</v>
      </c>
      <c r="N133" s="220">
        <v>12771</v>
      </c>
      <c r="O133" s="220">
        <v>2472400</v>
      </c>
      <c r="P133" s="221">
        <v>-3.900495578660966E-2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45442</v>
      </c>
      <c r="E134" s="217">
        <v>1180.95</v>
      </c>
      <c r="F134" s="217">
        <v>1180.7333333333333</v>
      </c>
      <c r="G134" s="219">
        <v>1172.3666666666668</v>
      </c>
      <c r="H134" s="219">
        <v>1163.7833333333335</v>
      </c>
      <c r="I134" s="219">
        <v>1155.416666666667</v>
      </c>
      <c r="J134" s="219">
        <v>1189.3166666666666</v>
      </c>
      <c r="K134" s="219">
        <v>1197.6833333333329</v>
      </c>
      <c r="L134" s="219">
        <v>1206.2666666666664</v>
      </c>
      <c r="M134" s="220">
        <v>1189.0999999999999</v>
      </c>
      <c r="N134" s="220">
        <v>1172.1500000000001</v>
      </c>
      <c r="O134" s="220">
        <v>10969000</v>
      </c>
      <c r="P134" s="221">
        <v>-2.0625000000000001E-2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45442</v>
      </c>
      <c r="E135" s="217">
        <v>3754.75</v>
      </c>
      <c r="F135" s="217">
        <v>3755.35</v>
      </c>
      <c r="G135" s="219">
        <v>3702.2</v>
      </c>
      <c r="H135" s="219">
        <v>3649.65</v>
      </c>
      <c r="I135" s="219">
        <v>3596.5</v>
      </c>
      <c r="J135" s="219">
        <v>3807.8999999999996</v>
      </c>
      <c r="K135" s="219">
        <v>3861.05</v>
      </c>
      <c r="L135" s="219">
        <v>3913.5999999999995</v>
      </c>
      <c r="M135" s="220">
        <v>3808.5</v>
      </c>
      <c r="N135" s="220">
        <v>3702.8</v>
      </c>
      <c r="O135" s="220">
        <v>2679600</v>
      </c>
      <c r="P135" s="221">
        <v>-3.2844871147043965E-2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45442</v>
      </c>
      <c r="E136" s="217">
        <v>1979.3</v>
      </c>
      <c r="F136" s="217">
        <v>1977.5666666666666</v>
      </c>
      <c r="G136" s="219">
        <v>1961.7833333333333</v>
      </c>
      <c r="H136" s="219">
        <v>1944.2666666666667</v>
      </c>
      <c r="I136" s="219">
        <v>1928.4833333333333</v>
      </c>
      <c r="J136" s="219">
        <v>1995.0833333333333</v>
      </c>
      <c r="K136" s="219">
        <v>2010.8666666666666</v>
      </c>
      <c r="L136" s="219">
        <v>2028.3833333333332</v>
      </c>
      <c r="M136" s="220">
        <v>1993.35</v>
      </c>
      <c r="N136" s="220">
        <v>1960.05</v>
      </c>
      <c r="O136" s="220">
        <v>1136800</v>
      </c>
      <c r="P136" s="221">
        <v>-6.1426684280052837E-2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45442</v>
      </c>
      <c r="E137" s="217">
        <v>967.1</v>
      </c>
      <c r="F137" s="217">
        <v>971.23333333333323</v>
      </c>
      <c r="G137" s="219">
        <v>958.31666666666649</v>
      </c>
      <c r="H137" s="219">
        <v>949.5333333333333</v>
      </c>
      <c r="I137" s="219">
        <v>936.61666666666656</v>
      </c>
      <c r="J137" s="219">
        <v>980.01666666666642</v>
      </c>
      <c r="K137" s="219">
        <v>992.93333333333317</v>
      </c>
      <c r="L137" s="219">
        <v>1001.7166666666664</v>
      </c>
      <c r="M137" s="220">
        <v>984.15</v>
      </c>
      <c r="N137" s="220">
        <v>962.45</v>
      </c>
      <c r="O137" s="220">
        <v>8709600</v>
      </c>
      <c r="P137" s="221">
        <v>3.3510537307765334E-2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45442</v>
      </c>
      <c r="E138" s="217">
        <v>1302.6500000000001</v>
      </c>
      <c r="F138" s="217">
        <v>1297.4166666666667</v>
      </c>
      <c r="G138" s="219">
        <v>1289.8333333333335</v>
      </c>
      <c r="H138" s="219">
        <v>1277.0166666666667</v>
      </c>
      <c r="I138" s="219">
        <v>1269.4333333333334</v>
      </c>
      <c r="J138" s="219">
        <v>1310.2333333333336</v>
      </c>
      <c r="K138" s="219">
        <v>1317.8166666666671</v>
      </c>
      <c r="L138" s="219">
        <v>1330.6333333333337</v>
      </c>
      <c r="M138" s="220">
        <v>1305</v>
      </c>
      <c r="N138" s="220">
        <v>1284.5999999999999</v>
      </c>
      <c r="O138" s="220">
        <v>2585200</v>
      </c>
      <c r="P138" s="221">
        <v>-4.8999411418481457E-2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45442</v>
      </c>
      <c r="E139" s="217">
        <v>147.6</v>
      </c>
      <c r="F139" s="217">
        <v>145.4</v>
      </c>
      <c r="G139" s="219">
        <v>142.20000000000002</v>
      </c>
      <c r="H139" s="219">
        <v>136.80000000000001</v>
      </c>
      <c r="I139" s="219">
        <v>133.60000000000002</v>
      </c>
      <c r="J139" s="219">
        <v>150.80000000000001</v>
      </c>
      <c r="K139" s="219">
        <v>154</v>
      </c>
      <c r="L139" s="219">
        <v>159.4</v>
      </c>
      <c r="M139" s="220">
        <v>148.6</v>
      </c>
      <c r="N139" s="220">
        <v>140</v>
      </c>
      <c r="O139" s="220">
        <v>157783300</v>
      </c>
      <c r="P139" s="221">
        <v>7.8915143543924898E-3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45442</v>
      </c>
      <c r="E140" s="217">
        <v>2367.8000000000002</v>
      </c>
      <c r="F140" s="217">
        <v>2383.3000000000002</v>
      </c>
      <c r="G140" s="219">
        <v>2346.5500000000002</v>
      </c>
      <c r="H140" s="219">
        <v>2325.3000000000002</v>
      </c>
      <c r="I140" s="219">
        <v>2288.5500000000002</v>
      </c>
      <c r="J140" s="219">
        <v>2404.5500000000002</v>
      </c>
      <c r="K140" s="219">
        <v>2441.3000000000002</v>
      </c>
      <c r="L140" s="219">
        <v>2462.5500000000002</v>
      </c>
      <c r="M140" s="220">
        <v>2420.0500000000002</v>
      </c>
      <c r="N140" s="220">
        <v>2362.0500000000002</v>
      </c>
      <c r="O140" s="220">
        <v>2385075</v>
      </c>
      <c r="P140" s="221">
        <v>-6.1363636363636363E-2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45442</v>
      </c>
      <c r="E141" s="217">
        <v>128661.65</v>
      </c>
      <c r="F141" s="217">
        <v>129105.48333333334</v>
      </c>
      <c r="G141" s="219">
        <v>127811.61666666667</v>
      </c>
      <c r="H141" s="219">
        <v>126961.58333333333</v>
      </c>
      <c r="I141" s="219">
        <v>125667.71666666666</v>
      </c>
      <c r="J141" s="219">
        <v>129955.51666666668</v>
      </c>
      <c r="K141" s="219">
        <v>131249.38333333336</v>
      </c>
      <c r="L141" s="219">
        <v>132099.41666666669</v>
      </c>
      <c r="M141" s="220">
        <v>130399.35</v>
      </c>
      <c r="N141" s="220">
        <v>128255.45</v>
      </c>
      <c r="O141" s="220">
        <v>50560</v>
      </c>
      <c r="P141" s="221">
        <v>-6.5002311604253349E-2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45442</v>
      </c>
      <c r="E142" s="217">
        <v>1746.6</v>
      </c>
      <c r="F142" s="217">
        <v>1748.2</v>
      </c>
      <c r="G142" s="219">
        <v>1734.4</v>
      </c>
      <c r="H142" s="219">
        <v>1722.2</v>
      </c>
      <c r="I142" s="219">
        <v>1708.4</v>
      </c>
      <c r="J142" s="219">
        <v>1760.4</v>
      </c>
      <c r="K142" s="219">
        <v>1774.1999999999998</v>
      </c>
      <c r="L142" s="219">
        <v>1786.4</v>
      </c>
      <c r="M142" s="220">
        <v>1762</v>
      </c>
      <c r="N142" s="220">
        <v>1736</v>
      </c>
      <c r="O142" s="220">
        <v>5641900</v>
      </c>
      <c r="P142" s="221">
        <v>-0.10877497827975674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45442</v>
      </c>
      <c r="E143" s="217">
        <v>195.2</v>
      </c>
      <c r="F143" s="217">
        <v>195.41666666666666</v>
      </c>
      <c r="G143" s="219">
        <v>190.23333333333332</v>
      </c>
      <c r="H143" s="219">
        <v>185.26666666666665</v>
      </c>
      <c r="I143" s="219">
        <v>180.08333333333331</v>
      </c>
      <c r="J143" s="219">
        <v>200.38333333333333</v>
      </c>
      <c r="K143" s="219">
        <v>205.56666666666666</v>
      </c>
      <c r="L143" s="219">
        <v>210.53333333333333</v>
      </c>
      <c r="M143" s="220">
        <v>200.6</v>
      </c>
      <c r="N143" s="220">
        <v>190.45</v>
      </c>
      <c r="O143" s="220">
        <v>83208750</v>
      </c>
      <c r="P143" s="221">
        <v>-4.5100486293411367E-2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45442</v>
      </c>
      <c r="E144" s="217">
        <v>5938.8</v>
      </c>
      <c r="F144" s="217">
        <v>5989.1166666666659</v>
      </c>
      <c r="G144" s="219">
        <v>5869.7833333333319</v>
      </c>
      <c r="H144" s="219">
        <v>5800.7666666666664</v>
      </c>
      <c r="I144" s="219">
        <v>5681.4333333333325</v>
      </c>
      <c r="J144" s="219">
        <v>6058.1333333333314</v>
      </c>
      <c r="K144" s="219">
        <v>6177.4666666666653</v>
      </c>
      <c r="L144" s="219">
        <v>6246.4833333333308</v>
      </c>
      <c r="M144" s="220">
        <v>6108.45</v>
      </c>
      <c r="N144" s="220">
        <v>5920.1</v>
      </c>
      <c r="O144" s="220">
        <v>1516350</v>
      </c>
      <c r="P144" s="221">
        <v>-4.8237842094900575E-3</v>
      </c>
    </row>
    <row r="145" spans="1:16" ht="12.75" customHeight="1">
      <c r="A145" s="213">
        <v>135</v>
      </c>
      <c r="B145" s="225" t="s">
        <v>846</v>
      </c>
      <c r="C145" s="217" t="s">
        <v>183</v>
      </c>
      <c r="D145" s="218">
        <v>45442</v>
      </c>
      <c r="E145" s="217">
        <v>3315.55</v>
      </c>
      <c r="F145" s="217">
        <v>3321.8833333333332</v>
      </c>
      <c r="G145" s="219">
        <v>3296.2666666666664</v>
      </c>
      <c r="H145" s="219">
        <v>3276.9833333333331</v>
      </c>
      <c r="I145" s="219">
        <v>3251.3666666666663</v>
      </c>
      <c r="J145" s="219">
        <v>3341.1666666666665</v>
      </c>
      <c r="K145" s="219">
        <v>3366.7833333333333</v>
      </c>
      <c r="L145" s="219">
        <v>3386.0666666666666</v>
      </c>
      <c r="M145" s="220">
        <v>3347.5</v>
      </c>
      <c r="N145" s="220">
        <v>3302.6</v>
      </c>
      <c r="O145" s="220">
        <v>1930675</v>
      </c>
      <c r="P145" s="221">
        <v>-8.1505708848715511E-2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45442</v>
      </c>
      <c r="E146" s="217">
        <v>2481.35</v>
      </c>
      <c r="F146" s="217">
        <v>2479.3833333333332</v>
      </c>
      <c r="G146" s="219">
        <v>2453.8166666666666</v>
      </c>
      <c r="H146" s="219">
        <v>2426.2833333333333</v>
      </c>
      <c r="I146" s="219">
        <v>2400.7166666666667</v>
      </c>
      <c r="J146" s="219">
        <v>2506.9166666666665</v>
      </c>
      <c r="K146" s="219">
        <v>2532.4833333333331</v>
      </c>
      <c r="L146" s="219">
        <v>2560.0166666666664</v>
      </c>
      <c r="M146" s="220">
        <v>2504.9499999999998</v>
      </c>
      <c r="N146" s="220">
        <v>2451.85</v>
      </c>
      <c r="O146" s="220">
        <v>6458200</v>
      </c>
      <c r="P146" s="221">
        <v>-3.4564700799308706E-3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45442</v>
      </c>
      <c r="E147" s="217">
        <v>259</v>
      </c>
      <c r="F147" s="217">
        <v>258.51666666666665</v>
      </c>
      <c r="G147" s="219">
        <v>255.68333333333328</v>
      </c>
      <c r="H147" s="219">
        <v>252.36666666666662</v>
      </c>
      <c r="I147" s="219">
        <v>249.53333333333325</v>
      </c>
      <c r="J147" s="219">
        <v>261.83333333333331</v>
      </c>
      <c r="K147" s="219">
        <v>264.66666666666669</v>
      </c>
      <c r="L147" s="219">
        <v>267.98333333333335</v>
      </c>
      <c r="M147" s="220">
        <v>261.35000000000002</v>
      </c>
      <c r="N147" s="220">
        <v>255.2</v>
      </c>
      <c r="O147" s="220">
        <v>82287000</v>
      </c>
      <c r="P147" s="221">
        <v>-1.7568366195669694E-2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45442</v>
      </c>
      <c r="E148" s="217">
        <v>364.45</v>
      </c>
      <c r="F148" s="217">
        <v>364.09999999999997</v>
      </c>
      <c r="G148" s="219">
        <v>361.24999999999994</v>
      </c>
      <c r="H148" s="219">
        <v>358.04999999999995</v>
      </c>
      <c r="I148" s="219">
        <v>355.19999999999993</v>
      </c>
      <c r="J148" s="219">
        <v>367.29999999999995</v>
      </c>
      <c r="K148" s="219">
        <v>370.15</v>
      </c>
      <c r="L148" s="219">
        <v>373.34999999999997</v>
      </c>
      <c r="M148" s="220">
        <v>366.95</v>
      </c>
      <c r="N148" s="220">
        <v>360.9</v>
      </c>
      <c r="O148" s="220">
        <v>109959000</v>
      </c>
      <c r="P148" s="221">
        <v>5.2173788233267786E-2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45442</v>
      </c>
      <c r="E149" s="217">
        <v>1826</v>
      </c>
      <c r="F149" s="217">
        <v>1830.2833333333335</v>
      </c>
      <c r="G149" s="219">
        <v>1813.5666666666671</v>
      </c>
      <c r="H149" s="219">
        <v>1801.1333333333334</v>
      </c>
      <c r="I149" s="219">
        <v>1784.416666666667</v>
      </c>
      <c r="J149" s="219">
        <v>1842.7166666666672</v>
      </c>
      <c r="K149" s="219">
        <v>1859.4333333333338</v>
      </c>
      <c r="L149" s="219">
        <v>1871.8666666666672</v>
      </c>
      <c r="M149" s="220">
        <v>1847</v>
      </c>
      <c r="N149" s="220">
        <v>1817.85</v>
      </c>
      <c r="O149" s="220">
        <v>6027700</v>
      </c>
      <c r="P149" s="221">
        <v>-6.3105211620063106E-2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45442</v>
      </c>
      <c r="E150" s="217">
        <v>7545.85</v>
      </c>
      <c r="F150" s="217">
        <v>7543.9666666666672</v>
      </c>
      <c r="G150" s="219">
        <v>7507.9833333333345</v>
      </c>
      <c r="H150" s="219">
        <v>7470.1166666666677</v>
      </c>
      <c r="I150" s="219">
        <v>7434.133333333335</v>
      </c>
      <c r="J150" s="219">
        <v>7581.8333333333339</v>
      </c>
      <c r="K150" s="219">
        <v>7617.8166666666675</v>
      </c>
      <c r="L150" s="219">
        <v>7655.6833333333334</v>
      </c>
      <c r="M150" s="220">
        <v>7579.95</v>
      </c>
      <c r="N150" s="220">
        <v>7506.1</v>
      </c>
      <c r="O150" s="220">
        <v>804300</v>
      </c>
      <c r="P150" s="221">
        <v>-6.0945709281961469E-2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45442</v>
      </c>
      <c r="E151" s="217">
        <v>272.2</v>
      </c>
      <c r="F151" s="217">
        <v>272.2</v>
      </c>
      <c r="G151" s="219">
        <v>270.5</v>
      </c>
      <c r="H151" s="219">
        <v>268.8</v>
      </c>
      <c r="I151" s="219">
        <v>267.10000000000002</v>
      </c>
      <c r="J151" s="219">
        <v>273.89999999999998</v>
      </c>
      <c r="K151" s="219">
        <v>275.59999999999991</v>
      </c>
      <c r="L151" s="219">
        <v>277.29999999999995</v>
      </c>
      <c r="M151" s="220">
        <v>273.89999999999998</v>
      </c>
      <c r="N151" s="220">
        <v>270.5</v>
      </c>
      <c r="O151" s="220">
        <v>85379525</v>
      </c>
      <c r="P151" s="221">
        <v>3.7788385043754973E-2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45442</v>
      </c>
      <c r="E152" s="217">
        <v>36679.1</v>
      </c>
      <c r="F152" s="217">
        <v>36566</v>
      </c>
      <c r="G152" s="219">
        <v>36232</v>
      </c>
      <c r="H152" s="219">
        <v>35784.9</v>
      </c>
      <c r="I152" s="219">
        <v>35450.9</v>
      </c>
      <c r="J152" s="219">
        <v>37013.1</v>
      </c>
      <c r="K152" s="219">
        <v>37347.1</v>
      </c>
      <c r="L152" s="219">
        <v>37794.199999999997</v>
      </c>
      <c r="M152" s="220">
        <v>36900</v>
      </c>
      <c r="N152" s="220">
        <v>36118.9</v>
      </c>
      <c r="O152" s="220">
        <v>249300</v>
      </c>
      <c r="P152" s="221">
        <v>1.0088732223167619E-2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45442</v>
      </c>
      <c r="E153" s="217">
        <v>833.75</v>
      </c>
      <c r="F153" s="217">
        <v>828.9</v>
      </c>
      <c r="G153" s="219">
        <v>814.8</v>
      </c>
      <c r="H153" s="219">
        <v>795.85</v>
      </c>
      <c r="I153" s="219">
        <v>781.75</v>
      </c>
      <c r="J153" s="219">
        <v>847.84999999999991</v>
      </c>
      <c r="K153" s="219">
        <v>861.95</v>
      </c>
      <c r="L153" s="219">
        <v>880.89999999999986</v>
      </c>
      <c r="M153" s="220">
        <v>843</v>
      </c>
      <c r="N153" s="220">
        <v>809.95</v>
      </c>
      <c r="O153" s="220">
        <v>10804500</v>
      </c>
      <c r="P153" s="221">
        <v>-5.8800470403763232E-2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45442</v>
      </c>
      <c r="E154" s="217">
        <v>3661.5</v>
      </c>
      <c r="F154" s="217">
        <v>3662.5</v>
      </c>
      <c r="G154" s="219">
        <v>3630.45</v>
      </c>
      <c r="H154" s="219">
        <v>3599.3999999999996</v>
      </c>
      <c r="I154" s="219">
        <v>3567.3499999999995</v>
      </c>
      <c r="J154" s="219">
        <v>3693.55</v>
      </c>
      <c r="K154" s="219">
        <v>3725.6000000000004</v>
      </c>
      <c r="L154" s="219">
        <v>3756.6500000000005</v>
      </c>
      <c r="M154" s="220">
        <v>3694.55</v>
      </c>
      <c r="N154" s="220">
        <v>3631.45</v>
      </c>
      <c r="O154" s="220">
        <v>2505200</v>
      </c>
      <c r="P154" s="221">
        <v>-0.10910384068278806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45442</v>
      </c>
      <c r="E155" s="217">
        <v>297.2</v>
      </c>
      <c r="F155" s="217">
        <v>297.35000000000002</v>
      </c>
      <c r="G155" s="219">
        <v>294.70000000000005</v>
      </c>
      <c r="H155" s="219">
        <v>292.20000000000005</v>
      </c>
      <c r="I155" s="219">
        <v>289.55000000000007</v>
      </c>
      <c r="J155" s="219">
        <v>299.85000000000002</v>
      </c>
      <c r="K155" s="219">
        <v>302.5</v>
      </c>
      <c r="L155" s="219">
        <v>305</v>
      </c>
      <c r="M155" s="220">
        <v>300</v>
      </c>
      <c r="N155" s="220">
        <v>294.85000000000002</v>
      </c>
      <c r="O155" s="220">
        <v>48636000</v>
      </c>
      <c r="P155" s="221">
        <v>-4.0710059171597632E-2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45442</v>
      </c>
      <c r="E156" s="217">
        <v>510.5</v>
      </c>
      <c r="F156" s="217">
        <v>514.06666666666672</v>
      </c>
      <c r="G156" s="219">
        <v>503.43333333333339</v>
      </c>
      <c r="H156" s="219">
        <v>496.36666666666667</v>
      </c>
      <c r="I156" s="219">
        <v>485.73333333333335</v>
      </c>
      <c r="J156" s="219">
        <v>521.13333333333344</v>
      </c>
      <c r="K156" s="219">
        <v>531.76666666666688</v>
      </c>
      <c r="L156" s="219">
        <v>538.83333333333348</v>
      </c>
      <c r="M156" s="220">
        <v>524.70000000000005</v>
      </c>
      <c r="N156" s="220">
        <v>507</v>
      </c>
      <c r="O156" s="220">
        <v>79167500</v>
      </c>
      <c r="P156" s="221">
        <v>-9.055158642862127E-3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45442</v>
      </c>
      <c r="E157" s="217">
        <v>3035.35</v>
      </c>
      <c r="F157" s="217">
        <v>3036.5499999999997</v>
      </c>
      <c r="G157" s="219">
        <v>3011.3999999999996</v>
      </c>
      <c r="H157" s="219">
        <v>2987.45</v>
      </c>
      <c r="I157" s="219">
        <v>2962.2999999999997</v>
      </c>
      <c r="J157" s="219">
        <v>3060.4999999999995</v>
      </c>
      <c r="K157" s="219">
        <v>3085.65</v>
      </c>
      <c r="L157" s="219">
        <v>3109.5999999999995</v>
      </c>
      <c r="M157" s="220">
        <v>3061.7</v>
      </c>
      <c r="N157" s="220">
        <v>3012.6</v>
      </c>
      <c r="O157" s="220">
        <v>1862750</v>
      </c>
      <c r="P157" s="221">
        <v>-1.1279193205944798E-2</v>
      </c>
    </row>
    <row r="158" spans="1:16" ht="12.75" customHeight="1">
      <c r="A158" s="213">
        <v>148</v>
      </c>
      <c r="B158" s="225" t="s">
        <v>846</v>
      </c>
      <c r="C158" s="217" t="s">
        <v>197</v>
      </c>
      <c r="D158" s="218">
        <v>45442</v>
      </c>
      <c r="E158" s="217">
        <v>3589.7</v>
      </c>
      <c r="F158" s="217">
        <v>3599.2333333333336</v>
      </c>
      <c r="G158" s="219">
        <v>3568.5666666666671</v>
      </c>
      <c r="H158" s="219">
        <v>3547.4333333333334</v>
      </c>
      <c r="I158" s="219">
        <v>3516.7666666666669</v>
      </c>
      <c r="J158" s="219">
        <v>3620.3666666666672</v>
      </c>
      <c r="K158" s="219">
        <v>3651.0333333333333</v>
      </c>
      <c r="L158" s="219">
        <v>3672.1666666666674</v>
      </c>
      <c r="M158" s="220">
        <v>3629.9</v>
      </c>
      <c r="N158" s="220">
        <v>3578.1</v>
      </c>
      <c r="O158" s="220">
        <v>1517750</v>
      </c>
      <c r="P158" s="221">
        <v>-8.7753568745304281E-2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45442</v>
      </c>
      <c r="E159" s="217">
        <v>128.35</v>
      </c>
      <c r="F159" s="217">
        <v>128.85</v>
      </c>
      <c r="G159" s="219">
        <v>126.75</v>
      </c>
      <c r="H159" s="219">
        <v>125.15</v>
      </c>
      <c r="I159" s="219">
        <v>123.05000000000001</v>
      </c>
      <c r="J159" s="219">
        <v>130.44999999999999</v>
      </c>
      <c r="K159" s="219">
        <v>132.54999999999995</v>
      </c>
      <c r="L159" s="219">
        <v>134.14999999999998</v>
      </c>
      <c r="M159" s="220">
        <v>130.94999999999999</v>
      </c>
      <c r="N159" s="220">
        <v>127.25</v>
      </c>
      <c r="O159" s="220">
        <v>285968000</v>
      </c>
      <c r="P159" s="221">
        <v>-1.6101951501472572E-2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45442</v>
      </c>
      <c r="E160" s="217">
        <v>6744.05</v>
      </c>
      <c r="F160" s="217">
        <v>6726.7</v>
      </c>
      <c r="G160" s="219">
        <v>6665.4</v>
      </c>
      <c r="H160" s="219">
        <v>6586.75</v>
      </c>
      <c r="I160" s="219">
        <v>6525.45</v>
      </c>
      <c r="J160" s="219">
        <v>6805.3499999999995</v>
      </c>
      <c r="K160" s="219">
        <v>6866.6500000000005</v>
      </c>
      <c r="L160" s="219">
        <v>6945.2999999999993</v>
      </c>
      <c r="M160" s="220">
        <v>6788</v>
      </c>
      <c r="N160" s="220">
        <v>6648.05</v>
      </c>
      <c r="O160" s="220">
        <v>1956725</v>
      </c>
      <c r="P160" s="221">
        <v>-4.8189400874783846E-3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45442</v>
      </c>
      <c r="E161" s="217">
        <v>317.60000000000002</v>
      </c>
      <c r="F161" s="217">
        <v>315.76666666666671</v>
      </c>
      <c r="G161" s="219">
        <v>312.43333333333339</v>
      </c>
      <c r="H161" s="219">
        <v>307.26666666666671</v>
      </c>
      <c r="I161" s="219">
        <v>303.93333333333339</v>
      </c>
      <c r="J161" s="219">
        <v>320.93333333333339</v>
      </c>
      <c r="K161" s="219">
        <v>324.26666666666677</v>
      </c>
      <c r="L161" s="219">
        <v>329.43333333333339</v>
      </c>
      <c r="M161" s="220">
        <v>319.10000000000002</v>
      </c>
      <c r="N161" s="220">
        <v>310.60000000000002</v>
      </c>
      <c r="O161" s="220">
        <v>70016400</v>
      </c>
      <c r="P161" s="221">
        <v>2.148109243697479E-2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45442</v>
      </c>
      <c r="E162" s="217">
        <v>1341</v>
      </c>
      <c r="F162" s="217">
        <v>1339.2166666666667</v>
      </c>
      <c r="G162" s="219">
        <v>1329.5333333333333</v>
      </c>
      <c r="H162" s="219">
        <v>1318.0666666666666</v>
      </c>
      <c r="I162" s="219">
        <v>1308.3833333333332</v>
      </c>
      <c r="J162" s="219">
        <v>1350.6833333333334</v>
      </c>
      <c r="K162" s="219">
        <v>1360.3666666666668</v>
      </c>
      <c r="L162" s="219">
        <v>1371.8333333333335</v>
      </c>
      <c r="M162" s="220">
        <v>1348.9</v>
      </c>
      <c r="N162" s="220">
        <v>1327.75</v>
      </c>
      <c r="O162" s="220">
        <v>4912897</v>
      </c>
      <c r="P162" s="221">
        <v>-2.8021579837346003E-2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45442</v>
      </c>
      <c r="E163" s="217">
        <v>756.5</v>
      </c>
      <c r="F163" s="217">
        <v>756.4666666666667</v>
      </c>
      <c r="G163" s="219">
        <v>749.63333333333344</v>
      </c>
      <c r="H163" s="219">
        <v>742.76666666666677</v>
      </c>
      <c r="I163" s="219">
        <v>735.93333333333351</v>
      </c>
      <c r="J163" s="219">
        <v>763.33333333333337</v>
      </c>
      <c r="K163" s="219">
        <v>770.16666666666663</v>
      </c>
      <c r="L163" s="219">
        <v>777.0333333333333</v>
      </c>
      <c r="M163" s="220">
        <v>763.3</v>
      </c>
      <c r="N163" s="220">
        <v>749.6</v>
      </c>
      <c r="O163" s="220">
        <v>9452000</v>
      </c>
      <c r="P163" s="221">
        <v>-2.6905829596412557E-3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45442</v>
      </c>
      <c r="E164" s="217">
        <v>248.7</v>
      </c>
      <c r="F164" s="217">
        <v>250.06666666666669</v>
      </c>
      <c r="G164" s="219">
        <v>246.73333333333338</v>
      </c>
      <c r="H164" s="219">
        <v>244.76666666666668</v>
      </c>
      <c r="I164" s="219">
        <v>241.43333333333337</v>
      </c>
      <c r="J164" s="219">
        <v>252.03333333333339</v>
      </c>
      <c r="K164" s="219">
        <v>255.3666666666667</v>
      </c>
      <c r="L164" s="219">
        <v>257.33333333333337</v>
      </c>
      <c r="M164" s="220">
        <v>253.4</v>
      </c>
      <c r="N164" s="220">
        <v>248.1</v>
      </c>
      <c r="O164" s="220">
        <v>52570000</v>
      </c>
      <c r="P164" s="221">
        <v>-2.9133385659541069E-2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45442</v>
      </c>
      <c r="E165" s="217">
        <v>569.15</v>
      </c>
      <c r="F165" s="217">
        <v>573.35</v>
      </c>
      <c r="G165" s="219">
        <v>562.20000000000005</v>
      </c>
      <c r="H165" s="219">
        <v>555.25</v>
      </c>
      <c r="I165" s="219">
        <v>544.1</v>
      </c>
      <c r="J165" s="219">
        <v>580.30000000000007</v>
      </c>
      <c r="K165" s="219">
        <v>591.44999999999993</v>
      </c>
      <c r="L165" s="219">
        <v>598.40000000000009</v>
      </c>
      <c r="M165" s="220">
        <v>584.5</v>
      </c>
      <c r="N165" s="220">
        <v>566.4</v>
      </c>
      <c r="O165" s="220">
        <v>52144000</v>
      </c>
      <c r="P165" s="221">
        <v>1.3843521543008244E-2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45442</v>
      </c>
      <c r="E166" s="217">
        <v>2888</v>
      </c>
      <c r="F166" s="217">
        <v>2897.6333333333332</v>
      </c>
      <c r="G166" s="219">
        <v>2873.3666666666663</v>
      </c>
      <c r="H166" s="219">
        <v>2858.7333333333331</v>
      </c>
      <c r="I166" s="219">
        <v>2834.4666666666662</v>
      </c>
      <c r="J166" s="219">
        <v>2912.2666666666664</v>
      </c>
      <c r="K166" s="219">
        <v>2936.5333333333328</v>
      </c>
      <c r="L166" s="219">
        <v>2951.1666666666665</v>
      </c>
      <c r="M166" s="220">
        <v>2921.9</v>
      </c>
      <c r="N166" s="220">
        <v>2883</v>
      </c>
      <c r="O166" s="220">
        <v>41772000</v>
      </c>
      <c r="P166" s="221">
        <v>4.6917293233082705E-2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45442</v>
      </c>
      <c r="E167" s="217">
        <v>162.75</v>
      </c>
      <c r="F167" s="217">
        <v>163.28333333333333</v>
      </c>
      <c r="G167" s="219">
        <v>160.46666666666667</v>
      </c>
      <c r="H167" s="219">
        <v>158.18333333333334</v>
      </c>
      <c r="I167" s="219">
        <v>155.36666666666667</v>
      </c>
      <c r="J167" s="219">
        <v>165.56666666666666</v>
      </c>
      <c r="K167" s="219">
        <v>168.38333333333333</v>
      </c>
      <c r="L167" s="219">
        <v>170.66666666666666</v>
      </c>
      <c r="M167" s="220">
        <v>166.1</v>
      </c>
      <c r="N167" s="220">
        <v>161</v>
      </c>
      <c r="O167" s="220">
        <v>181796000</v>
      </c>
      <c r="P167" s="221">
        <v>-6.4054916706746531E-3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45442</v>
      </c>
      <c r="E168" s="217">
        <v>698.25</v>
      </c>
      <c r="F168" s="217">
        <v>701.08333333333337</v>
      </c>
      <c r="G168" s="219">
        <v>693.31666666666672</v>
      </c>
      <c r="H168" s="219">
        <v>688.38333333333333</v>
      </c>
      <c r="I168" s="219">
        <v>680.61666666666667</v>
      </c>
      <c r="J168" s="219">
        <v>706.01666666666677</v>
      </c>
      <c r="K168" s="219">
        <v>713.78333333333342</v>
      </c>
      <c r="L168" s="219">
        <v>718.71666666666681</v>
      </c>
      <c r="M168" s="220">
        <v>708.85</v>
      </c>
      <c r="N168" s="220">
        <v>696.15</v>
      </c>
      <c r="O168" s="220">
        <v>23709600</v>
      </c>
      <c r="P168" s="221">
        <v>0.10207496653279786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45442</v>
      </c>
      <c r="E169" s="217">
        <v>1412.9</v>
      </c>
      <c r="F169" s="217">
        <v>1425.1666666666667</v>
      </c>
      <c r="G169" s="219">
        <v>1398.3333333333335</v>
      </c>
      <c r="H169" s="219">
        <v>1383.7666666666667</v>
      </c>
      <c r="I169" s="219">
        <v>1356.9333333333334</v>
      </c>
      <c r="J169" s="219">
        <v>1439.7333333333336</v>
      </c>
      <c r="K169" s="219">
        <v>1466.5666666666671</v>
      </c>
      <c r="L169" s="219">
        <v>1481.1333333333337</v>
      </c>
      <c r="M169" s="220">
        <v>1452</v>
      </c>
      <c r="N169" s="220">
        <v>1410.6</v>
      </c>
      <c r="O169" s="220">
        <v>10394250</v>
      </c>
      <c r="P169" s="221">
        <v>3.9116262223831948E-3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45442</v>
      </c>
      <c r="E170" s="217">
        <v>824.75</v>
      </c>
      <c r="F170" s="217">
        <v>827.04999999999984</v>
      </c>
      <c r="G170" s="219">
        <v>819.24999999999966</v>
      </c>
      <c r="H170" s="219">
        <v>813.74999999999977</v>
      </c>
      <c r="I170" s="219">
        <v>805.94999999999959</v>
      </c>
      <c r="J170" s="219">
        <v>832.54999999999973</v>
      </c>
      <c r="K170" s="219">
        <v>840.34999999999991</v>
      </c>
      <c r="L170" s="219">
        <v>845.8499999999998</v>
      </c>
      <c r="M170" s="220">
        <v>834.85</v>
      </c>
      <c r="N170" s="220">
        <v>821.55</v>
      </c>
      <c r="O170" s="220">
        <v>95810250</v>
      </c>
      <c r="P170" s="221">
        <v>1.2619396773809995E-2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45442</v>
      </c>
      <c r="E171" s="217">
        <v>25314.2</v>
      </c>
      <c r="F171" s="217">
        <v>25340.5</v>
      </c>
      <c r="G171" s="219">
        <v>25169.75</v>
      </c>
      <c r="H171" s="219">
        <v>25025.3</v>
      </c>
      <c r="I171" s="219">
        <v>24854.55</v>
      </c>
      <c r="J171" s="219">
        <v>25484.95</v>
      </c>
      <c r="K171" s="219">
        <v>25655.7</v>
      </c>
      <c r="L171" s="219">
        <v>25800.15</v>
      </c>
      <c r="M171" s="220">
        <v>25511.25</v>
      </c>
      <c r="N171" s="220">
        <v>25196.05</v>
      </c>
      <c r="O171" s="220">
        <v>339725</v>
      </c>
      <c r="P171" s="221">
        <v>-2.3848861432368366E-2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45442</v>
      </c>
      <c r="E172" s="217">
        <v>7042.6</v>
      </c>
      <c r="F172" s="217">
        <v>7069.9666666666672</v>
      </c>
      <c r="G172" s="219">
        <v>6992.8333333333339</v>
      </c>
      <c r="H172" s="219">
        <v>6943.0666666666666</v>
      </c>
      <c r="I172" s="219">
        <v>6865.9333333333334</v>
      </c>
      <c r="J172" s="219">
        <v>7119.7333333333345</v>
      </c>
      <c r="K172" s="219">
        <v>7196.8666666666677</v>
      </c>
      <c r="L172" s="219">
        <v>7246.633333333335</v>
      </c>
      <c r="M172" s="220">
        <v>7147.1</v>
      </c>
      <c r="N172" s="220">
        <v>7020.2</v>
      </c>
      <c r="O172" s="220">
        <v>1586700</v>
      </c>
      <c r="P172" s="221">
        <v>5.1311288483466364E-3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45442</v>
      </c>
      <c r="E173" s="217">
        <v>2249.15</v>
      </c>
      <c r="F173" s="217">
        <v>2260.25</v>
      </c>
      <c r="G173" s="219">
        <v>2231.4</v>
      </c>
      <c r="H173" s="219">
        <v>2213.65</v>
      </c>
      <c r="I173" s="219">
        <v>2184.8000000000002</v>
      </c>
      <c r="J173" s="219">
        <v>2278</v>
      </c>
      <c r="K173" s="219">
        <v>2306.8500000000004</v>
      </c>
      <c r="L173" s="219">
        <v>2324.6</v>
      </c>
      <c r="M173" s="220">
        <v>2289.1</v>
      </c>
      <c r="N173" s="220">
        <v>2242.5</v>
      </c>
      <c r="O173" s="220">
        <v>5266875</v>
      </c>
      <c r="P173" s="221">
        <v>4.0524522151429841E-2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45442</v>
      </c>
      <c r="E174" s="217">
        <v>2379.35</v>
      </c>
      <c r="F174" s="217">
        <v>2383.3666666666668</v>
      </c>
      <c r="G174" s="219">
        <v>2363.8833333333337</v>
      </c>
      <c r="H174" s="219">
        <v>2348.416666666667</v>
      </c>
      <c r="I174" s="219">
        <v>2328.9333333333338</v>
      </c>
      <c r="J174" s="219">
        <v>2398.8333333333335</v>
      </c>
      <c r="K174" s="219">
        <v>2418.3166666666671</v>
      </c>
      <c r="L174" s="219">
        <v>2433.7833333333333</v>
      </c>
      <c r="M174" s="220">
        <v>2402.85</v>
      </c>
      <c r="N174" s="220">
        <v>2367.9</v>
      </c>
      <c r="O174" s="220">
        <v>6582600</v>
      </c>
      <c r="P174" s="221">
        <v>-2.9029117621028409E-2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45442</v>
      </c>
      <c r="E175" s="217">
        <v>1483.65</v>
      </c>
      <c r="F175" s="217">
        <v>1484.5666666666668</v>
      </c>
      <c r="G175" s="219">
        <v>1467.7333333333336</v>
      </c>
      <c r="H175" s="219">
        <v>1451.8166666666668</v>
      </c>
      <c r="I175" s="219">
        <v>1434.9833333333336</v>
      </c>
      <c r="J175" s="219">
        <v>1500.4833333333336</v>
      </c>
      <c r="K175" s="219">
        <v>1517.3166666666671</v>
      </c>
      <c r="L175" s="219">
        <v>1533.2333333333336</v>
      </c>
      <c r="M175" s="220">
        <v>1501.4</v>
      </c>
      <c r="N175" s="220">
        <v>1468.65</v>
      </c>
      <c r="O175" s="220">
        <v>19316150</v>
      </c>
      <c r="P175" s="221">
        <v>8.2024113993423454E-3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45442</v>
      </c>
      <c r="E176" s="217">
        <v>656.05</v>
      </c>
      <c r="F176" s="217">
        <v>658.78333333333342</v>
      </c>
      <c r="G176" s="219">
        <v>646.46666666666681</v>
      </c>
      <c r="H176" s="219">
        <v>636.88333333333344</v>
      </c>
      <c r="I176" s="219">
        <v>624.56666666666683</v>
      </c>
      <c r="J176" s="219">
        <v>668.36666666666679</v>
      </c>
      <c r="K176" s="219">
        <v>680.68333333333339</v>
      </c>
      <c r="L176" s="219">
        <v>690.26666666666677</v>
      </c>
      <c r="M176" s="220">
        <v>671.1</v>
      </c>
      <c r="N176" s="220">
        <v>649.20000000000005</v>
      </c>
      <c r="O176" s="220">
        <v>8752500</v>
      </c>
      <c r="P176" s="221">
        <v>-4.9983718658417456E-2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45442</v>
      </c>
      <c r="E177" s="217">
        <v>691</v>
      </c>
      <c r="F177" s="217">
        <v>688.94999999999993</v>
      </c>
      <c r="G177" s="219">
        <v>684.89999999999986</v>
      </c>
      <c r="H177" s="219">
        <v>678.8</v>
      </c>
      <c r="I177" s="219">
        <v>674.74999999999989</v>
      </c>
      <c r="J177" s="219">
        <v>695.04999999999984</v>
      </c>
      <c r="K177" s="219">
        <v>699.0999999999998</v>
      </c>
      <c r="L177" s="219">
        <v>705.19999999999982</v>
      </c>
      <c r="M177" s="220">
        <v>693</v>
      </c>
      <c r="N177" s="220">
        <v>682.85</v>
      </c>
      <c r="O177" s="220">
        <v>5678000</v>
      </c>
      <c r="P177" s="221">
        <v>-6.0711331679073617E-2</v>
      </c>
    </row>
    <row r="178" spans="1:16" ht="12.75" customHeight="1">
      <c r="A178" s="213">
        <v>168</v>
      </c>
      <c r="B178" s="225" t="s">
        <v>846</v>
      </c>
      <c r="C178" s="224" t="s">
        <v>218</v>
      </c>
      <c r="D178" s="218">
        <v>45442</v>
      </c>
      <c r="E178" s="217">
        <v>1074.3499999999999</v>
      </c>
      <c r="F178" s="217">
        <v>1083.9333333333334</v>
      </c>
      <c r="G178" s="219">
        <v>1062.3666666666668</v>
      </c>
      <c r="H178" s="219">
        <v>1050.3833333333334</v>
      </c>
      <c r="I178" s="219">
        <v>1028.8166666666668</v>
      </c>
      <c r="J178" s="219">
        <v>1095.9166666666667</v>
      </c>
      <c r="K178" s="219">
        <v>1117.4833333333333</v>
      </c>
      <c r="L178" s="219">
        <v>1129.4666666666667</v>
      </c>
      <c r="M178" s="220">
        <v>1105.5</v>
      </c>
      <c r="N178" s="220">
        <v>1071.95</v>
      </c>
      <c r="O178" s="220">
        <v>10502250</v>
      </c>
      <c r="P178" s="221">
        <v>-7.856005404622883E-2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45442</v>
      </c>
      <c r="E179" s="217">
        <v>1796.95</v>
      </c>
      <c r="F179" s="217">
        <v>1800.75</v>
      </c>
      <c r="G179" s="219">
        <v>1787.6</v>
      </c>
      <c r="H179" s="219">
        <v>1778.25</v>
      </c>
      <c r="I179" s="219">
        <v>1765.1</v>
      </c>
      <c r="J179" s="219">
        <v>1810.1</v>
      </c>
      <c r="K179" s="219">
        <v>1823.25</v>
      </c>
      <c r="L179" s="219">
        <v>1832.6</v>
      </c>
      <c r="M179" s="220">
        <v>1813.9</v>
      </c>
      <c r="N179" s="220">
        <v>1791.4</v>
      </c>
      <c r="O179" s="220">
        <v>6597500</v>
      </c>
      <c r="P179" s="221">
        <v>-6.7557063105080917E-2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45442</v>
      </c>
      <c r="E180" s="217">
        <v>1074.5</v>
      </c>
      <c r="F180" s="217">
        <v>1078.8166666666666</v>
      </c>
      <c r="G180" s="219">
        <v>1066.6333333333332</v>
      </c>
      <c r="H180" s="219">
        <v>1058.7666666666667</v>
      </c>
      <c r="I180" s="219">
        <v>1046.5833333333333</v>
      </c>
      <c r="J180" s="219">
        <v>1086.6833333333332</v>
      </c>
      <c r="K180" s="219">
        <v>1098.8666666666666</v>
      </c>
      <c r="L180" s="219">
        <v>1106.7333333333331</v>
      </c>
      <c r="M180" s="220">
        <v>1091</v>
      </c>
      <c r="N180" s="220">
        <v>1070.95</v>
      </c>
      <c r="O180" s="220">
        <v>12482550</v>
      </c>
      <c r="P180" s="221">
        <v>5.0759498465850976E-2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45442</v>
      </c>
      <c r="E181" s="217">
        <v>947.7</v>
      </c>
      <c r="F181" s="217">
        <v>947.76666666666677</v>
      </c>
      <c r="G181" s="219">
        <v>941.53333333333353</v>
      </c>
      <c r="H181" s="219">
        <v>935.36666666666679</v>
      </c>
      <c r="I181" s="219">
        <v>929.13333333333355</v>
      </c>
      <c r="J181" s="219">
        <v>953.93333333333351</v>
      </c>
      <c r="K181" s="219">
        <v>960.16666666666686</v>
      </c>
      <c r="L181" s="219">
        <v>966.33333333333348</v>
      </c>
      <c r="M181" s="220">
        <v>954</v>
      </c>
      <c r="N181" s="220">
        <v>941.6</v>
      </c>
      <c r="O181" s="220">
        <v>83234800</v>
      </c>
      <c r="P181" s="221">
        <v>6.9577457206310093E-3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45442</v>
      </c>
      <c r="E182" s="217">
        <v>434</v>
      </c>
      <c r="F182" s="217">
        <v>435.93333333333339</v>
      </c>
      <c r="G182" s="219">
        <v>431.4166666666668</v>
      </c>
      <c r="H182" s="219">
        <v>428.83333333333343</v>
      </c>
      <c r="I182" s="219">
        <v>424.31666666666683</v>
      </c>
      <c r="J182" s="219">
        <v>438.51666666666677</v>
      </c>
      <c r="K182" s="219">
        <v>443.03333333333342</v>
      </c>
      <c r="L182" s="219">
        <v>445.61666666666673</v>
      </c>
      <c r="M182" s="220">
        <v>440.45</v>
      </c>
      <c r="N182" s="220">
        <v>433.35</v>
      </c>
      <c r="O182" s="220">
        <v>90204300</v>
      </c>
      <c r="P182" s="221">
        <v>9.4115869778684195E-3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45442</v>
      </c>
      <c r="E183" s="217">
        <v>174.65</v>
      </c>
      <c r="F183" s="217">
        <v>175.01666666666665</v>
      </c>
      <c r="G183" s="219">
        <v>173.5333333333333</v>
      </c>
      <c r="H183" s="219">
        <v>172.41666666666666</v>
      </c>
      <c r="I183" s="219">
        <v>170.93333333333331</v>
      </c>
      <c r="J183" s="219">
        <v>176.1333333333333</v>
      </c>
      <c r="K183" s="219">
        <v>177.61666666666665</v>
      </c>
      <c r="L183" s="219">
        <v>178.73333333333329</v>
      </c>
      <c r="M183" s="220">
        <v>176.5</v>
      </c>
      <c r="N183" s="220">
        <v>173.9</v>
      </c>
      <c r="O183" s="220">
        <v>290647500</v>
      </c>
      <c r="P183" s="221">
        <v>1.8679157992135091E-2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45442</v>
      </c>
      <c r="E184" s="217">
        <v>3810.3</v>
      </c>
      <c r="F184" s="217">
        <v>3822.85</v>
      </c>
      <c r="G184" s="219">
        <v>3794.75</v>
      </c>
      <c r="H184" s="219">
        <v>3779.2000000000003</v>
      </c>
      <c r="I184" s="219">
        <v>3751.1000000000004</v>
      </c>
      <c r="J184" s="219">
        <v>3838.3999999999996</v>
      </c>
      <c r="K184" s="219">
        <v>3866.4999999999991</v>
      </c>
      <c r="L184" s="219">
        <v>3882.0499999999993</v>
      </c>
      <c r="M184" s="220">
        <v>3850.95</v>
      </c>
      <c r="N184" s="220">
        <v>3807.3</v>
      </c>
      <c r="O184" s="220">
        <v>15610700</v>
      </c>
      <c r="P184" s="221">
        <v>2.9593721144967684E-2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45442</v>
      </c>
      <c r="E185" s="217">
        <v>1288</v>
      </c>
      <c r="F185" s="217">
        <v>1295.1666666666667</v>
      </c>
      <c r="G185" s="219">
        <v>1278.3333333333335</v>
      </c>
      <c r="H185" s="219">
        <v>1268.6666666666667</v>
      </c>
      <c r="I185" s="219">
        <v>1251.8333333333335</v>
      </c>
      <c r="J185" s="219">
        <v>1304.8333333333335</v>
      </c>
      <c r="K185" s="219">
        <v>1321.666666666667</v>
      </c>
      <c r="L185" s="219">
        <v>1331.3333333333335</v>
      </c>
      <c r="M185" s="220">
        <v>1312</v>
      </c>
      <c r="N185" s="220">
        <v>1285.5</v>
      </c>
      <c r="O185" s="220">
        <v>16777200</v>
      </c>
      <c r="P185" s="221">
        <v>3.9479553903345725E-2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45442</v>
      </c>
      <c r="E186" s="217">
        <v>3387.15</v>
      </c>
      <c r="F186" s="217">
        <v>3396.9166666666665</v>
      </c>
      <c r="G186" s="219">
        <v>3368.833333333333</v>
      </c>
      <c r="H186" s="219">
        <v>3350.5166666666664</v>
      </c>
      <c r="I186" s="219">
        <v>3322.4333333333329</v>
      </c>
      <c r="J186" s="219">
        <v>3415.2333333333331</v>
      </c>
      <c r="K186" s="219">
        <v>3443.3166666666662</v>
      </c>
      <c r="L186" s="219">
        <v>3461.6333333333332</v>
      </c>
      <c r="M186" s="220">
        <v>3425</v>
      </c>
      <c r="N186" s="220">
        <v>3378.6</v>
      </c>
      <c r="O186" s="220">
        <v>7915950</v>
      </c>
      <c r="P186" s="221">
        <v>2.3509446769996604E-2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45442</v>
      </c>
      <c r="E187" s="217">
        <v>2722.45</v>
      </c>
      <c r="F187" s="217">
        <v>2705.0166666666664</v>
      </c>
      <c r="G187" s="219">
        <v>2671.0333333333328</v>
      </c>
      <c r="H187" s="219">
        <v>2619.6166666666663</v>
      </c>
      <c r="I187" s="219">
        <v>2585.6333333333328</v>
      </c>
      <c r="J187" s="219">
        <v>2756.4333333333329</v>
      </c>
      <c r="K187" s="219">
        <v>2790.4166666666665</v>
      </c>
      <c r="L187" s="219">
        <v>2841.833333333333</v>
      </c>
      <c r="M187" s="220">
        <v>2739</v>
      </c>
      <c r="N187" s="220">
        <v>2653.6</v>
      </c>
      <c r="O187" s="220">
        <v>1366250</v>
      </c>
      <c r="P187" s="221">
        <v>-6.0512291559222969E-2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45442</v>
      </c>
      <c r="E188" s="217">
        <v>4680.45</v>
      </c>
      <c r="F188" s="217">
        <v>4669.916666666667</v>
      </c>
      <c r="G188" s="219">
        <v>4609.8333333333339</v>
      </c>
      <c r="H188" s="219">
        <v>4539.2166666666672</v>
      </c>
      <c r="I188" s="219">
        <v>4479.1333333333341</v>
      </c>
      <c r="J188" s="219">
        <v>4740.5333333333338</v>
      </c>
      <c r="K188" s="219">
        <v>4800.6166666666677</v>
      </c>
      <c r="L188" s="219">
        <v>4871.2333333333336</v>
      </c>
      <c r="M188" s="220">
        <v>4730</v>
      </c>
      <c r="N188" s="220">
        <v>4599.3</v>
      </c>
      <c r="O188" s="220">
        <v>3336400</v>
      </c>
      <c r="P188" s="221">
        <v>1.7009083704200453E-2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45442</v>
      </c>
      <c r="E189" s="217">
        <v>2258.0500000000002</v>
      </c>
      <c r="F189" s="217">
        <v>2246.9833333333336</v>
      </c>
      <c r="G189" s="219">
        <v>2232.666666666667</v>
      </c>
      <c r="H189" s="219">
        <v>2207.2833333333333</v>
      </c>
      <c r="I189" s="219">
        <v>2192.9666666666667</v>
      </c>
      <c r="J189" s="219">
        <v>2272.3666666666672</v>
      </c>
      <c r="K189" s="219">
        <v>2286.6833333333338</v>
      </c>
      <c r="L189" s="219">
        <v>2312.0666666666675</v>
      </c>
      <c r="M189" s="220">
        <v>2261.3000000000002</v>
      </c>
      <c r="N189" s="220">
        <v>2221.6</v>
      </c>
      <c r="O189" s="220">
        <v>6864550</v>
      </c>
      <c r="P189" s="221">
        <v>7.8104927804326599E-3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45442</v>
      </c>
      <c r="E190" s="217">
        <v>1872.9</v>
      </c>
      <c r="F190" s="217">
        <v>1867.6333333333332</v>
      </c>
      <c r="G190" s="219">
        <v>1855.3666666666663</v>
      </c>
      <c r="H190" s="219">
        <v>1837.833333333333</v>
      </c>
      <c r="I190" s="219">
        <v>1825.5666666666662</v>
      </c>
      <c r="J190" s="219">
        <v>1885.1666666666665</v>
      </c>
      <c r="K190" s="219">
        <v>1897.4333333333334</v>
      </c>
      <c r="L190" s="219">
        <v>1914.9666666666667</v>
      </c>
      <c r="M190" s="220">
        <v>1879.9</v>
      </c>
      <c r="N190" s="220">
        <v>1850.1</v>
      </c>
      <c r="O190" s="220">
        <v>2366400</v>
      </c>
      <c r="P190" s="221">
        <v>-2.8252299605781867E-2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45442</v>
      </c>
      <c r="E191" s="217">
        <v>10045.299999999999</v>
      </c>
      <c r="F191" s="217">
        <v>10077.466666666667</v>
      </c>
      <c r="G191" s="219">
        <v>9954.9333333333343</v>
      </c>
      <c r="H191" s="219">
        <v>9864.5666666666675</v>
      </c>
      <c r="I191" s="219">
        <v>9742.0333333333347</v>
      </c>
      <c r="J191" s="219">
        <v>10167.833333333334</v>
      </c>
      <c r="K191" s="219">
        <v>10290.366666666667</v>
      </c>
      <c r="L191" s="219">
        <v>10380.733333333334</v>
      </c>
      <c r="M191" s="220">
        <v>10200</v>
      </c>
      <c r="N191" s="220">
        <v>9987.1</v>
      </c>
      <c r="O191" s="220">
        <v>2194200</v>
      </c>
      <c r="P191" s="221">
        <v>5.8210754762478903E-2</v>
      </c>
    </row>
    <row r="192" spans="1:16" ht="12.75" customHeight="1">
      <c r="A192" s="213">
        <v>182</v>
      </c>
      <c r="B192" s="225" t="s">
        <v>846</v>
      </c>
      <c r="C192" s="217" t="s">
        <v>232</v>
      </c>
      <c r="D192" s="218">
        <v>45442</v>
      </c>
      <c r="E192" s="217">
        <v>517.75</v>
      </c>
      <c r="F192" s="217">
        <v>518.6</v>
      </c>
      <c r="G192" s="219">
        <v>514.70000000000005</v>
      </c>
      <c r="H192" s="219">
        <v>511.65</v>
      </c>
      <c r="I192" s="219">
        <v>507.75</v>
      </c>
      <c r="J192" s="219">
        <v>521.65000000000009</v>
      </c>
      <c r="K192" s="219">
        <v>525.54999999999995</v>
      </c>
      <c r="L192" s="219">
        <v>528.60000000000014</v>
      </c>
      <c r="M192" s="220">
        <v>522.5</v>
      </c>
      <c r="N192" s="220">
        <v>515.54999999999995</v>
      </c>
      <c r="O192" s="220">
        <v>35409400</v>
      </c>
      <c r="P192" s="221">
        <v>-5.2723099394866801E-2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45442</v>
      </c>
      <c r="E193" s="217">
        <v>454.1</v>
      </c>
      <c r="F193" s="217">
        <v>456.2166666666667</v>
      </c>
      <c r="G193" s="219">
        <v>448.93333333333339</v>
      </c>
      <c r="H193" s="219">
        <v>443.76666666666671</v>
      </c>
      <c r="I193" s="219">
        <v>436.48333333333341</v>
      </c>
      <c r="J193" s="219">
        <v>461.38333333333338</v>
      </c>
      <c r="K193" s="219">
        <v>468.66666666666669</v>
      </c>
      <c r="L193" s="219">
        <v>473.83333333333337</v>
      </c>
      <c r="M193" s="220">
        <v>463.5</v>
      </c>
      <c r="N193" s="220">
        <v>451.05</v>
      </c>
      <c r="O193" s="220">
        <v>98170900</v>
      </c>
      <c r="P193" s="221">
        <v>-3.523800913159441E-2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45442</v>
      </c>
      <c r="E194" s="217">
        <v>1381.15</v>
      </c>
      <c r="F194" s="217">
        <v>1390.2333333333333</v>
      </c>
      <c r="G194" s="219">
        <v>1368.6166666666668</v>
      </c>
      <c r="H194" s="219">
        <v>1356.0833333333335</v>
      </c>
      <c r="I194" s="219">
        <v>1334.4666666666669</v>
      </c>
      <c r="J194" s="219">
        <v>1402.7666666666667</v>
      </c>
      <c r="K194" s="219">
        <v>1424.383333333333</v>
      </c>
      <c r="L194" s="219">
        <v>1436.9166666666665</v>
      </c>
      <c r="M194" s="220">
        <v>1411.85</v>
      </c>
      <c r="N194" s="220">
        <v>1377.7</v>
      </c>
      <c r="O194" s="220">
        <v>6693000</v>
      </c>
      <c r="P194" s="221">
        <v>1.7606276226965881E-2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45442</v>
      </c>
      <c r="E195" s="217">
        <v>451.1</v>
      </c>
      <c r="F195" s="217">
        <v>452.2833333333333</v>
      </c>
      <c r="G195" s="219">
        <v>447.56666666666661</v>
      </c>
      <c r="H195" s="219">
        <v>444.0333333333333</v>
      </c>
      <c r="I195" s="219">
        <v>439.31666666666661</v>
      </c>
      <c r="J195" s="219">
        <v>455.81666666666661</v>
      </c>
      <c r="K195" s="219">
        <v>460.5333333333333</v>
      </c>
      <c r="L195" s="219">
        <v>464.06666666666661</v>
      </c>
      <c r="M195" s="220">
        <v>457</v>
      </c>
      <c r="N195" s="220">
        <v>448.75</v>
      </c>
      <c r="O195" s="220">
        <v>66051000</v>
      </c>
      <c r="P195" s="221">
        <v>-3.0564423011614481E-3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45442</v>
      </c>
      <c r="E196" s="217">
        <v>151.05000000000001</v>
      </c>
      <c r="F196" s="217">
        <v>151.85</v>
      </c>
      <c r="G196" s="219">
        <v>148.89999999999998</v>
      </c>
      <c r="H196" s="219">
        <v>146.74999999999997</v>
      </c>
      <c r="I196" s="219">
        <v>143.79999999999995</v>
      </c>
      <c r="J196" s="219">
        <v>154</v>
      </c>
      <c r="K196" s="219">
        <v>156.94999999999999</v>
      </c>
      <c r="L196" s="219">
        <v>159.10000000000002</v>
      </c>
      <c r="M196" s="220">
        <v>154.80000000000001</v>
      </c>
      <c r="N196" s="220">
        <v>149.69999999999999</v>
      </c>
      <c r="O196" s="220">
        <v>123279000</v>
      </c>
      <c r="P196" s="221">
        <v>-1.256728181468666E-2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45442</v>
      </c>
      <c r="E197" s="217">
        <v>1048.1500000000001</v>
      </c>
      <c r="F197" s="217">
        <v>1046.4333333333334</v>
      </c>
      <c r="G197" s="219">
        <v>1040.4166666666667</v>
      </c>
      <c r="H197" s="219">
        <v>1032.6833333333334</v>
      </c>
      <c r="I197" s="219">
        <v>1026.6666666666667</v>
      </c>
      <c r="J197" s="219">
        <v>1054.1666666666667</v>
      </c>
      <c r="K197" s="219">
        <v>1060.1833333333332</v>
      </c>
      <c r="L197" s="219">
        <v>1067.9166666666667</v>
      </c>
      <c r="M197" s="220">
        <v>1052.45</v>
      </c>
      <c r="N197" s="220">
        <v>1038.7</v>
      </c>
      <c r="O197" s="220">
        <v>12094200</v>
      </c>
      <c r="P197" s="221">
        <v>9.4651442307692301E-3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24" t="s">
        <v>16</v>
      </c>
      <c r="B8" s="426"/>
      <c r="C8" s="429" t="s">
        <v>20</v>
      </c>
      <c r="D8" s="429" t="s">
        <v>21</v>
      </c>
      <c r="E8" s="421" t="s">
        <v>22</v>
      </c>
      <c r="F8" s="422"/>
      <c r="G8" s="423"/>
      <c r="H8" s="421" t="s">
        <v>23</v>
      </c>
      <c r="I8" s="422"/>
      <c r="J8" s="423"/>
      <c r="K8" s="26"/>
      <c r="L8" s="48"/>
      <c r="M8" s="48"/>
      <c r="N8" s="1"/>
      <c r="O8" s="1"/>
    </row>
    <row r="9" spans="1:15" ht="36" customHeight="1">
      <c r="A9" s="425"/>
      <c r="B9" s="428"/>
      <c r="C9" s="428"/>
      <c r="D9" s="4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22704.7</v>
      </c>
      <c r="D10" s="34">
        <v>22738.55</v>
      </c>
      <c r="E10" s="34">
        <v>22651.599999999999</v>
      </c>
      <c r="F10" s="34">
        <v>22598.5</v>
      </c>
      <c r="G10" s="34">
        <v>22511.55</v>
      </c>
      <c r="H10" s="34">
        <v>22791.649999999998</v>
      </c>
      <c r="I10" s="34">
        <v>22878.600000000002</v>
      </c>
      <c r="J10" s="34">
        <v>22931.699999999997</v>
      </c>
      <c r="K10" s="34">
        <v>22825.5</v>
      </c>
      <c r="L10" s="34">
        <v>22685.45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48501.35</v>
      </c>
      <c r="D11" s="34">
        <v>48641.833333333336</v>
      </c>
      <c r="E11" s="34">
        <v>48261.066666666673</v>
      </c>
      <c r="F11" s="34">
        <v>48020.78333333334</v>
      </c>
      <c r="G11" s="34">
        <v>47640.016666666677</v>
      </c>
      <c r="H11" s="34">
        <v>48882.116666666669</v>
      </c>
      <c r="I11" s="34">
        <v>49262.883333333331</v>
      </c>
      <c r="J11" s="34">
        <v>49503.166666666664</v>
      </c>
      <c r="K11" s="34">
        <v>49022.6</v>
      </c>
      <c r="L11" s="34">
        <v>48401.55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6627.1</v>
      </c>
      <c r="D12" s="36">
        <v>6599.8999999999987</v>
      </c>
      <c r="E12" s="36">
        <v>6551.3499999999976</v>
      </c>
      <c r="F12" s="36">
        <v>6475.5999999999985</v>
      </c>
      <c r="G12" s="36">
        <v>6427.0499999999975</v>
      </c>
      <c r="H12" s="36">
        <v>6675.6499999999978</v>
      </c>
      <c r="I12" s="36">
        <v>6724.1999999999989</v>
      </c>
      <c r="J12" s="36">
        <v>6799.949999999998</v>
      </c>
      <c r="K12" s="36">
        <v>6648.45</v>
      </c>
      <c r="L12" s="36">
        <v>6524.15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8721</v>
      </c>
      <c r="D13" s="36">
        <v>8732.7666666666664</v>
      </c>
      <c r="E13" s="36">
        <v>8692.7833333333328</v>
      </c>
      <c r="F13" s="36">
        <v>8664.5666666666657</v>
      </c>
      <c r="G13" s="36">
        <v>8624.5833333333321</v>
      </c>
      <c r="H13" s="36">
        <v>8760.9833333333336</v>
      </c>
      <c r="I13" s="36">
        <v>8800.9666666666672</v>
      </c>
      <c r="J13" s="36">
        <v>8829.1833333333343</v>
      </c>
      <c r="K13" s="36">
        <v>8772.75</v>
      </c>
      <c r="L13" s="36">
        <v>8704.5499999999993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33542.699999999997</v>
      </c>
      <c r="D14" s="36">
        <v>33648.916666666664</v>
      </c>
      <c r="E14" s="36">
        <v>33408.933333333327</v>
      </c>
      <c r="F14" s="36">
        <v>33275.166666666664</v>
      </c>
      <c r="G14" s="36">
        <v>33035.183333333327</v>
      </c>
      <c r="H14" s="36">
        <v>33782.683333333327</v>
      </c>
      <c r="I14" s="36">
        <v>34022.666666666664</v>
      </c>
      <c r="J14" s="36">
        <v>34156.433333333327</v>
      </c>
      <c r="K14" s="36">
        <v>33888.9</v>
      </c>
      <c r="L14" s="36">
        <v>33515.15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10621.2</v>
      </c>
      <c r="D15" s="36">
        <v>10607.666666666666</v>
      </c>
      <c r="E15" s="36">
        <v>10526.833333333332</v>
      </c>
      <c r="F15" s="36">
        <v>10432.466666666665</v>
      </c>
      <c r="G15" s="36">
        <v>10351.633333333331</v>
      </c>
      <c r="H15" s="36">
        <v>10702.033333333333</v>
      </c>
      <c r="I15" s="36">
        <v>10782.866666666665</v>
      </c>
      <c r="J15" s="36">
        <v>10877.233333333334</v>
      </c>
      <c r="K15" s="36">
        <v>10688.5</v>
      </c>
      <c r="L15" s="36">
        <v>10513.3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14637.8</v>
      </c>
      <c r="D16" s="36">
        <v>14631.666666666666</v>
      </c>
      <c r="E16" s="36">
        <v>14562.433333333332</v>
      </c>
      <c r="F16" s="36">
        <v>14487.066666666666</v>
      </c>
      <c r="G16" s="36">
        <v>14417.833333333332</v>
      </c>
      <c r="H16" s="36">
        <v>14707.033333333333</v>
      </c>
      <c r="I16" s="36">
        <v>14776.266666666666</v>
      </c>
      <c r="J16" s="36">
        <v>14851.633333333333</v>
      </c>
      <c r="K16" s="36">
        <v>14700.9</v>
      </c>
      <c r="L16" s="36">
        <v>14556.3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8198.35</v>
      </c>
      <c r="D17" s="36">
        <v>8190.5833333333348</v>
      </c>
      <c r="E17" s="36">
        <v>8132.716666666669</v>
      </c>
      <c r="F17" s="36">
        <v>8067.0833333333339</v>
      </c>
      <c r="G17" s="36">
        <v>8009.2166666666681</v>
      </c>
      <c r="H17" s="36">
        <v>8256.2166666666708</v>
      </c>
      <c r="I17" s="36">
        <v>8314.0833333333358</v>
      </c>
      <c r="J17" s="36">
        <v>8379.7166666666708</v>
      </c>
      <c r="K17" s="31">
        <v>8248.4500000000007</v>
      </c>
      <c r="L17" s="31">
        <v>8124.95</v>
      </c>
      <c r="M17" s="31">
        <v>2.2616700000000001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2536.5</v>
      </c>
      <c r="D18" s="36">
        <v>2543.4500000000003</v>
      </c>
      <c r="E18" s="36">
        <v>2516.9000000000005</v>
      </c>
      <c r="F18" s="36">
        <v>2497.3000000000002</v>
      </c>
      <c r="G18" s="36">
        <v>2470.7500000000005</v>
      </c>
      <c r="H18" s="36">
        <v>2563.0500000000006</v>
      </c>
      <c r="I18" s="36">
        <v>2589.6000000000008</v>
      </c>
      <c r="J18" s="36">
        <v>2609.2000000000007</v>
      </c>
      <c r="K18" s="31">
        <v>2570</v>
      </c>
      <c r="L18" s="31">
        <v>2523.85</v>
      </c>
      <c r="M18" s="31">
        <v>4.63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1598.25</v>
      </c>
      <c r="D19" s="36">
        <v>1605.8999999999999</v>
      </c>
      <c r="E19" s="36">
        <v>1582.8499999999997</v>
      </c>
      <c r="F19" s="36">
        <v>1567.4499999999998</v>
      </c>
      <c r="G19" s="36">
        <v>1544.3999999999996</v>
      </c>
      <c r="H19" s="36">
        <v>1621.2999999999997</v>
      </c>
      <c r="I19" s="36">
        <v>1644.35</v>
      </c>
      <c r="J19" s="36">
        <v>1659.7499999999998</v>
      </c>
      <c r="K19" s="31">
        <v>1628.95</v>
      </c>
      <c r="L19" s="31">
        <v>1590.5</v>
      </c>
      <c r="M19" s="31">
        <v>5.1414400000000002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648.29999999999995</v>
      </c>
      <c r="D20" s="36">
        <v>644.73333333333323</v>
      </c>
      <c r="E20" s="36">
        <v>636.66666666666652</v>
      </c>
      <c r="F20" s="36">
        <v>625.0333333333333</v>
      </c>
      <c r="G20" s="36">
        <v>616.96666666666658</v>
      </c>
      <c r="H20" s="36">
        <v>656.36666666666645</v>
      </c>
      <c r="I20" s="36">
        <v>664.43333333333328</v>
      </c>
      <c r="J20" s="36">
        <v>676.06666666666638</v>
      </c>
      <c r="K20" s="31">
        <v>652.79999999999995</v>
      </c>
      <c r="L20" s="31">
        <v>633.1</v>
      </c>
      <c r="M20" s="31">
        <v>51.401620000000001</v>
      </c>
      <c r="N20" s="1"/>
      <c r="O20" s="1"/>
    </row>
    <row r="21" spans="1:15" ht="12.75" customHeight="1">
      <c r="A21" s="51">
        <v>12</v>
      </c>
      <c r="B21" s="53" t="s">
        <v>827</v>
      </c>
      <c r="C21" s="31">
        <v>1085.7</v>
      </c>
      <c r="D21" s="36">
        <v>1089.1500000000001</v>
      </c>
      <c r="E21" s="36">
        <v>1078.4500000000003</v>
      </c>
      <c r="F21" s="36">
        <v>1071.2000000000003</v>
      </c>
      <c r="G21" s="36">
        <v>1060.5000000000005</v>
      </c>
      <c r="H21" s="36">
        <v>1096.4000000000001</v>
      </c>
      <c r="I21" s="36">
        <v>1107.0999999999999</v>
      </c>
      <c r="J21" s="36">
        <v>1114.3499999999999</v>
      </c>
      <c r="K21" s="31">
        <v>1099.8499999999999</v>
      </c>
      <c r="L21" s="31">
        <v>1081.9000000000001</v>
      </c>
      <c r="M21" s="31">
        <v>6.31494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3258.8</v>
      </c>
      <c r="D22" s="36">
        <v>3264.5666666666671</v>
      </c>
      <c r="E22" s="36">
        <v>3206.233333333334</v>
      </c>
      <c r="F22" s="36">
        <v>3153.666666666667</v>
      </c>
      <c r="G22" s="36">
        <v>3095.3333333333339</v>
      </c>
      <c r="H22" s="36">
        <v>3317.1333333333341</v>
      </c>
      <c r="I22" s="36">
        <v>3375.4666666666672</v>
      </c>
      <c r="J22" s="36">
        <v>3428.0333333333342</v>
      </c>
      <c r="K22" s="31">
        <v>3322.9</v>
      </c>
      <c r="L22" s="31">
        <v>3212</v>
      </c>
      <c r="M22" s="31">
        <v>19.107289999999999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1879.6</v>
      </c>
      <c r="D23" s="36">
        <v>1884.3166666666666</v>
      </c>
      <c r="E23" s="36">
        <v>1860.6333333333332</v>
      </c>
      <c r="F23" s="36">
        <v>1841.6666666666665</v>
      </c>
      <c r="G23" s="36">
        <v>1817.9833333333331</v>
      </c>
      <c r="H23" s="36">
        <v>1903.2833333333333</v>
      </c>
      <c r="I23" s="36">
        <v>1926.9666666666667</v>
      </c>
      <c r="J23" s="36">
        <v>1945.9333333333334</v>
      </c>
      <c r="K23" s="31">
        <v>1908</v>
      </c>
      <c r="L23" s="31">
        <v>1865.35</v>
      </c>
      <c r="M23" s="31">
        <v>6.2618099999999997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1410</v>
      </c>
      <c r="D24" s="36">
        <v>1406.9166666666667</v>
      </c>
      <c r="E24" s="36">
        <v>1385.9833333333336</v>
      </c>
      <c r="F24" s="36">
        <v>1361.9666666666669</v>
      </c>
      <c r="G24" s="36">
        <v>1341.0333333333338</v>
      </c>
      <c r="H24" s="36">
        <v>1430.9333333333334</v>
      </c>
      <c r="I24" s="36">
        <v>1451.8666666666663</v>
      </c>
      <c r="J24" s="36">
        <v>1475.8833333333332</v>
      </c>
      <c r="K24" s="31">
        <v>1427.85</v>
      </c>
      <c r="L24" s="31">
        <v>1382.9</v>
      </c>
      <c r="M24" s="31">
        <v>32.144750000000002</v>
      </c>
      <c r="N24" s="1"/>
      <c r="O24" s="1"/>
    </row>
    <row r="25" spans="1:15" ht="12.75" customHeight="1">
      <c r="A25" s="51">
        <v>16</v>
      </c>
      <c r="B25" s="53" t="s">
        <v>790</v>
      </c>
      <c r="C25" s="31">
        <v>679.25</v>
      </c>
      <c r="D25" s="36">
        <v>676.43333333333328</v>
      </c>
      <c r="E25" s="36">
        <v>668.86666666666656</v>
      </c>
      <c r="F25" s="36">
        <v>658.48333333333323</v>
      </c>
      <c r="G25" s="36">
        <v>650.91666666666652</v>
      </c>
      <c r="H25" s="36">
        <v>686.81666666666661</v>
      </c>
      <c r="I25" s="36">
        <v>694.38333333333344</v>
      </c>
      <c r="J25" s="36">
        <v>704.76666666666665</v>
      </c>
      <c r="K25" s="31">
        <v>684</v>
      </c>
      <c r="L25" s="31">
        <v>666.05</v>
      </c>
      <c r="M25" s="31">
        <v>47.420020000000001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950.75</v>
      </c>
      <c r="D26" s="36">
        <v>953.58333333333337</v>
      </c>
      <c r="E26" s="36">
        <v>942.16666666666674</v>
      </c>
      <c r="F26" s="36">
        <v>933.58333333333337</v>
      </c>
      <c r="G26" s="36">
        <v>922.16666666666674</v>
      </c>
      <c r="H26" s="36">
        <v>962.16666666666674</v>
      </c>
      <c r="I26" s="36">
        <v>973.58333333333348</v>
      </c>
      <c r="J26" s="36">
        <v>982.16666666666674</v>
      </c>
      <c r="K26" s="31">
        <v>965</v>
      </c>
      <c r="L26" s="31">
        <v>945</v>
      </c>
      <c r="M26" s="31">
        <v>9.8387899999999995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344.4</v>
      </c>
      <c r="D27" s="36">
        <v>343.51666666666665</v>
      </c>
      <c r="E27" s="36">
        <v>339.18333333333328</v>
      </c>
      <c r="F27" s="36">
        <v>333.96666666666664</v>
      </c>
      <c r="G27" s="36">
        <v>329.63333333333327</v>
      </c>
      <c r="H27" s="36">
        <v>348.73333333333329</v>
      </c>
      <c r="I27" s="36">
        <v>353.06666666666666</v>
      </c>
      <c r="J27" s="36">
        <v>358.2833333333333</v>
      </c>
      <c r="K27" s="31">
        <v>347.85</v>
      </c>
      <c r="L27" s="31">
        <v>338.3</v>
      </c>
      <c r="M27" s="31">
        <v>21.133849999999999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225.85</v>
      </c>
      <c r="D28" s="36">
        <v>226.13333333333333</v>
      </c>
      <c r="E28" s="36">
        <v>223.46666666666664</v>
      </c>
      <c r="F28" s="36">
        <v>221.08333333333331</v>
      </c>
      <c r="G28" s="36">
        <v>218.41666666666663</v>
      </c>
      <c r="H28" s="36">
        <v>228.51666666666665</v>
      </c>
      <c r="I28" s="36">
        <v>231.18333333333334</v>
      </c>
      <c r="J28" s="36">
        <v>233.56666666666666</v>
      </c>
      <c r="K28" s="31">
        <v>228.8</v>
      </c>
      <c r="L28" s="31">
        <v>223.75</v>
      </c>
      <c r="M28" s="31">
        <v>45.999070000000003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299.3</v>
      </c>
      <c r="D29" s="36">
        <v>292.59999999999997</v>
      </c>
      <c r="E29" s="36">
        <v>284.19999999999993</v>
      </c>
      <c r="F29" s="36">
        <v>269.09999999999997</v>
      </c>
      <c r="G29" s="36">
        <v>260.69999999999993</v>
      </c>
      <c r="H29" s="36">
        <v>307.69999999999993</v>
      </c>
      <c r="I29" s="36">
        <v>316.09999999999991</v>
      </c>
      <c r="J29" s="36">
        <v>331.19999999999993</v>
      </c>
      <c r="K29" s="31">
        <v>301</v>
      </c>
      <c r="L29" s="31">
        <v>277.5</v>
      </c>
      <c r="M29" s="31">
        <v>168.73868999999999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5262.45</v>
      </c>
      <c r="D30" s="36">
        <v>5276.2166666666662</v>
      </c>
      <c r="E30" s="36">
        <v>5169.5333333333328</v>
      </c>
      <c r="F30" s="36">
        <v>5076.6166666666668</v>
      </c>
      <c r="G30" s="36">
        <v>4969.9333333333334</v>
      </c>
      <c r="H30" s="36">
        <v>5369.1333333333323</v>
      </c>
      <c r="I30" s="36">
        <v>5475.8166666666648</v>
      </c>
      <c r="J30" s="36">
        <v>5568.7333333333318</v>
      </c>
      <c r="K30" s="31">
        <v>5382.9</v>
      </c>
      <c r="L30" s="31">
        <v>5183.3</v>
      </c>
      <c r="M30" s="31">
        <v>4.95913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630.1</v>
      </c>
      <c r="D31" s="36">
        <v>628</v>
      </c>
      <c r="E31" s="36">
        <v>622.5</v>
      </c>
      <c r="F31" s="36">
        <v>614.9</v>
      </c>
      <c r="G31" s="36">
        <v>609.4</v>
      </c>
      <c r="H31" s="36">
        <v>635.6</v>
      </c>
      <c r="I31" s="36">
        <v>641.1</v>
      </c>
      <c r="J31" s="36">
        <v>648.70000000000005</v>
      </c>
      <c r="K31" s="31">
        <v>633.5</v>
      </c>
      <c r="L31" s="31">
        <v>620.4</v>
      </c>
      <c r="M31" s="31">
        <v>17.020620000000001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5903.45</v>
      </c>
      <c r="D32" s="36">
        <v>5909.7833333333328</v>
      </c>
      <c r="E32" s="36">
        <v>5874.5666666666657</v>
      </c>
      <c r="F32" s="36">
        <v>5845.6833333333325</v>
      </c>
      <c r="G32" s="36">
        <v>5810.4666666666653</v>
      </c>
      <c r="H32" s="36">
        <v>5938.6666666666661</v>
      </c>
      <c r="I32" s="36">
        <v>5973.8833333333332</v>
      </c>
      <c r="J32" s="36">
        <v>6002.7666666666664</v>
      </c>
      <c r="K32" s="31">
        <v>5945</v>
      </c>
      <c r="L32" s="31">
        <v>5880.9</v>
      </c>
      <c r="M32" s="31">
        <v>3.3718300000000001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471.05</v>
      </c>
      <c r="D33" s="36">
        <v>469.81666666666661</v>
      </c>
      <c r="E33" s="36">
        <v>467.63333333333321</v>
      </c>
      <c r="F33" s="36">
        <v>464.21666666666658</v>
      </c>
      <c r="G33" s="36">
        <v>462.03333333333319</v>
      </c>
      <c r="H33" s="36">
        <v>473.23333333333323</v>
      </c>
      <c r="I33" s="36">
        <v>475.41666666666663</v>
      </c>
      <c r="J33" s="36">
        <v>478.83333333333326</v>
      </c>
      <c r="K33" s="31">
        <v>472</v>
      </c>
      <c r="L33" s="31">
        <v>466.4</v>
      </c>
      <c r="M33" s="31">
        <v>24.59093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221.65</v>
      </c>
      <c r="D34" s="36">
        <v>223.91666666666666</v>
      </c>
      <c r="E34" s="36">
        <v>218.83333333333331</v>
      </c>
      <c r="F34" s="36">
        <v>216.01666666666665</v>
      </c>
      <c r="G34" s="36">
        <v>210.93333333333331</v>
      </c>
      <c r="H34" s="36">
        <v>226.73333333333332</v>
      </c>
      <c r="I34" s="36">
        <v>231.81666666666663</v>
      </c>
      <c r="J34" s="36">
        <v>234.63333333333333</v>
      </c>
      <c r="K34" s="31">
        <v>229</v>
      </c>
      <c r="L34" s="31">
        <v>221.1</v>
      </c>
      <c r="M34" s="31">
        <v>208.61689000000001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2900.15</v>
      </c>
      <c r="D35" s="36">
        <v>2900.9833333333336</v>
      </c>
      <c r="E35" s="36">
        <v>2880.2666666666673</v>
      </c>
      <c r="F35" s="36">
        <v>2860.3833333333337</v>
      </c>
      <c r="G35" s="36">
        <v>2839.6666666666674</v>
      </c>
      <c r="H35" s="36">
        <v>2920.8666666666672</v>
      </c>
      <c r="I35" s="36">
        <v>2941.5833333333335</v>
      </c>
      <c r="J35" s="36">
        <v>2961.4666666666672</v>
      </c>
      <c r="K35" s="31">
        <v>2921.7</v>
      </c>
      <c r="L35" s="31">
        <v>2881.1</v>
      </c>
      <c r="M35" s="31">
        <v>17.58297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2114.0500000000002</v>
      </c>
      <c r="D36" s="36">
        <v>2121.85</v>
      </c>
      <c r="E36" s="36">
        <v>2098.6999999999998</v>
      </c>
      <c r="F36" s="36">
        <v>2083.35</v>
      </c>
      <c r="G36" s="36">
        <v>2060.1999999999998</v>
      </c>
      <c r="H36" s="36">
        <v>2137.1999999999998</v>
      </c>
      <c r="I36" s="36">
        <v>2160.3500000000004</v>
      </c>
      <c r="J36" s="36">
        <v>2175.6999999999998</v>
      </c>
      <c r="K36" s="31">
        <v>2145</v>
      </c>
      <c r="L36" s="31">
        <v>2106.5</v>
      </c>
      <c r="M36" s="31">
        <v>2.8787400000000001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1218.9000000000001</v>
      </c>
      <c r="D37" s="36">
        <v>1217.3333333333333</v>
      </c>
      <c r="E37" s="36">
        <v>1204.6666666666665</v>
      </c>
      <c r="F37" s="36">
        <v>1190.4333333333332</v>
      </c>
      <c r="G37" s="36">
        <v>1177.7666666666664</v>
      </c>
      <c r="H37" s="36">
        <v>1231.5666666666666</v>
      </c>
      <c r="I37" s="36">
        <v>1244.2333333333331</v>
      </c>
      <c r="J37" s="36">
        <v>1258.4666666666667</v>
      </c>
      <c r="K37" s="31">
        <v>1230</v>
      </c>
      <c r="L37" s="31">
        <v>1203.0999999999999</v>
      </c>
      <c r="M37" s="31">
        <v>11.30292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4476.8500000000004</v>
      </c>
      <c r="D38" s="36">
        <v>4492.2666666666673</v>
      </c>
      <c r="E38" s="36">
        <v>4419.6833333333343</v>
      </c>
      <c r="F38" s="36">
        <v>4362.5166666666673</v>
      </c>
      <c r="G38" s="36">
        <v>4289.9333333333343</v>
      </c>
      <c r="H38" s="36">
        <v>4549.4333333333343</v>
      </c>
      <c r="I38" s="36">
        <v>4622.0166666666682</v>
      </c>
      <c r="J38" s="36">
        <v>4679.1833333333343</v>
      </c>
      <c r="K38" s="31">
        <v>4564.8500000000004</v>
      </c>
      <c r="L38" s="31">
        <v>4435.1000000000004</v>
      </c>
      <c r="M38" s="31">
        <v>2.34524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1159.75</v>
      </c>
      <c r="D39" s="36">
        <v>1167.2166666666667</v>
      </c>
      <c r="E39" s="36">
        <v>1148.5333333333333</v>
      </c>
      <c r="F39" s="36">
        <v>1137.3166666666666</v>
      </c>
      <c r="G39" s="36">
        <v>1118.6333333333332</v>
      </c>
      <c r="H39" s="36">
        <v>1178.4333333333334</v>
      </c>
      <c r="I39" s="36">
        <v>1197.1166666666668</v>
      </c>
      <c r="J39" s="36">
        <v>1208.3333333333335</v>
      </c>
      <c r="K39" s="31">
        <v>1185.9000000000001</v>
      </c>
      <c r="L39" s="31">
        <v>1156</v>
      </c>
      <c r="M39" s="31">
        <v>94.180639999999997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9070.2000000000007</v>
      </c>
      <c r="D40" s="36">
        <v>9037.4666666666672</v>
      </c>
      <c r="E40" s="36">
        <v>8935.4833333333336</v>
      </c>
      <c r="F40" s="36">
        <v>8800.7666666666664</v>
      </c>
      <c r="G40" s="36">
        <v>8698.7833333333328</v>
      </c>
      <c r="H40" s="36">
        <v>9172.1833333333343</v>
      </c>
      <c r="I40" s="36">
        <v>9274.1666666666679</v>
      </c>
      <c r="J40" s="36">
        <v>9408.883333333335</v>
      </c>
      <c r="K40" s="31">
        <v>9139.4500000000007</v>
      </c>
      <c r="L40" s="31">
        <v>8902.75</v>
      </c>
      <c r="M40" s="31">
        <v>3.39934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6806.7</v>
      </c>
      <c r="D41" s="36">
        <v>6833.3500000000013</v>
      </c>
      <c r="E41" s="36">
        <v>6758.7000000000025</v>
      </c>
      <c r="F41" s="36">
        <v>6710.7000000000016</v>
      </c>
      <c r="G41" s="36">
        <v>6636.0500000000029</v>
      </c>
      <c r="H41" s="36">
        <v>6881.3500000000022</v>
      </c>
      <c r="I41" s="36">
        <v>6956.0000000000018</v>
      </c>
      <c r="J41" s="36">
        <v>7004.0000000000018</v>
      </c>
      <c r="K41" s="31">
        <v>6908</v>
      </c>
      <c r="L41" s="31">
        <v>6785.35</v>
      </c>
      <c r="M41" s="31">
        <v>7.2133099999999999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1569.9</v>
      </c>
      <c r="D42" s="36">
        <v>1579.1166666666668</v>
      </c>
      <c r="E42" s="36">
        <v>1555.8833333333337</v>
      </c>
      <c r="F42" s="36">
        <v>1541.8666666666668</v>
      </c>
      <c r="G42" s="36">
        <v>1518.6333333333337</v>
      </c>
      <c r="H42" s="36">
        <v>1593.1333333333337</v>
      </c>
      <c r="I42" s="36">
        <v>1616.3666666666668</v>
      </c>
      <c r="J42" s="36">
        <v>1630.3833333333337</v>
      </c>
      <c r="K42" s="31">
        <v>1602.35</v>
      </c>
      <c r="L42" s="31">
        <v>1565.1</v>
      </c>
      <c r="M42" s="31">
        <v>16.655750000000001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7793.9</v>
      </c>
      <c r="D43" s="36">
        <v>7802.9666666666672</v>
      </c>
      <c r="E43" s="36">
        <v>7745.9333333333343</v>
      </c>
      <c r="F43" s="36">
        <v>7697.9666666666672</v>
      </c>
      <c r="G43" s="36">
        <v>7640.9333333333343</v>
      </c>
      <c r="H43" s="36">
        <v>7850.9333333333343</v>
      </c>
      <c r="I43" s="36">
        <v>7907.9666666666672</v>
      </c>
      <c r="J43" s="36">
        <v>7955.9333333333343</v>
      </c>
      <c r="K43" s="31">
        <v>7860</v>
      </c>
      <c r="L43" s="31">
        <v>7755</v>
      </c>
      <c r="M43" s="31">
        <v>0.53869999999999996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3099.25</v>
      </c>
      <c r="D44" s="36">
        <v>3095.2833333333333</v>
      </c>
      <c r="E44" s="36">
        <v>3070.5666666666666</v>
      </c>
      <c r="F44" s="36">
        <v>3041.8833333333332</v>
      </c>
      <c r="G44" s="36">
        <v>3017.1666666666665</v>
      </c>
      <c r="H44" s="36">
        <v>3123.9666666666667</v>
      </c>
      <c r="I44" s="36">
        <v>3148.6833333333329</v>
      </c>
      <c r="J44" s="36">
        <v>3177.3666666666668</v>
      </c>
      <c r="K44" s="31">
        <v>3120</v>
      </c>
      <c r="L44" s="31">
        <v>3066.6</v>
      </c>
      <c r="M44" s="31">
        <v>2.7570700000000001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191.7</v>
      </c>
      <c r="D45" s="36">
        <v>191.36666666666665</v>
      </c>
      <c r="E45" s="36">
        <v>188.6333333333333</v>
      </c>
      <c r="F45" s="36">
        <v>185.56666666666666</v>
      </c>
      <c r="G45" s="36">
        <v>182.83333333333331</v>
      </c>
      <c r="H45" s="36">
        <v>194.43333333333328</v>
      </c>
      <c r="I45" s="36">
        <v>197.16666666666663</v>
      </c>
      <c r="J45" s="36">
        <v>200.23333333333326</v>
      </c>
      <c r="K45" s="31">
        <v>194.1</v>
      </c>
      <c r="L45" s="31">
        <v>188.3</v>
      </c>
      <c r="M45" s="31">
        <v>113.36445000000001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263.39999999999998</v>
      </c>
      <c r="D46" s="36">
        <v>263.79999999999995</v>
      </c>
      <c r="E46" s="36">
        <v>261.39999999999992</v>
      </c>
      <c r="F46" s="36">
        <v>259.39999999999998</v>
      </c>
      <c r="G46" s="36">
        <v>256.99999999999994</v>
      </c>
      <c r="H46" s="36">
        <v>265.7999999999999</v>
      </c>
      <c r="I46" s="36">
        <v>268.2</v>
      </c>
      <c r="J46" s="36">
        <v>270.19999999999987</v>
      </c>
      <c r="K46" s="31">
        <v>266.2</v>
      </c>
      <c r="L46" s="31">
        <v>261.8</v>
      </c>
      <c r="M46" s="31">
        <v>150.41927000000001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129.55000000000001</v>
      </c>
      <c r="D47" s="36">
        <v>129.56666666666669</v>
      </c>
      <c r="E47" s="36">
        <v>128.33333333333337</v>
      </c>
      <c r="F47" s="36">
        <v>127.11666666666667</v>
      </c>
      <c r="G47" s="36">
        <v>125.88333333333335</v>
      </c>
      <c r="H47" s="36">
        <v>130.78333333333339</v>
      </c>
      <c r="I47" s="36">
        <v>132.01666666666668</v>
      </c>
      <c r="J47" s="36">
        <v>133.23333333333341</v>
      </c>
      <c r="K47" s="31">
        <v>130.80000000000001</v>
      </c>
      <c r="L47" s="31">
        <v>128.35</v>
      </c>
      <c r="M47" s="31">
        <v>84.185040000000001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1373.95</v>
      </c>
      <c r="D48" s="36">
        <v>1367.3166666666666</v>
      </c>
      <c r="E48" s="36">
        <v>1357.6333333333332</v>
      </c>
      <c r="F48" s="36">
        <v>1341.3166666666666</v>
      </c>
      <c r="G48" s="36">
        <v>1331.6333333333332</v>
      </c>
      <c r="H48" s="36">
        <v>1383.6333333333332</v>
      </c>
      <c r="I48" s="36">
        <v>1393.3166666666666</v>
      </c>
      <c r="J48" s="36">
        <v>1409.6333333333332</v>
      </c>
      <c r="K48" s="31">
        <v>1377</v>
      </c>
      <c r="L48" s="31">
        <v>1351</v>
      </c>
      <c r="M48" s="31">
        <v>6.4570400000000001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492.65</v>
      </c>
      <c r="D49" s="36">
        <v>494.34999999999997</v>
      </c>
      <c r="E49" s="36">
        <v>487.29999999999995</v>
      </c>
      <c r="F49" s="36">
        <v>481.95</v>
      </c>
      <c r="G49" s="36">
        <v>474.9</v>
      </c>
      <c r="H49" s="36">
        <v>499.69999999999993</v>
      </c>
      <c r="I49" s="36">
        <v>506.75</v>
      </c>
      <c r="J49" s="36">
        <v>512.09999999999991</v>
      </c>
      <c r="K49" s="31">
        <v>501.4</v>
      </c>
      <c r="L49" s="31">
        <v>489</v>
      </c>
      <c r="M49" s="31">
        <v>18.151789999999998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1540.8</v>
      </c>
      <c r="D50" s="36">
        <v>1501.9333333333334</v>
      </c>
      <c r="E50" s="36">
        <v>1449.8666666666668</v>
      </c>
      <c r="F50" s="36">
        <v>1358.9333333333334</v>
      </c>
      <c r="G50" s="36">
        <v>1306.8666666666668</v>
      </c>
      <c r="H50" s="36">
        <v>1592.8666666666668</v>
      </c>
      <c r="I50" s="36">
        <v>1644.9333333333334</v>
      </c>
      <c r="J50" s="36">
        <v>1735.8666666666668</v>
      </c>
      <c r="K50" s="31">
        <v>1554</v>
      </c>
      <c r="L50" s="31">
        <v>1411</v>
      </c>
      <c r="M50" s="31">
        <v>54.362189999999998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292.14999999999998</v>
      </c>
      <c r="D51" s="36">
        <v>290.36666666666662</v>
      </c>
      <c r="E51" s="36">
        <v>286.78333333333325</v>
      </c>
      <c r="F51" s="36">
        <v>281.41666666666663</v>
      </c>
      <c r="G51" s="36">
        <v>277.83333333333326</v>
      </c>
      <c r="H51" s="36">
        <v>295.73333333333323</v>
      </c>
      <c r="I51" s="36">
        <v>299.31666666666661</v>
      </c>
      <c r="J51" s="36">
        <v>304.68333333333322</v>
      </c>
      <c r="K51" s="31">
        <v>293.95</v>
      </c>
      <c r="L51" s="31">
        <v>285</v>
      </c>
      <c r="M51" s="31">
        <v>316.45904000000002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1568.65</v>
      </c>
      <c r="D52" s="36">
        <v>1562.25</v>
      </c>
      <c r="E52" s="36">
        <v>1551.5</v>
      </c>
      <c r="F52" s="36">
        <v>1534.35</v>
      </c>
      <c r="G52" s="36">
        <v>1523.6</v>
      </c>
      <c r="H52" s="36">
        <v>1579.4</v>
      </c>
      <c r="I52" s="36">
        <v>1590.15</v>
      </c>
      <c r="J52" s="36">
        <v>1607.3000000000002</v>
      </c>
      <c r="K52" s="31">
        <v>1573</v>
      </c>
      <c r="L52" s="31">
        <v>1545.1</v>
      </c>
      <c r="M52" s="31">
        <v>7.4046799999999999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294.10000000000002</v>
      </c>
      <c r="D53" s="36">
        <v>293.23333333333329</v>
      </c>
      <c r="E53" s="36">
        <v>289.51666666666659</v>
      </c>
      <c r="F53" s="36">
        <v>284.93333333333328</v>
      </c>
      <c r="G53" s="36">
        <v>281.21666666666658</v>
      </c>
      <c r="H53" s="36">
        <v>297.81666666666661</v>
      </c>
      <c r="I53" s="36">
        <v>301.5333333333333</v>
      </c>
      <c r="J53" s="36">
        <v>306.11666666666662</v>
      </c>
      <c r="K53" s="31">
        <v>296.95</v>
      </c>
      <c r="L53" s="31">
        <v>288.64999999999998</v>
      </c>
      <c r="M53" s="31">
        <v>150.49196000000001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633.54999999999995</v>
      </c>
      <c r="D54" s="36">
        <v>636.30000000000007</v>
      </c>
      <c r="E54" s="36">
        <v>629.65000000000009</v>
      </c>
      <c r="F54" s="36">
        <v>625.75</v>
      </c>
      <c r="G54" s="36">
        <v>619.1</v>
      </c>
      <c r="H54" s="36">
        <v>640.20000000000016</v>
      </c>
      <c r="I54" s="36">
        <v>646.85</v>
      </c>
      <c r="J54" s="36">
        <v>650.75000000000023</v>
      </c>
      <c r="K54" s="31">
        <v>642.95000000000005</v>
      </c>
      <c r="L54" s="31">
        <v>632.4</v>
      </c>
      <c r="M54" s="31">
        <v>53.76708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1377.1</v>
      </c>
      <c r="D55" s="36">
        <v>1374.2833333333335</v>
      </c>
      <c r="E55" s="36">
        <v>1358.3166666666671</v>
      </c>
      <c r="F55" s="36">
        <v>1339.5333333333335</v>
      </c>
      <c r="G55" s="36">
        <v>1323.5666666666671</v>
      </c>
      <c r="H55" s="36">
        <v>1393.0666666666671</v>
      </c>
      <c r="I55" s="36">
        <v>1409.0333333333338</v>
      </c>
      <c r="J55" s="36">
        <v>1427.8166666666671</v>
      </c>
      <c r="K55" s="31">
        <v>1390.25</v>
      </c>
      <c r="L55" s="31">
        <v>1355.5</v>
      </c>
      <c r="M55" s="31">
        <v>44.450830000000003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323.60000000000002</v>
      </c>
      <c r="D56" s="36">
        <v>319.83333333333337</v>
      </c>
      <c r="E56" s="36">
        <v>314.86666666666673</v>
      </c>
      <c r="F56" s="36">
        <v>306.13333333333338</v>
      </c>
      <c r="G56" s="36">
        <v>301.16666666666674</v>
      </c>
      <c r="H56" s="36">
        <v>328.56666666666672</v>
      </c>
      <c r="I56" s="36">
        <v>333.53333333333342</v>
      </c>
      <c r="J56" s="36">
        <v>342.26666666666671</v>
      </c>
      <c r="K56" s="31">
        <v>324.8</v>
      </c>
      <c r="L56" s="31">
        <v>311.10000000000002</v>
      </c>
      <c r="M56" s="31">
        <v>83.474459999999993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31127.05</v>
      </c>
      <c r="D57" s="36">
        <v>31088.716666666664</v>
      </c>
      <c r="E57" s="36">
        <v>30860.383333333328</v>
      </c>
      <c r="F57" s="36">
        <v>30593.716666666664</v>
      </c>
      <c r="G57" s="36">
        <v>30365.383333333328</v>
      </c>
      <c r="H57" s="36">
        <v>31355.383333333328</v>
      </c>
      <c r="I57" s="36">
        <v>31583.716666666664</v>
      </c>
      <c r="J57" s="36">
        <v>31850.383333333328</v>
      </c>
      <c r="K57" s="31">
        <v>31317.05</v>
      </c>
      <c r="L57" s="31">
        <v>30822.05</v>
      </c>
      <c r="M57" s="31">
        <v>0.52832999999999997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5229.8</v>
      </c>
      <c r="D58" s="36">
        <v>5232.5999999999995</v>
      </c>
      <c r="E58" s="36">
        <v>5197.1999999999989</v>
      </c>
      <c r="F58" s="36">
        <v>5164.5999999999995</v>
      </c>
      <c r="G58" s="36">
        <v>5129.1999999999989</v>
      </c>
      <c r="H58" s="36">
        <v>5265.1999999999989</v>
      </c>
      <c r="I58" s="36">
        <v>5300.5999999999985</v>
      </c>
      <c r="J58" s="36">
        <v>5333.1999999999989</v>
      </c>
      <c r="K58" s="31">
        <v>5268</v>
      </c>
      <c r="L58" s="31">
        <v>5200</v>
      </c>
      <c r="M58" s="31">
        <v>2.86144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632.20000000000005</v>
      </c>
      <c r="D59" s="36">
        <v>629.6</v>
      </c>
      <c r="E59" s="36">
        <v>620.80000000000007</v>
      </c>
      <c r="F59" s="36">
        <v>609.40000000000009</v>
      </c>
      <c r="G59" s="36">
        <v>600.60000000000014</v>
      </c>
      <c r="H59" s="36">
        <v>641</v>
      </c>
      <c r="I59" s="36">
        <v>649.79999999999995</v>
      </c>
      <c r="J59" s="36">
        <v>661.19999999999993</v>
      </c>
      <c r="K59" s="31">
        <v>638.4</v>
      </c>
      <c r="L59" s="31">
        <v>618.20000000000005</v>
      </c>
      <c r="M59" s="31">
        <v>26.39836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116.55</v>
      </c>
      <c r="D60" s="36">
        <v>116.83333333333333</v>
      </c>
      <c r="E60" s="36">
        <v>115.21666666666665</v>
      </c>
      <c r="F60" s="36">
        <v>113.88333333333333</v>
      </c>
      <c r="G60" s="36">
        <v>112.26666666666665</v>
      </c>
      <c r="H60" s="36">
        <v>118.16666666666666</v>
      </c>
      <c r="I60" s="36">
        <v>119.78333333333333</v>
      </c>
      <c r="J60" s="36">
        <v>121.11666666666666</v>
      </c>
      <c r="K60" s="31">
        <v>118.45</v>
      </c>
      <c r="L60" s="31">
        <v>115.5</v>
      </c>
      <c r="M60" s="31">
        <v>397.84811000000002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1240.4000000000001</v>
      </c>
      <c r="D61" s="36">
        <v>1248.3999999999999</v>
      </c>
      <c r="E61" s="36">
        <v>1226.9999999999998</v>
      </c>
      <c r="F61" s="36">
        <v>1213.5999999999999</v>
      </c>
      <c r="G61" s="36">
        <v>1192.1999999999998</v>
      </c>
      <c r="H61" s="36">
        <v>1261.7999999999997</v>
      </c>
      <c r="I61" s="36">
        <v>1283.1999999999998</v>
      </c>
      <c r="J61" s="36">
        <v>1296.5999999999997</v>
      </c>
      <c r="K61" s="31">
        <v>1269.8</v>
      </c>
      <c r="L61" s="31">
        <v>1235</v>
      </c>
      <c r="M61" s="31">
        <v>9.5945699999999992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1493.55</v>
      </c>
      <c r="D62" s="36">
        <v>1487.9166666666667</v>
      </c>
      <c r="E62" s="36">
        <v>1478.2333333333336</v>
      </c>
      <c r="F62" s="36">
        <v>1462.9166666666667</v>
      </c>
      <c r="G62" s="36">
        <v>1453.2333333333336</v>
      </c>
      <c r="H62" s="36">
        <v>1503.2333333333336</v>
      </c>
      <c r="I62" s="36">
        <v>1512.9166666666665</v>
      </c>
      <c r="J62" s="36">
        <v>1528.2333333333336</v>
      </c>
      <c r="K62" s="31">
        <v>1497.6</v>
      </c>
      <c r="L62" s="31">
        <v>1472.6</v>
      </c>
      <c r="M62" s="31">
        <v>16.076910000000002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486.45</v>
      </c>
      <c r="D63" s="36">
        <v>486.81666666666661</v>
      </c>
      <c r="E63" s="36">
        <v>481.73333333333323</v>
      </c>
      <c r="F63" s="36">
        <v>477.01666666666665</v>
      </c>
      <c r="G63" s="36">
        <v>471.93333333333328</v>
      </c>
      <c r="H63" s="36">
        <v>491.53333333333319</v>
      </c>
      <c r="I63" s="36">
        <v>496.61666666666656</v>
      </c>
      <c r="J63" s="36">
        <v>501.33333333333314</v>
      </c>
      <c r="K63" s="31">
        <v>491.9</v>
      </c>
      <c r="L63" s="31">
        <v>482.1</v>
      </c>
      <c r="M63" s="31">
        <v>80.147270000000006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5141.55</v>
      </c>
      <c r="D64" s="36">
        <v>5150.083333333333</v>
      </c>
      <c r="E64" s="36">
        <v>5102.1666666666661</v>
      </c>
      <c r="F64" s="36">
        <v>5062.7833333333328</v>
      </c>
      <c r="G64" s="36">
        <v>5014.8666666666659</v>
      </c>
      <c r="H64" s="36">
        <v>5189.4666666666662</v>
      </c>
      <c r="I64" s="36">
        <v>5237.3833333333323</v>
      </c>
      <c r="J64" s="36">
        <v>5276.7666666666664</v>
      </c>
      <c r="K64" s="31">
        <v>5198</v>
      </c>
      <c r="L64" s="31">
        <v>5110.7</v>
      </c>
      <c r="M64" s="31">
        <v>6.8113099999999998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2689.6</v>
      </c>
      <c r="D65" s="36">
        <v>2684.7333333333336</v>
      </c>
      <c r="E65" s="36">
        <v>2666.4666666666672</v>
      </c>
      <c r="F65" s="36">
        <v>2643.3333333333335</v>
      </c>
      <c r="G65" s="36">
        <v>2625.0666666666671</v>
      </c>
      <c r="H65" s="36">
        <v>2707.8666666666672</v>
      </c>
      <c r="I65" s="36">
        <v>2726.1333333333337</v>
      </c>
      <c r="J65" s="36">
        <v>2749.2666666666673</v>
      </c>
      <c r="K65" s="31">
        <v>2703</v>
      </c>
      <c r="L65" s="31">
        <v>2661.6</v>
      </c>
      <c r="M65" s="31">
        <v>1.8277699999999999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1084.8</v>
      </c>
      <c r="D66" s="36">
        <v>1081.3333333333333</v>
      </c>
      <c r="E66" s="36">
        <v>1065.4666666666665</v>
      </c>
      <c r="F66" s="36">
        <v>1046.1333333333332</v>
      </c>
      <c r="G66" s="36">
        <v>1030.2666666666664</v>
      </c>
      <c r="H66" s="36">
        <v>1100.6666666666665</v>
      </c>
      <c r="I66" s="36">
        <v>1116.5333333333333</v>
      </c>
      <c r="J66" s="36">
        <v>1135.8666666666666</v>
      </c>
      <c r="K66" s="31">
        <v>1097.2</v>
      </c>
      <c r="L66" s="31">
        <v>1062</v>
      </c>
      <c r="M66" s="31">
        <v>18.868099999999998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1287.8499999999999</v>
      </c>
      <c r="D67" s="36">
        <v>1286.6333333333332</v>
      </c>
      <c r="E67" s="36">
        <v>1275.2666666666664</v>
      </c>
      <c r="F67" s="36">
        <v>1262.6833333333332</v>
      </c>
      <c r="G67" s="36">
        <v>1251.3166666666664</v>
      </c>
      <c r="H67" s="36">
        <v>1299.2166666666665</v>
      </c>
      <c r="I67" s="36">
        <v>1310.5833333333333</v>
      </c>
      <c r="J67" s="36">
        <v>1323.1666666666665</v>
      </c>
      <c r="K67" s="31">
        <v>1298</v>
      </c>
      <c r="L67" s="31">
        <v>1274.05</v>
      </c>
      <c r="M67" s="31">
        <v>5.9483800000000002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393.9</v>
      </c>
      <c r="D68" s="36">
        <v>393.66666666666669</v>
      </c>
      <c r="E68" s="36">
        <v>385.53333333333336</v>
      </c>
      <c r="F68" s="36">
        <v>377.16666666666669</v>
      </c>
      <c r="G68" s="36">
        <v>369.03333333333336</v>
      </c>
      <c r="H68" s="36">
        <v>402.03333333333336</v>
      </c>
      <c r="I68" s="36">
        <v>410.16666666666669</v>
      </c>
      <c r="J68" s="36">
        <v>418.53333333333336</v>
      </c>
      <c r="K68" s="31">
        <v>401.8</v>
      </c>
      <c r="L68" s="31">
        <v>385.3</v>
      </c>
      <c r="M68" s="31">
        <v>28.482600000000001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3834.65</v>
      </c>
      <c r="D69" s="36">
        <v>3818.1833333333329</v>
      </c>
      <c r="E69" s="36">
        <v>3776.4666666666658</v>
      </c>
      <c r="F69" s="36">
        <v>3718.2833333333328</v>
      </c>
      <c r="G69" s="36">
        <v>3676.5666666666657</v>
      </c>
      <c r="H69" s="36">
        <v>3876.3666666666659</v>
      </c>
      <c r="I69" s="36">
        <v>3918.083333333333</v>
      </c>
      <c r="J69" s="36">
        <v>3976.266666666666</v>
      </c>
      <c r="K69" s="31">
        <v>3859.9</v>
      </c>
      <c r="L69" s="31">
        <v>3760</v>
      </c>
      <c r="M69" s="31">
        <v>10.362539999999999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818.3</v>
      </c>
      <c r="D70" s="36">
        <v>818.79999999999984</v>
      </c>
      <c r="E70" s="36">
        <v>811.6999999999997</v>
      </c>
      <c r="F70" s="36">
        <v>805.09999999999991</v>
      </c>
      <c r="G70" s="36">
        <v>797.99999999999977</v>
      </c>
      <c r="H70" s="36">
        <v>825.39999999999964</v>
      </c>
      <c r="I70" s="36">
        <v>832.49999999999977</v>
      </c>
      <c r="J70" s="36">
        <v>839.09999999999957</v>
      </c>
      <c r="K70" s="31">
        <v>825.9</v>
      </c>
      <c r="L70" s="31">
        <v>812.2</v>
      </c>
      <c r="M70" s="31">
        <v>45.171860000000002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555.45000000000005</v>
      </c>
      <c r="D71" s="36">
        <v>559.76666666666665</v>
      </c>
      <c r="E71" s="36">
        <v>548.73333333333335</v>
      </c>
      <c r="F71" s="36">
        <v>542.01666666666665</v>
      </c>
      <c r="G71" s="36">
        <v>530.98333333333335</v>
      </c>
      <c r="H71" s="36">
        <v>566.48333333333335</v>
      </c>
      <c r="I71" s="36">
        <v>577.51666666666665</v>
      </c>
      <c r="J71" s="36">
        <v>584.23333333333335</v>
      </c>
      <c r="K71" s="31">
        <v>570.79999999999995</v>
      </c>
      <c r="L71" s="31">
        <v>553.04999999999995</v>
      </c>
      <c r="M71" s="31">
        <v>26.203869999999998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1775.45</v>
      </c>
      <c r="D72" s="36">
        <v>1786.1499999999999</v>
      </c>
      <c r="E72" s="36">
        <v>1761.3499999999997</v>
      </c>
      <c r="F72" s="36">
        <v>1747.2499999999998</v>
      </c>
      <c r="G72" s="36">
        <v>1722.4499999999996</v>
      </c>
      <c r="H72" s="36">
        <v>1800.2499999999998</v>
      </c>
      <c r="I72" s="36">
        <v>1825.05</v>
      </c>
      <c r="J72" s="36">
        <v>1839.1499999999999</v>
      </c>
      <c r="K72" s="31">
        <v>1810.95</v>
      </c>
      <c r="L72" s="31">
        <v>1772.05</v>
      </c>
      <c r="M72" s="31">
        <v>3.4209900000000002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2267.65</v>
      </c>
      <c r="D73" s="36">
        <v>2276.4499999999998</v>
      </c>
      <c r="E73" s="36">
        <v>2254.8999999999996</v>
      </c>
      <c r="F73" s="36">
        <v>2242.1499999999996</v>
      </c>
      <c r="G73" s="36">
        <v>2220.5999999999995</v>
      </c>
      <c r="H73" s="36">
        <v>2289.1999999999998</v>
      </c>
      <c r="I73" s="36">
        <v>2310.75</v>
      </c>
      <c r="J73" s="36">
        <v>2323.5</v>
      </c>
      <c r="K73" s="31">
        <v>2298</v>
      </c>
      <c r="L73" s="31">
        <v>2263.6999999999998</v>
      </c>
      <c r="M73" s="31">
        <v>3.6069900000000001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403</v>
      </c>
      <c r="D74" s="36">
        <v>407.26666666666665</v>
      </c>
      <c r="E74" s="36">
        <v>396.2833333333333</v>
      </c>
      <c r="F74" s="36">
        <v>389.56666666666666</v>
      </c>
      <c r="G74" s="36">
        <v>378.58333333333331</v>
      </c>
      <c r="H74" s="36">
        <v>413.98333333333329</v>
      </c>
      <c r="I74" s="36">
        <v>424.96666666666664</v>
      </c>
      <c r="J74" s="36">
        <v>431.68333333333328</v>
      </c>
      <c r="K74" s="31">
        <v>418.25</v>
      </c>
      <c r="L74" s="31">
        <v>400.55</v>
      </c>
      <c r="M74" s="31">
        <v>15.37078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151.15</v>
      </c>
      <c r="D75" s="36">
        <v>151.66666666666669</v>
      </c>
      <c r="E75" s="36">
        <v>150.28333333333336</v>
      </c>
      <c r="F75" s="36">
        <v>149.41666666666669</v>
      </c>
      <c r="G75" s="36">
        <v>148.03333333333336</v>
      </c>
      <c r="H75" s="36">
        <v>152.53333333333336</v>
      </c>
      <c r="I75" s="36">
        <v>153.91666666666669</v>
      </c>
      <c r="J75" s="36">
        <v>154.78333333333336</v>
      </c>
      <c r="K75" s="31">
        <v>153.05000000000001</v>
      </c>
      <c r="L75" s="31">
        <v>150.80000000000001</v>
      </c>
      <c r="M75" s="31">
        <v>12.704879999999999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4448</v>
      </c>
      <c r="D76" s="36">
        <v>4423.6833333333334</v>
      </c>
      <c r="E76" s="36">
        <v>4379.8666666666668</v>
      </c>
      <c r="F76" s="36">
        <v>4311.7333333333336</v>
      </c>
      <c r="G76" s="36">
        <v>4267.916666666667</v>
      </c>
      <c r="H76" s="36">
        <v>4491.8166666666666</v>
      </c>
      <c r="I76" s="36">
        <v>4535.6333333333341</v>
      </c>
      <c r="J76" s="36">
        <v>4603.7666666666664</v>
      </c>
      <c r="K76" s="31">
        <v>4467.5</v>
      </c>
      <c r="L76" s="31">
        <v>4355.55</v>
      </c>
      <c r="M76" s="31">
        <v>12.20726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9238.7000000000007</v>
      </c>
      <c r="D77" s="36">
        <v>9167.2333333333336</v>
      </c>
      <c r="E77" s="36">
        <v>9079.4666666666672</v>
      </c>
      <c r="F77" s="36">
        <v>8920.2333333333336</v>
      </c>
      <c r="G77" s="36">
        <v>8832.4666666666672</v>
      </c>
      <c r="H77" s="36">
        <v>9326.4666666666672</v>
      </c>
      <c r="I77" s="36">
        <v>9414.2333333333336</v>
      </c>
      <c r="J77" s="36">
        <v>9573.4666666666672</v>
      </c>
      <c r="K77" s="31">
        <v>9255</v>
      </c>
      <c r="L77" s="31">
        <v>9008</v>
      </c>
      <c r="M77" s="31">
        <v>3.4770099999999999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2654.05</v>
      </c>
      <c r="D78" s="36">
        <v>2628.5499999999997</v>
      </c>
      <c r="E78" s="36">
        <v>2597.0999999999995</v>
      </c>
      <c r="F78" s="36">
        <v>2540.1499999999996</v>
      </c>
      <c r="G78" s="36">
        <v>2508.6999999999994</v>
      </c>
      <c r="H78" s="36">
        <v>2685.4999999999995</v>
      </c>
      <c r="I78" s="36">
        <v>2716.9499999999994</v>
      </c>
      <c r="J78" s="36">
        <v>2773.8999999999996</v>
      </c>
      <c r="K78" s="31">
        <v>2660</v>
      </c>
      <c r="L78" s="31">
        <v>2571.6</v>
      </c>
      <c r="M78" s="31">
        <v>1.6609400000000001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6000.75</v>
      </c>
      <c r="D79" s="36">
        <v>5977.7666666666673</v>
      </c>
      <c r="E79" s="36">
        <v>5937.5833333333348</v>
      </c>
      <c r="F79" s="36">
        <v>5874.4166666666679</v>
      </c>
      <c r="G79" s="36">
        <v>5834.2333333333354</v>
      </c>
      <c r="H79" s="36">
        <v>6040.9333333333343</v>
      </c>
      <c r="I79" s="36">
        <v>6081.1166666666668</v>
      </c>
      <c r="J79" s="36">
        <v>6144.2833333333338</v>
      </c>
      <c r="K79" s="31">
        <v>6017.95</v>
      </c>
      <c r="L79" s="31">
        <v>5914.6</v>
      </c>
      <c r="M79" s="31">
        <v>5.0679800000000004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4745.3999999999996</v>
      </c>
      <c r="D80" s="36">
        <v>4759.5</v>
      </c>
      <c r="E80" s="36">
        <v>4710.1499999999996</v>
      </c>
      <c r="F80" s="36">
        <v>4674.8999999999996</v>
      </c>
      <c r="G80" s="36">
        <v>4625.5499999999993</v>
      </c>
      <c r="H80" s="36">
        <v>4794.75</v>
      </c>
      <c r="I80" s="36">
        <v>4844.1000000000004</v>
      </c>
      <c r="J80" s="36">
        <v>4879.3500000000004</v>
      </c>
      <c r="K80" s="31">
        <v>4808.8500000000004</v>
      </c>
      <c r="L80" s="31">
        <v>4724.25</v>
      </c>
      <c r="M80" s="31">
        <v>5.4886499999999998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3853.4</v>
      </c>
      <c r="D81" s="36">
        <v>3781.1333333333332</v>
      </c>
      <c r="E81" s="36">
        <v>3674.2666666666664</v>
      </c>
      <c r="F81" s="36">
        <v>3495.1333333333332</v>
      </c>
      <c r="G81" s="36">
        <v>3388.2666666666664</v>
      </c>
      <c r="H81" s="36">
        <v>3960.2666666666664</v>
      </c>
      <c r="I81" s="36">
        <v>4067.1333333333332</v>
      </c>
      <c r="J81" s="36">
        <v>4246.2666666666664</v>
      </c>
      <c r="K81" s="31">
        <v>3888</v>
      </c>
      <c r="L81" s="31">
        <v>3602</v>
      </c>
      <c r="M81" s="31">
        <v>3.3108200000000001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161.75</v>
      </c>
      <c r="D82" s="36">
        <v>162.96666666666667</v>
      </c>
      <c r="E82" s="36">
        <v>159.83333333333334</v>
      </c>
      <c r="F82" s="36">
        <v>157.91666666666669</v>
      </c>
      <c r="G82" s="36">
        <v>154.78333333333336</v>
      </c>
      <c r="H82" s="36">
        <v>164.88333333333333</v>
      </c>
      <c r="I82" s="36">
        <v>168.01666666666665</v>
      </c>
      <c r="J82" s="36">
        <v>169.93333333333331</v>
      </c>
      <c r="K82" s="31">
        <v>166.1</v>
      </c>
      <c r="L82" s="31">
        <v>161.05000000000001</v>
      </c>
      <c r="M82" s="31">
        <v>70.755719999999997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159.5</v>
      </c>
      <c r="D83" s="36">
        <v>159.63333333333333</v>
      </c>
      <c r="E83" s="36">
        <v>158.36666666666665</v>
      </c>
      <c r="F83" s="36">
        <v>157.23333333333332</v>
      </c>
      <c r="G83" s="36">
        <v>155.96666666666664</v>
      </c>
      <c r="H83" s="36">
        <v>160.76666666666665</v>
      </c>
      <c r="I83" s="36">
        <v>162.0333333333333</v>
      </c>
      <c r="J83" s="36">
        <v>163.16666666666666</v>
      </c>
      <c r="K83" s="31">
        <v>160.9</v>
      </c>
      <c r="L83" s="31">
        <v>158.5</v>
      </c>
      <c r="M83" s="31">
        <v>101.14326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693.4</v>
      </c>
      <c r="D84" s="36">
        <v>695.98333333333323</v>
      </c>
      <c r="E84" s="36">
        <v>683.96666666666647</v>
      </c>
      <c r="F84" s="36">
        <v>674.53333333333319</v>
      </c>
      <c r="G84" s="36">
        <v>662.51666666666642</v>
      </c>
      <c r="H84" s="36">
        <v>705.41666666666652</v>
      </c>
      <c r="I84" s="36">
        <v>717.43333333333317</v>
      </c>
      <c r="J84" s="36">
        <v>726.86666666666656</v>
      </c>
      <c r="K84" s="31">
        <v>708</v>
      </c>
      <c r="L84" s="31">
        <v>686.55</v>
      </c>
      <c r="M84" s="31">
        <v>2.6591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462.95</v>
      </c>
      <c r="D85" s="36">
        <v>462.5333333333333</v>
      </c>
      <c r="E85" s="36">
        <v>460.06666666666661</v>
      </c>
      <c r="F85" s="36">
        <v>457.18333333333328</v>
      </c>
      <c r="G85" s="36">
        <v>454.71666666666658</v>
      </c>
      <c r="H85" s="36">
        <v>465.41666666666663</v>
      </c>
      <c r="I85" s="36">
        <v>467.88333333333333</v>
      </c>
      <c r="J85" s="36">
        <v>470.76666666666665</v>
      </c>
      <c r="K85" s="31">
        <v>465</v>
      </c>
      <c r="L85" s="31">
        <v>459.65</v>
      </c>
      <c r="M85" s="31">
        <v>9.5645100000000003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200.7</v>
      </c>
      <c r="D86" s="36">
        <v>200.01666666666665</v>
      </c>
      <c r="E86" s="36">
        <v>198.73333333333329</v>
      </c>
      <c r="F86" s="36">
        <v>196.76666666666665</v>
      </c>
      <c r="G86" s="36">
        <v>195.48333333333329</v>
      </c>
      <c r="H86" s="36">
        <v>201.98333333333329</v>
      </c>
      <c r="I86" s="36">
        <v>203.26666666666665</v>
      </c>
      <c r="J86" s="36">
        <v>205.23333333333329</v>
      </c>
      <c r="K86" s="31">
        <v>201.3</v>
      </c>
      <c r="L86" s="31">
        <v>198.05</v>
      </c>
      <c r="M86" s="31">
        <v>113.73374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1861.05</v>
      </c>
      <c r="D87" s="36">
        <v>1848.5666666666668</v>
      </c>
      <c r="E87" s="36">
        <v>1827.1333333333337</v>
      </c>
      <c r="F87" s="36">
        <v>1793.2166666666669</v>
      </c>
      <c r="G87" s="36">
        <v>1771.7833333333338</v>
      </c>
      <c r="H87" s="36">
        <v>1882.4833333333336</v>
      </c>
      <c r="I87" s="36">
        <v>1903.9166666666665</v>
      </c>
      <c r="J87" s="36">
        <v>1937.8333333333335</v>
      </c>
      <c r="K87" s="31">
        <v>1870</v>
      </c>
      <c r="L87" s="31">
        <v>1814.65</v>
      </c>
      <c r="M87" s="31">
        <v>1.9621900000000001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1299.5999999999999</v>
      </c>
      <c r="D88" s="36">
        <v>1306.0333333333335</v>
      </c>
      <c r="E88" s="36">
        <v>1287.116666666667</v>
      </c>
      <c r="F88" s="36">
        <v>1274.6333333333334</v>
      </c>
      <c r="G88" s="36">
        <v>1255.7166666666669</v>
      </c>
      <c r="H88" s="36">
        <v>1318.5166666666671</v>
      </c>
      <c r="I88" s="36">
        <v>1337.4333333333336</v>
      </c>
      <c r="J88" s="36">
        <v>1349.9166666666672</v>
      </c>
      <c r="K88" s="31">
        <v>1324.95</v>
      </c>
      <c r="L88" s="31">
        <v>1293.55</v>
      </c>
      <c r="M88" s="31">
        <v>4.2738800000000001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2758.35</v>
      </c>
      <c r="D89" s="36">
        <v>2747.5</v>
      </c>
      <c r="E89" s="36">
        <v>2723</v>
      </c>
      <c r="F89" s="36">
        <v>2687.65</v>
      </c>
      <c r="G89" s="36">
        <v>2663.15</v>
      </c>
      <c r="H89" s="36">
        <v>2782.85</v>
      </c>
      <c r="I89" s="36">
        <v>2807.35</v>
      </c>
      <c r="J89" s="36">
        <v>2842.7</v>
      </c>
      <c r="K89" s="31">
        <v>2772</v>
      </c>
      <c r="L89" s="31">
        <v>2712.15</v>
      </c>
      <c r="M89" s="31">
        <v>4.3410700000000002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2400.6</v>
      </c>
      <c r="D90" s="36">
        <v>2417.9500000000003</v>
      </c>
      <c r="E90" s="36">
        <v>2375.9000000000005</v>
      </c>
      <c r="F90" s="36">
        <v>2351.2000000000003</v>
      </c>
      <c r="G90" s="36">
        <v>2309.1500000000005</v>
      </c>
      <c r="H90" s="36">
        <v>2442.6500000000005</v>
      </c>
      <c r="I90" s="36">
        <v>2484.7000000000007</v>
      </c>
      <c r="J90" s="36">
        <v>2509.4000000000005</v>
      </c>
      <c r="K90" s="31">
        <v>2460</v>
      </c>
      <c r="L90" s="31">
        <v>2393.25</v>
      </c>
      <c r="M90" s="31">
        <v>10.84966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3080.55</v>
      </c>
      <c r="D91" s="36">
        <v>3103.5166666666664</v>
      </c>
      <c r="E91" s="36">
        <v>3049.0333333333328</v>
      </c>
      <c r="F91" s="36">
        <v>3017.5166666666664</v>
      </c>
      <c r="G91" s="36">
        <v>2963.0333333333328</v>
      </c>
      <c r="H91" s="36">
        <v>3135.0333333333328</v>
      </c>
      <c r="I91" s="36">
        <v>3189.5166666666664</v>
      </c>
      <c r="J91" s="36">
        <v>3221.0333333333328</v>
      </c>
      <c r="K91" s="31">
        <v>3158</v>
      </c>
      <c r="L91" s="31">
        <v>3072</v>
      </c>
      <c r="M91" s="31">
        <v>0.38529000000000002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555.04999999999995</v>
      </c>
      <c r="D92" s="36">
        <v>552.38333333333333</v>
      </c>
      <c r="E92" s="36">
        <v>547.2166666666667</v>
      </c>
      <c r="F92" s="36">
        <v>539.38333333333333</v>
      </c>
      <c r="G92" s="36">
        <v>534.2166666666667</v>
      </c>
      <c r="H92" s="36">
        <v>560.2166666666667</v>
      </c>
      <c r="I92" s="36">
        <v>565.38333333333344</v>
      </c>
      <c r="J92" s="36">
        <v>573.2166666666667</v>
      </c>
      <c r="K92" s="31">
        <v>557.54999999999995</v>
      </c>
      <c r="L92" s="31">
        <v>544.54999999999995</v>
      </c>
      <c r="M92" s="31">
        <v>7.44069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1353.1</v>
      </c>
      <c r="D93" s="36">
        <v>1355.55</v>
      </c>
      <c r="E93" s="36">
        <v>1344.5</v>
      </c>
      <c r="F93" s="36">
        <v>1335.9</v>
      </c>
      <c r="G93" s="36">
        <v>1324.8500000000001</v>
      </c>
      <c r="H93" s="36">
        <v>1364.1499999999999</v>
      </c>
      <c r="I93" s="36">
        <v>1375.1999999999996</v>
      </c>
      <c r="J93" s="36">
        <v>1383.7999999999997</v>
      </c>
      <c r="K93" s="31">
        <v>1366.6</v>
      </c>
      <c r="L93" s="31">
        <v>1346.95</v>
      </c>
      <c r="M93" s="31">
        <v>38.459200000000003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3893.45</v>
      </c>
      <c r="D94" s="36">
        <v>3924.2833333333328</v>
      </c>
      <c r="E94" s="36">
        <v>3849.7166666666658</v>
      </c>
      <c r="F94" s="36">
        <v>3805.9833333333331</v>
      </c>
      <c r="G94" s="36">
        <v>3731.4166666666661</v>
      </c>
      <c r="H94" s="36">
        <v>3968.0166666666655</v>
      </c>
      <c r="I94" s="36">
        <v>4042.583333333333</v>
      </c>
      <c r="J94" s="36">
        <v>4086.3166666666652</v>
      </c>
      <c r="K94" s="31">
        <v>3998.85</v>
      </c>
      <c r="L94" s="31">
        <v>3880.55</v>
      </c>
      <c r="M94" s="31">
        <v>3.2105000000000001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1508.3</v>
      </c>
      <c r="D95" s="36">
        <v>1511.1333333333332</v>
      </c>
      <c r="E95" s="36">
        <v>1498.4166666666665</v>
      </c>
      <c r="F95" s="36">
        <v>1488.5333333333333</v>
      </c>
      <c r="G95" s="36">
        <v>1475.8166666666666</v>
      </c>
      <c r="H95" s="36">
        <v>1521.0166666666664</v>
      </c>
      <c r="I95" s="36">
        <v>1533.7333333333331</v>
      </c>
      <c r="J95" s="36">
        <v>1543.6166666666663</v>
      </c>
      <c r="K95" s="31">
        <v>1523.85</v>
      </c>
      <c r="L95" s="31">
        <v>1501.25</v>
      </c>
      <c r="M95" s="31">
        <v>175.73853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561.85</v>
      </c>
      <c r="D96" s="36">
        <v>567.06666666666672</v>
      </c>
      <c r="E96" s="36">
        <v>555.68333333333339</v>
      </c>
      <c r="F96" s="36">
        <v>549.51666666666665</v>
      </c>
      <c r="G96" s="36">
        <v>538.13333333333333</v>
      </c>
      <c r="H96" s="36">
        <v>573.23333333333346</v>
      </c>
      <c r="I96" s="36">
        <v>584.6166666666669</v>
      </c>
      <c r="J96" s="36">
        <v>590.78333333333353</v>
      </c>
      <c r="K96" s="31">
        <v>578.45000000000005</v>
      </c>
      <c r="L96" s="31">
        <v>560.9</v>
      </c>
      <c r="M96" s="31">
        <v>62.59646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1893.55</v>
      </c>
      <c r="D97" s="36">
        <v>1890.8833333333332</v>
      </c>
      <c r="E97" s="36">
        <v>1871.9666666666665</v>
      </c>
      <c r="F97" s="36">
        <v>1850.3833333333332</v>
      </c>
      <c r="G97" s="36">
        <v>1831.4666666666665</v>
      </c>
      <c r="H97" s="36">
        <v>1912.4666666666665</v>
      </c>
      <c r="I97" s="36">
        <v>1931.3833333333334</v>
      </c>
      <c r="J97" s="36">
        <v>1952.9666666666665</v>
      </c>
      <c r="K97" s="31">
        <v>1909.8</v>
      </c>
      <c r="L97" s="31">
        <v>1869.3</v>
      </c>
      <c r="M97" s="31">
        <v>8.3130000000000006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5143.75</v>
      </c>
      <c r="D98" s="36">
        <v>5150.6500000000005</v>
      </c>
      <c r="E98" s="36">
        <v>5099.1500000000015</v>
      </c>
      <c r="F98" s="36">
        <v>5054.5500000000011</v>
      </c>
      <c r="G98" s="36">
        <v>5003.050000000002</v>
      </c>
      <c r="H98" s="36">
        <v>5195.2500000000009</v>
      </c>
      <c r="I98" s="36">
        <v>5246.7499999999991</v>
      </c>
      <c r="J98" s="36">
        <v>5291.35</v>
      </c>
      <c r="K98" s="31">
        <v>5202.1499999999996</v>
      </c>
      <c r="L98" s="31">
        <v>5106.05</v>
      </c>
      <c r="M98" s="31">
        <v>4.0927899999999999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705.3</v>
      </c>
      <c r="D99" s="36">
        <v>700.36666666666667</v>
      </c>
      <c r="E99" s="36">
        <v>687.23333333333335</v>
      </c>
      <c r="F99" s="36">
        <v>669.16666666666663</v>
      </c>
      <c r="G99" s="36">
        <v>656.0333333333333</v>
      </c>
      <c r="H99" s="36">
        <v>718.43333333333339</v>
      </c>
      <c r="I99" s="36">
        <v>731.56666666666683</v>
      </c>
      <c r="J99" s="36">
        <v>749.63333333333344</v>
      </c>
      <c r="K99" s="31">
        <v>713.5</v>
      </c>
      <c r="L99" s="31">
        <v>682.3</v>
      </c>
      <c r="M99" s="31">
        <v>226.84652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5051.75</v>
      </c>
      <c r="D100" s="36">
        <v>5051.25</v>
      </c>
      <c r="E100" s="36">
        <v>4950.5</v>
      </c>
      <c r="F100" s="36">
        <v>4849.25</v>
      </c>
      <c r="G100" s="36">
        <v>4748.5</v>
      </c>
      <c r="H100" s="36">
        <v>5152.5</v>
      </c>
      <c r="I100" s="36">
        <v>5253.25</v>
      </c>
      <c r="J100" s="36">
        <v>5354.5</v>
      </c>
      <c r="K100" s="31">
        <v>5152</v>
      </c>
      <c r="L100" s="31">
        <v>4950</v>
      </c>
      <c r="M100" s="31">
        <v>42.256659999999997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537.70000000000005</v>
      </c>
      <c r="D101" s="36">
        <v>539.33333333333337</v>
      </c>
      <c r="E101" s="36">
        <v>532.31666666666672</v>
      </c>
      <c r="F101" s="36">
        <v>526.93333333333339</v>
      </c>
      <c r="G101" s="36">
        <v>519.91666666666674</v>
      </c>
      <c r="H101" s="36">
        <v>544.7166666666667</v>
      </c>
      <c r="I101" s="36">
        <v>551.73333333333335</v>
      </c>
      <c r="J101" s="36">
        <v>557.11666666666667</v>
      </c>
      <c r="K101" s="31">
        <v>546.35</v>
      </c>
      <c r="L101" s="31">
        <v>533.95000000000005</v>
      </c>
      <c r="M101" s="31">
        <v>36.363990000000001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2373.4</v>
      </c>
      <c r="D102" s="36">
        <v>2379.2666666666664</v>
      </c>
      <c r="E102" s="36">
        <v>2363.5333333333328</v>
      </c>
      <c r="F102" s="36">
        <v>2353.6666666666665</v>
      </c>
      <c r="G102" s="36">
        <v>2337.9333333333329</v>
      </c>
      <c r="H102" s="36">
        <v>2389.1333333333328</v>
      </c>
      <c r="I102" s="36">
        <v>2404.8666666666663</v>
      </c>
      <c r="J102" s="36">
        <v>2414.7333333333327</v>
      </c>
      <c r="K102" s="31">
        <v>2395</v>
      </c>
      <c r="L102" s="31">
        <v>2369.4</v>
      </c>
      <c r="M102" s="31">
        <v>15.924950000000001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1102</v>
      </c>
      <c r="D103" s="36">
        <v>1108.0166666666667</v>
      </c>
      <c r="E103" s="36">
        <v>1092.4833333333333</v>
      </c>
      <c r="F103" s="36">
        <v>1082.9666666666667</v>
      </c>
      <c r="G103" s="36">
        <v>1067.4333333333334</v>
      </c>
      <c r="H103" s="36">
        <v>1117.5333333333333</v>
      </c>
      <c r="I103" s="36">
        <v>1133.0666666666666</v>
      </c>
      <c r="J103" s="36">
        <v>1142.5833333333333</v>
      </c>
      <c r="K103" s="31">
        <v>1123.55</v>
      </c>
      <c r="L103" s="31">
        <v>1098.5</v>
      </c>
      <c r="M103" s="31">
        <v>192.68547000000001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1596.85</v>
      </c>
      <c r="D104" s="36">
        <v>1608.4833333333333</v>
      </c>
      <c r="E104" s="36">
        <v>1576.7166666666667</v>
      </c>
      <c r="F104" s="36">
        <v>1556.5833333333333</v>
      </c>
      <c r="G104" s="36">
        <v>1524.8166666666666</v>
      </c>
      <c r="H104" s="36">
        <v>1628.6166666666668</v>
      </c>
      <c r="I104" s="36">
        <v>1660.3833333333337</v>
      </c>
      <c r="J104" s="36">
        <v>1680.5166666666669</v>
      </c>
      <c r="K104" s="31">
        <v>1640.25</v>
      </c>
      <c r="L104" s="31">
        <v>1588.35</v>
      </c>
      <c r="M104" s="31">
        <v>5.5693099999999998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556.20000000000005</v>
      </c>
      <c r="D105" s="36">
        <v>563.26666666666677</v>
      </c>
      <c r="E105" s="36">
        <v>546.53333333333353</v>
      </c>
      <c r="F105" s="36">
        <v>536.86666666666679</v>
      </c>
      <c r="G105" s="36">
        <v>520.13333333333355</v>
      </c>
      <c r="H105" s="36">
        <v>572.93333333333351</v>
      </c>
      <c r="I105" s="36">
        <v>589.66666666666686</v>
      </c>
      <c r="J105" s="36">
        <v>599.33333333333348</v>
      </c>
      <c r="K105" s="31">
        <v>580</v>
      </c>
      <c r="L105" s="31">
        <v>553.6</v>
      </c>
      <c r="M105" s="31">
        <v>66.775800000000004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77.150000000000006</v>
      </c>
      <c r="D106" s="36">
        <v>77.566666666666663</v>
      </c>
      <c r="E106" s="36">
        <v>76.583333333333329</v>
      </c>
      <c r="F106" s="36">
        <v>76.016666666666666</v>
      </c>
      <c r="G106" s="36">
        <v>75.033333333333331</v>
      </c>
      <c r="H106" s="36">
        <v>78.133333333333326</v>
      </c>
      <c r="I106" s="36">
        <v>79.116666666666674</v>
      </c>
      <c r="J106" s="36">
        <v>79.683333333333323</v>
      </c>
      <c r="K106" s="31">
        <v>78.55</v>
      </c>
      <c r="L106" s="31">
        <v>77</v>
      </c>
      <c r="M106" s="31">
        <v>255.86771999999999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430.95</v>
      </c>
      <c r="D107" s="36">
        <v>429.61666666666662</v>
      </c>
      <c r="E107" s="36">
        <v>426.83333333333326</v>
      </c>
      <c r="F107" s="36">
        <v>422.71666666666664</v>
      </c>
      <c r="G107" s="36">
        <v>419.93333333333328</v>
      </c>
      <c r="H107" s="36">
        <v>433.73333333333323</v>
      </c>
      <c r="I107" s="36">
        <v>436.51666666666665</v>
      </c>
      <c r="J107" s="36">
        <v>440.63333333333321</v>
      </c>
      <c r="K107" s="31">
        <v>432.4</v>
      </c>
      <c r="L107" s="31">
        <v>425.5</v>
      </c>
      <c r="M107" s="31">
        <v>104.30363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576.29999999999995</v>
      </c>
      <c r="D108" s="36">
        <v>573.11666666666667</v>
      </c>
      <c r="E108" s="36">
        <v>562.43333333333339</v>
      </c>
      <c r="F108" s="36">
        <v>548.56666666666672</v>
      </c>
      <c r="G108" s="36">
        <v>537.88333333333344</v>
      </c>
      <c r="H108" s="36">
        <v>586.98333333333335</v>
      </c>
      <c r="I108" s="36">
        <v>597.66666666666652</v>
      </c>
      <c r="J108" s="36">
        <v>611.5333333333333</v>
      </c>
      <c r="K108" s="31">
        <v>583.79999999999995</v>
      </c>
      <c r="L108" s="31">
        <v>559.25</v>
      </c>
      <c r="M108" s="31">
        <v>17.670639999999999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565.85</v>
      </c>
      <c r="D109" s="36">
        <v>567.98333333333335</v>
      </c>
      <c r="E109" s="36">
        <v>562.91666666666674</v>
      </c>
      <c r="F109" s="36">
        <v>559.98333333333335</v>
      </c>
      <c r="G109" s="36">
        <v>554.91666666666674</v>
      </c>
      <c r="H109" s="36">
        <v>570.91666666666674</v>
      </c>
      <c r="I109" s="36">
        <v>575.98333333333335</v>
      </c>
      <c r="J109" s="36">
        <v>578.91666666666674</v>
      </c>
      <c r="K109" s="31">
        <v>573.04999999999995</v>
      </c>
      <c r="L109" s="31">
        <v>565.04999999999995</v>
      </c>
      <c r="M109" s="31">
        <v>17.293320000000001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165.05</v>
      </c>
      <c r="D110" s="36">
        <v>165.48333333333335</v>
      </c>
      <c r="E110" s="36">
        <v>164.06666666666669</v>
      </c>
      <c r="F110" s="36">
        <v>163.08333333333334</v>
      </c>
      <c r="G110" s="36">
        <v>161.66666666666669</v>
      </c>
      <c r="H110" s="36">
        <v>166.4666666666667</v>
      </c>
      <c r="I110" s="36">
        <v>167.88333333333333</v>
      </c>
      <c r="J110" s="36">
        <v>168.8666666666667</v>
      </c>
      <c r="K110" s="31">
        <v>166.9</v>
      </c>
      <c r="L110" s="31">
        <v>164.5</v>
      </c>
      <c r="M110" s="31">
        <v>123.74782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1042.9000000000001</v>
      </c>
      <c r="D111" s="36">
        <v>1043.7833333333333</v>
      </c>
      <c r="E111" s="36">
        <v>1026.2666666666667</v>
      </c>
      <c r="F111" s="36">
        <v>1009.6333333333334</v>
      </c>
      <c r="G111" s="36">
        <v>992.11666666666679</v>
      </c>
      <c r="H111" s="36">
        <v>1060.4166666666665</v>
      </c>
      <c r="I111" s="36">
        <v>1077.9333333333329</v>
      </c>
      <c r="J111" s="36">
        <v>1094.5666666666664</v>
      </c>
      <c r="K111" s="31">
        <v>1061.3</v>
      </c>
      <c r="L111" s="31">
        <v>1027.1500000000001</v>
      </c>
      <c r="M111" s="31">
        <v>72.145219999999995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180.3</v>
      </c>
      <c r="D112" s="36">
        <v>179.11666666666667</v>
      </c>
      <c r="E112" s="36">
        <v>176.48333333333335</v>
      </c>
      <c r="F112" s="36">
        <v>172.66666666666669</v>
      </c>
      <c r="G112" s="36">
        <v>170.03333333333336</v>
      </c>
      <c r="H112" s="36">
        <v>182.93333333333334</v>
      </c>
      <c r="I112" s="36">
        <v>185.56666666666666</v>
      </c>
      <c r="J112" s="36">
        <v>189.38333333333333</v>
      </c>
      <c r="K112" s="31">
        <v>181.75</v>
      </c>
      <c r="L112" s="31">
        <v>175.3</v>
      </c>
      <c r="M112" s="31">
        <v>549.53818000000001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461.5</v>
      </c>
      <c r="D113" s="36">
        <v>464.38333333333338</v>
      </c>
      <c r="E113" s="36">
        <v>455.31666666666678</v>
      </c>
      <c r="F113" s="36">
        <v>449.13333333333338</v>
      </c>
      <c r="G113" s="36">
        <v>440.06666666666678</v>
      </c>
      <c r="H113" s="36">
        <v>470.56666666666678</v>
      </c>
      <c r="I113" s="36">
        <v>479.63333333333338</v>
      </c>
      <c r="J113" s="36">
        <v>485.81666666666678</v>
      </c>
      <c r="K113" s="31">
        <v>473.45</v>
      </c>
      <c r="L113" s="31">
        <v>458.2</v>
      </c>
      <c r="M113" s="31">
        <v>51.949829999999999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340.95</v>
      </c>
      <c r="D114" s="36">
        <v>342.16666666666669</v>
      </c>
      <c r="E114" s="36">
        <v>339.03333333333336</v>
      </c>
      <c r="F114" s="36">
        <v>337.11666666666667</v>
      </c>
      <c r="G114" s="36">
        <v>333.98333333333335</v>
      </c>
      <c r="H114" s="36">
        <v>344.08333333333337</v>
      </c>
      <c r="I114" s="36">
        <v>347.2166666666667</v>
      </c>
      <c r="J114" s="36">
        <v>349.13333333333338</v>
      </c>
      <c r="K114" s="31">
        <v>345.3</v>
      </c>
      <c r="L114" s="31">
        <v>340.25</v>
      </c>
      <c r="M114" s="31">
        <v>69.54616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1460.25</v>
      </c>
      <c r="D115" s="36">
        <v>1457.05</v>
      </c>
      <c r="E115" s="36">
        <v>1442.4499999999998</v>
      </c>
      <c r="F115" s="36">
        <v>1424.6499999999999</v>
      </c>
      <c r="G115" s="36">
        <v>1410.0499999999997</v>
      </c>
      <c r="H115" s="36">
        <v>1474.85</v>
      </c>
      <c r="I115" s="36">
        <v>1489.4499999999998</v>
      </c>
      <c r="J115" s="36">
        <v>1507.25</v>
      </c>
      <c r="K115" s="31">
        <v>1471.65</v>
      </c>
      <c r="L115" s="31">
        <v>1439.25</v>
      </c>
      <c r="M115" s="31">
        <v>43.835630000000002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5921.2</v>
      </c>
      <c r="D116" s="36">
        <v>5956.7666666666664</v>
      </c>
      <c r="E116" s="36">
        <v>5871.9333333333325</v>
      </c>
      <c r="F116" s="36">
        <v>5822.6666666666661</v>
      </c>
      <c r="G116" s="36">
        <v>5737.8333333333321</v>
      </c>
      <c r="H116" s="36">
        <v>6006.0333333333328</v>
      </c>
      <c r="I116" s="36">
        <v>6090.8666666666668</v>
      </c>
      <c r="J116" s="36">
        <v>6140.1333333333332</v>
      </c>
      <c r="K116" s="31">
        <v>6041.6</v>
      </c>
      <c r="L116" s="31">
        <v>5907.5</v>
      </c>
      <c r="M116" s="31">
        <v>3.6745100000000002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1450.95</v>
      </c>
      <c r="D117" s="36">
        <v>1455.4833333333333</v>
      </c>
      <c r="E117" s="36">
        <v>1445.4666666666667</v>
      </c>
      <c r="F117" s="36">
        <v>1439.9833333333333</v>
      </c>
      <c r="G117" s="36">
        <v>1429.9666666666667</v>
      </c>
      <c r="H117" s="36">
        <v>1460.9666666666667</v>
      </c>
      <c r="I117" s="36">
        <v>1470.9833333333336</v>
      </c>
      <c r="J117" s="36">
        <v>1476.4666666666667</v>
      </c>
      <c r="K117" s="31">
        <v>1465.5</v>
      </c>
      <c r="L117" s="31">
        <v>1450</v>
      </c>
      <c r="M117" s="31">
        <v>74.01634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4027.55</v>
      </c>
      <c r="D118" s="36">
        <v>4072.6166666666663</v>
      </c>
      <c r="E118" s="36">
        <v>3960.2333333333327</v>
      </c>
      <c r="F118" s="36">
        <v>3892.9166666666665</v>
      </c>
      <c r="G118" s="36">
        <v>3780.5333333333328</v>
      </c>
      <c r="H118" s="36">
        <v>4139.9333333333325</v>
      </c>
      <c r="I118" s="36">
        <v>4252.3166666666666</v>
      </c>
      <c r="J118" s="36">
        <v>4319.6333333333323</v>
      </c>
      <c r="K118" s="31">
        <v>4185</v>
      </c>
      <c r="L118" s="31">
        <v>4005.3</v>
      </c>
      <c r="M118" s="31">
        <v>18.777000000000001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1294</v>
      </c>
      <c r="D119" s="36">
        <v>1308.2</v>
      </c>
      <c r="E119" s="36">
        <v>1261.9000000000001</v>
      </c>
      <c r="F119" s="36">
        <v>1229.8</v>
      </c>
      <c r="G119" s="36">
        <v>1183.5</v>
      </c>
      <c r="H119" s="36">
        <v>1340.3000000000002</v>
      </c>
      <c r="I119" s="36">
        <v>1386.6</v>
      </c>
      <c r="J119" s="36">
        <v>1418.7000000000003</v>
      </c>
      <c r="K119" s="31">
        <v>1354.5</v>
      </c>
      <c r="L119" s="31">
        <v>1276.0999999999999</v>
      </c>
      <c r="M119" s="31">
        <v>20.258209999999998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604.20000000000005</v>
      </c>
      <c r="D120" s="36">
        <v>609.6</v>
      </c>
      <c r="E120" s="36">
        <v>597.20000000000005</v>
      </c>
      <c r="F120" s="36">
        <v>590.20000000000005</v>
      </c>
      <c r="G120" s="36">
        <v>577.80000000000007</v>
      </c>
      <c r="H120" s="36">
        <v>616.6</v>
      </c>
      <c r="I120" s="36">
        <v>628.99999999999989</v>
      </c>
      <c r="J120" s="36">
        <v>636</v>
      </c>
      <c r="K120" s="31">
        <v>622</v>
      </c>
      <c r="L120" s="31">
        <v>602.6</v>
      </c>
      <c r="M120" s="31">
        <v>38.36768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901.9</v>
      </c>
      <c r="D121" s="36">
        <v>902.78333333333342</v>
      </c>
      <c r="E121" s="36">
        <v>895.56666666666683</v>
      </c>
      <c r="F121" s="36">
        <v>889.23333333333346</v>
      </c>
      <c r="G121" s="36">
        <v>882.01666666666688</v>
      </c>
      <c r="H121" s="36">
        <v>909.11666666666679</v>
      </c>
      <c r="I121" s="36">
        <v>916.33333333333326</v>
      </c>
      <c r="J121" s="36">
        <v>922.66666666666674</v>
      </c>
      <c r="K121" s="31">
        <v>910</v>
      </c>
      <c r="L121" s="31">
        <v>896.45</v>
      </c>
      <c r="M121" s="31">
        <v>17.40879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1038.55</v>
      </c>
      <c r="D122" s="36">
        <v>1039.9833333333333</v>
      </c>
      <c r="E122" s="36">
        <v>1028.8166666666666</v>
      </c>
      <c r="F122" s="36">
        <v>1019.0833333333333</v>
      </c>
      <c r="G122" s="36">
        <v>1007.9166666666665</v>
      </c>
      <c r="H122" s="36">
        <v>1049.7166666666667</v>
      </c>
      <c r="I122" s="36">
        <v>1060.8833333333332</v>
      </c>
      <c r="J122" s="36">
        <v>1070.6166666666668</v>
      </c>
      <c r="K122" s="31">
        <v>1051.1500000000001</v>
      </c>
      <c r="L122" s="31">
        <v>1030.25</v>
      </c>
      <c r="M122" s="31">
        <v>15.409230000000001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512.79999999999995</v>
      </c>
      <c r="D123" s="36">
        <v>510.75</v>
      </c>
      <c r="E123" s="36">
        <v>501.04999999999995</v>
      </c>
      <c r="F123" s="36">
        <v>489.29999999999995</v>
      </c>
      <c r="G123" s="36">
        <v>479.59999999999991</v>
      </c>
      <c r="H123" s="36">
        <v>522.5</v>
      </c>
      <c r="I123" s="36">
        <v>532.20000000000005</v>
      </c>
      <c r="J123" s="36">
        <v>543.95000000000005</v>
      </c>
      <c r="K123" s="31">
        <v>520.45000000000005</v>
      </c>
      <c r="L123" s="31">
        <v>499</v>
      </c>
      <c r="M123" s="31">
        <v>102.91773000000001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1475.85</v>
      </c>
      <c r="D124" s="36">
        <v>1485.25</v>
      </c>
      <c r="E124" s="36">
        <v>1463.1</v>
      </c>
      <c r="F124" s="36">
        <v>1450.35</v>
      </c>
      <c r="G124" s="36">
        <v>1428.1999999999998</v>
      </c>
      <c r="H124" s="36">
        <v>1498</v>
      </c>
      <c r="I124" s="36">
        <v>1520.15</v>
      </c>
      <c r="J124" s="36">
        <v>1532.9</v>
      </c>
      <c r="K124" s="31">
        <v>1507.4</v>
      </c>
      <c r="L124" s="31">
        <v>1472.5</v>
      </c>
      <c r="M124" s="31">
        <v>6.75969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1687.85</v>
      </c>
      <c r="D125" s="36">
        <v>1693.6499999999999</v>
      </c>
      <c r="E125" s="36">
        <v>1676.3999999999996</v>
      </c>
      <c r="F125" s="36">
        <v>1664.9499999999998</v>
      </c>
      <c r="G125" s="36">
        <v>1647.6999999999996</v>
      </c>
      <c r="H125" s="36">
        <v>1705.0999999999997</v>
      </c>
      <c r="I125" s="36">
        <v>1722.3500000000001</v>
      </c>
      <c r="J125" s="36">
        <v>1733.7999999999997</v>
      </c>
      <c r="K125" s="31">
        <v>1710.9</v>
      </c>
      <c r="L125" s="31">
        <v>1682.2</v>
      </c>
      <c r="M125" s="31">
        <v>49.524720000000002</v>
      </c>
      <c r="N125" s="1"/>
      <c r="O125" s="1"/>
    </row>
    <row r="126" spans="1:15" ht="12.75" customHeight="1">
      <c r="A126" s="51">
        <v>117</v>
      </c>
      <c r="B126" s="53" t="s">
        <v>856</v>
      </c>
      <c r="C126" s="31">
        <v>157.65</v>
      </c>
      <c r="D126" s="36">
        <v>157.48333333333332</v>
      </c>
      <c r="E126" s="36">
        <v>155.96666666666664</v>
      </c>
      <c r="F126" s="36">
        <v>154.28333333333333</v>
      </c>
      <c r="G126" s="36">
        <v>152.76666666666665</v>
      </c>
      <c r="H126" s="36">
        <v>159.16666666666663</v>
      </c>
      <c r="I126" s="36">
        <v>160.68333333333334</v>
      </c>
      <c r="J126" s="36">
        <v>162.36666666666662</v>
      </c>
      <c r="K126" s="31">
        <v>159</v>
      </c>
      <c r="L126" s="31">
        <v>155.80000000000001</v>
      </c>
      <c r="M126" s="31">
        <v>17.388649999999998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4668.1499999999996</v>
      </c>
      <c r="D127" s="36">
        <v>4655.3833333333332</v>
      </c>
      <c r="E127" s="36">
        <v>4611.7666666666664</v>
      </c>
      <c r="F127" s="36">
        <v>4555.3833333333332</v>
      </c>
      <c r="G127" s="36">
        <v>4511.7666666666664</v>
      </c>
      <c r="H127" s="36">
        <v>4711.7666666666664</v>
      </c>
      <c r="I127" s="36">
        <v>4755.3833333333332</v>
      </c>
      <c r="J127" s="36">
        <v>4811.7666666666664</v>
      </c>
      <c r="K127" s="31">
        <v>4699</v>
      </c>
      <c r="L127" s="31">
        <v>4599</v>
      </c>
      <c r="M127" s="31">
        <v>2.6865100000000002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646.79999999999995</v>
      </c>
      <c r="D128" s="36">
        <v>646.95000000000005</v>
      </c>
      <c r="E128" s="36">
        <v>640.05000000000007</v>
      </c>
      <c r="F128" s="36">
        <v>633.30000000000007</v>
      </c>
      <c r="G128" s="36">
        <v>626.40000000000009</v>
      </c>
      <c r="H128" s="36">
        <v>653.70000000000005</v>
      </c>
      <c r="I128" s="36">
        <v>660.60000000000014</v>
      </c>
      <c r="J128" s="36">
        <v>667.35</v>
      </c>
      <c r="K128" s="31">
        <v>653.85</v>
      </c>
      <c r="L128" s="31">
        <v>640.20000000000005</v>
      </c>
      <c r="M128" s="31">
        <v>20.151250000000001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4880.8</v>
      </c>
      <c r="D129" s="36">
        <v>4867.916666666667</v>
      </c>
      <c r="E129" s="36">
        <v>4842.9333333333343</v>
      </c>
      <c r="F129" s="36">
        <v>4805.0666666666675</v>
      </c>
      <c r="G129" s="36">
        <v>4780.0833333333348</v>
      </c>
      <c r="H129" s="36">
        <v>4905.7833333333338</v>
      </c>
      <c r="I129" s="36">
        <v>4930.7666666666655</v>
      </c>
      <c r="J129" s="36">
        <v>4968.6333333333332</v>
      </c>
      <c r="K129" s="31">
        <v>4892.8999999999996</v>
      </c>
      <c r="L129" s="31">
        <v>4830.05</v>
      </c>
      <c r="M129" s="31">
        <v>2.0971700000000002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3634.8</v>
      </c>
      <c r="D130" s="36">
        <v>3635.6666666666665</v>
      </c>
      <c r="E130" s="36">
        <v>3609.4833333333331</v>
      </c>
      <c r="F130" s="36">
        <v>3584.1666666666665</v>
      </c>
      <c r="G130" s="36">
        <v>3557.9833333333331</v>
      </c>
      <c r="H130" s="36">
        <v>3660.9833333333331</v>
      </c>
      <c r="I130" s="36">
        <v>3687.1666666666665</v>
      </c>
      <c r="J130" s="36">
        <v>3712.4833333333331</v>
      </c>
      <c r="K130" s="31">
        <v>3661.85</v>
      </c>
      <c r="L130" s="31">
        <v>3610.35</v>
      </c>
      <c r="M130" s="31">
        <v>15.06146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440.5</v>
      </c>
      <c r="D131" s="36">
        <v>442.5333333333333</v>
      </c>
      <c r="E131" s="36">
        <v>437.06666666666661</v>
      </c>
      <c r="F131" s="36">
        <v>433.63333333333333</v>
      </c>
      <c r="G131" s="36">
        <v>428.16666666666663</v>
      </c>
      <c r="H131" s="36">
        <v>445.96666666666658</v>
      </c>
      <c r="I131" s="36">
        <v>451.43333333333328</v>
      </c>
      <c r="J131" s="36">
        <v>454.86666666666656</v>
      </c>
      <c r="K131" s="31">
        <v>448</v>
      </c>
      <c r="L131" s="31">
        <v>439.1</v>
      </c>
      <c r="M131" s="31">
        <v>5.4793099999999999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998.3</v>
      </c>
      <c r="D132" s="36">
        <v>1005.2333333333332</v>
      </c>
      <c r="E132" s="36">
        <v>986.06666666666638</v>
      </c>
      <c r="F132" s="36">
        <v>973.83333333333314</v>
      </c>
      <c r="G132" s="36">
        <v>954.66666666666629</v>
      </c>
      <c r="H132" s="36">
        <v>1017.4666666666665</v>
      </c>
      <c r="I132" s="36">
        <v>1036.6333333333332</v>
      </c>
      <c r="J132" s="36">
        <v>1048.8666666666666</v>
      </c>
      <c r="K132" s="31">
        <v>1024.4000000000001</v>
      </c>
      <c r="L132" s="31">
        <v>993</v>
      </c>
      <c r="M132" s="31">
        <v>27.16582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1601.45</v>
      </c>
      <c r="D133" s="36">
        <v>1597.2833333333335</v>
      </c>
      <c r="E133" s="36">
        <v>1582.416666666667</v>
      </c>
      <c r="F133" s="36">
        <v>1563.3833333333334</v>
      </c>
      <c r="G133" s="36">
        <v>1548.5166666666669</v>
      </c>
      <c r="H133" s="36">
        <v>1616.3166666666671</v>
      </c>
      <c r="I133" s="36">
        <v>1631.1833333333334</v>
      </c>
      <c r="J133" s="36">
        <v>1650.2166666666672</v>
      </c>
      <c r="K133" s="31">
        <v>1612.15</v>
      </c>
      <c r="L133" s="31">
        <v>1578.25</v>
      </c>
      <c r="M133" s="31">
        <v>6.9104900000000002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128147.85</v>
      </c>
      <c r="D134" s="36">
        <v>128589.26666666666</v>
      </c>
      <c r="E134" s="36">
        <v>127478.58333333333</v>
      </c>
      <c r="F134" s="36">
        <v>126809.31666666667</v>
      </c>
      <c r="G134" s="36">
        <v>125698.63333333333</v>
      </c>
      <c r="H134" s="36">
        <v>129258.53333333333</v>
      </c>
      <c r="I134" s="36">
        <v>130369.21666666667</v>
      </c>
      <c r="J134" s="36">
        <v>131038.48333333332</v>
      </c>
      <c r="K134" s="31">
        <v>129699.95</v>
      </c>
      <c r="L134" s="31">
        <v>127920</v>
      </c>
      <c r="M134" s="31">
        <v>5.1729999999999998E-2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1294.8</v>
      </c>
      <c r="D135" s="36">
        <v>1303.8333333333333</v>
      </c>
      <c r="E135" s="36">
        <v>1276.6166666666666</v>
      </c>
      <c r="F135" s="36">
        <v>1258.4333333333334</v>
      </c>
      <c r="G135" s="36">
        <v>1231.2166666666667</v>
      </c>
      <c r="H135" s="36">
        <v>1322.0166666666664</v>
      </c>
      <c r="I135" s="36">
        <v>1349.2333333333331</v>
      </c>
      <c r="J135" s="36">
        <v>1367.4166666666663</v>
      </c>
      <c r="K135" s="31">
        <v>1331.05</v>
      </c>
      <c r="L135" s="31">
        <v>1285.6500000000001</v>
      </c>
      <c r="M135" s="31">
        <v>15.560639999999999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268.45</v>
      </c>
      <c r="D136" s="36">
        <v>268.76666666666665</v>
      </c>
      <c r="E136" s="36">
        <v>266.93333333333328</v>
      </c>
      <c r="F136" s="36">
        <v>265.41666666666663</v>
      </c>
      <c r="G136" s="36">
        <v>263.58333333333326</v>
      </c>
      <c r="H136" s="36">
        <v>270.2833333333333</v>
      </c>
      <c r="I136" s="36">
        <v>272.11666666666667</v>
      </c>
      <c r="J136" s="36">
        <v>273.63333333333333</v>
      </c>
      <c r="K136" s="31">
        <v>270.60000000000002</v>
      </c>
      <c r="L136" s="31">
        <v>267.25</v>
      </c>
      <c r="M136" s="31">
        <v>16.186109999999999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2533.65</v>
      </c>
      <c r="D137" s="36">
        <v>2527.0833333333335</v>
      </c>
      <c r="E137" s="36">
        <v>2507.166666666667</v>
      </c>
      <c r="F137" s="36">
        <v>2480.6833333333334</v>
      </c>
      <c r="G137" s="36">
        <v>2460.7666666666669</v>
      </c>
      <c r="H137" s="36">
        <v>2553.5666666666671</v>
      </c>
      <c r="I137" s="36">
        <v>2573.483333333334</v>
      </c>
      <c r="J137" s="36">
        <v>2599.9666666666672</v>
      </c>
      <c r="K137" s="31">
        <v>2547</v>
      </c>
      <c r="L137" s="31">
        <v>2500.6</v>
      </c>
      <c r="M137" s="31">
        <v>27.204509999999999</v>
      </c>
      <c r="N137" s="1"/>
      <c r="O137" s="1"/>
    </row>
    <row r="138" spans="1:15" ht="12.75" customHeight="1">
      <c r="A138" s="51">
        <v>129</v>
      </c>
      <c r="B138" s="53" t="s">
        <v>805</v>
      </c>
      <c r="C138" s="31">
        <v>2102.4</v>
      </c>
      <c r="D138" s="36">
        <v>2122.7166666666667</v>
      </c>
      <c r="E138" s="36">
        <v>2070.9833333333336</v>
      </c>
      <c r="F138" s="36">
        <v>2039.5666666666671</v>
      </c>
      <c r="G138" s="36">
        <v>1987.8333333333339</v>
      </c>
      <c r="H138" s="36">
        <v>2154.1333333333332</v>
      </c>
      <c r="I138" s="36">
        <v>2205.8666666666659</v>
      </c>
      <c r="J138" s="36">
        <v>2237.2833333333328</v>
      </c>
      <c r="K138" s="31">
        <v>2174.4499999999998</v>
      </c>
      <c r="L138" s="31">
        <v>2091.3000000000002</v>
      </c>
      <c r="M138" s="31">
        <v>7.8178200000000002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605.45000000000005</v>
      </c>
      <c r="D139" s="36">
        <v>607.4</v>
      </c>
      <c r="E139" s="36">
        <v>599.79999999999995</v>
      </c>
      <c r="F139" s="36">
        <v>594.15</v>
      </c>
      <c r="G139" s="36">
        <v>586.54999999999995</v>
      </c>
      <c r="H139" s="36">
        <v>613.04999999999995</v>
      </c>
      <c r="I139" s="36">
        <v>620.65000000000009</v>
      </c>
      <c r="J139" s="36">
        <v>626.29999999999995</v>
      </c>
      <c r="K139" s="31">
        <v>615</v>
      </c>
      <c r="L139" s="31">
        <v>601.75</v>
      </c>
      <c r="M139" s="31">
        <v>22.52674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12788.65</v>
      </c>
      <c r="D140" s="36">
        <v>12796.233333333332</v>
      </c>
      <c r="E140" s="36">
        <v>12742.416666666664</v>
      </c>
      <c r="F140" s="36">
        <v>12696.183333333332</v>
      </c>
      <c r="G140" s="36">
        <v>12642.366666666665</v>
      </c>
      <c r="H140" s="36">
        <v>12842.466666666664</v>
      </c>
      <c r="I140" s="36">
        <v>12896.283333333333</v>
      </c>
      <c r="J140" s="36">
        <v>12942.516666666663</v>
      </c>
      <c r="K140" s="31">
        <v>12850.05</v>
      </c>
      <c r="L140" s="31">
        <v>12750</v>
      </c>
      <c r="M140" s="31">
        <v>3.5370599999999999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971.75</v>
      </c>
      <c r="D141" s="36">
        <v>973.01666666666677</v>
      </c>
      <c r="E141" s="36">
        <v>961.83333333333348</v>
      </c>
      <c r="F141" s="36">
        <v>951.91666666666674</v>
      </c>
      <c r="G141" s="36">
        <v>940.73333333333346</v>
      </c>
      <c r="H141" s="36">
        <v>982.93333333333351</v>
      </c>
      <c r="I141" s="36">
        <v>994.11666666666667</v>
      </c>
      <c r="J141" s="36">
        <v>1004.0333333333335</v>
      </c>
      <c r="K141" s="31">
        <v>984.2</v>
      </c>
      <c r="L141" s="31">
        <v>963.1</v>
      </c>
      <c r="M141" s="31">
        <v>15.51773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789</v>
      </c>
      <c r="D142" s="36">
        <v>787.93333333333339</v>
      </c>
      <c r="E142" s="36">
        <v>781.86666666666679</v>
      </c>
      <c r="F142" s="36">
        <v>774.73333333333335</v>
      </c>
      <c r="G142" s="36">
        <v>768.66666666666674</v>
      </c>
      <c r="H142" s="36">
        <v>795.06666666666683</v>
      </c>
      <c r="I142" s="36">
        <v>801.13333333333344</v>
      </c>
      <c r="J142" s="36">
        <v>808.26666666666688</v>
      </c>
      <c r="K142" s="31">
        <v>794</v>
      </c>
      <c r="L142" s="31">
        <v>780.8</v>
      </c>
      <c r="M142" s="31">
        <v>17.202000000000002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3357.35</v>
      </c>
      <c r="D143" s="36">
        <v>3245.4333333333329</v>
      </c>
      <c r="E143" s="36">
        <v>3086.9166666666661</v>
      </c>
      <c r="F143" s="36">
        <v>2816.4833333333331</v>
      </c>
      <c r="G143" s="36">
        <v>2657.9666666666662</v>
      </c>
      <c r="H143" s="36">
        <v>3515.8666666666659</v>
      </c>
      <c r="I143" s="36">
        <v>3674.3833333333332</v>
      </c>
      <c r="J143" s="36">
        <v>3944.8166666666657</v>
      </c>
      <c r="K143" s="31">
        <v>3403.95</v>
      </c>
      <c r="L143" s="31">
        <v>2975</v>
      </c>
      <c r="M143" s="31">
        <v>94.559280000000001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66.599999999999994</v>
      </c>
      <c r="D144" s="36">
        <v>66.86666666666666</v>
      </c>
      <c r="E144" s="36">
        <v>66.083333333333314</v>
      </c>
      <c r="F144" s="36">
        <v>65.566666666666649</v>
      </c>
      <c r="G144" s="36">
        <v>64.783333333333303</v>
      </c>
      <c r="H144" s="36">
        <v>67.383333333333326</v>
      </c>
      <c r="I144" s="36">
        <v>68.166666666666657</v>
      </c>
      <c r="J144" s="36">
        <v>68.683333333333337</v>
      </c>
      <c r="K144" s="31">
        <v>67.650000000000006</v>
      </c>
      <c r="L144" s="31">
        <v>66.349999999999994</v>
      </c>
      <c r="M144" s="31">
        <v>44.497450000000001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2364.25</v>
      </c>
      <c r="D145" s="36">
        <v>2380.4333333333334</v>
      </c>
      <c r="E145" s="36">
        <v>2341.8666666666668</v>
      </c>
      <c r="F145" s="36">
        <v>2319.4833333333336</v>
      </c>
      <c r="G145" s="36">
        <v>2280.916666666667</v>
      </c>
      <c r="H145" s="36">
        <v>2402.8166666666666</v>
      </c>
      <c r="I145" s="36">
        <v>2441.3833333333332</v>
      </c>
      <c r="J145" s="36">
        <v>2463.7666666666664</v>
      </c>
      <c r="K145" s="31">
        <v>2419</v>
      </c>
      <c r="L145" s="31">
        <v>2358.0500000000002</v>
      </c>
      <c r="M145" s="31">
        <v>2.17435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1738.9</v>
      </c>
      <c r="D146" s="36">
        <v>1739.7333333333333</v>
      </c>
      <c r="E146" s="36">
        <v>1726.1166666666668</v>
      </c>
      <c r="F146" s="36">
        <v>1713.3333333333335</v>
      </c>
      <c r="G146" s="36">
        <v>1699.7166666666669</v>
      </c>
      <c r="H146" s="36">
        <v>1752.5166666666667</v>
      </c>
      <c r="I146" s="36">
        <v>1766.133333333333</v>
      </c>
      <c r="J146" s="36">
        <v>1778.9166666666665</v>
      </c>
      <c r="K146" s="31">
        <v>1753.35</v>
      </c>
      <c r="L146" s="31">
        <v>1726.95</v>
      </c>
      <c r="M146" s="31">
        <v>3.7828200000000001</v>
      </c>
      <c r="N146" s="1"/>
      <c r="O146" s="1"/>
    </row>
    <row r="147" spans="1:15" ht="12.75" customHeight="1">
      <c r="A147" s="51">
        <v>142</v>
      </c>
      <c r="B147" s="53" t="s">
        <v>442</v>
      </c>
      <c r="C147" s="31">
        <v>101.6</v>
      </c>
      <c r="D147" s="36">
        <v>100.84999999999998</v>
      </c>
      <c r="E147" s="36">
        <v>99.399999999999963</v>
      </c>
      <c r="F147" s="36">
        <v>97.199999999999989</v>
      </c>
      <c r="G147" s="36">
        <v>95.749999999999972</v>
      </c>
      <c r="H147" s="36">
        <v>103.04999999999995</v>
      </c>
      <c r="I147" s="36">
        <v>104.49999999999997</v>
      </c>
      <c r="J147" s="36">
        <v>106.69999999999995</v>
      </c>
      <c r="K147" s="31">
        <v>102.3</v>
      </c>
      <c r="L147" s="31">
        <v>98.65</v>
      </c>
      <c r="M147" s="31">
        <v>857.94251999999994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258.14999999999998</v>
      </c>
      <c r="D148" s="36">
        <v>257.55</v>
      </c>
      <c r="E148" s="36">
        <v>254.95000000000005</v>
      </c>
      <c r="F148" s="36">
        <v>251.75000000000003</v>
      </c>
      <c r="G148" s="36">
        <v>249.15000000000006</v>
      </c>
      <c r="H148" s="36">
        <v>260.75</v>
      </c>
      <c r="I148" s="36">
        <v>263.35000000000002</v>
      </c>
      <c r="J148" s="36">
        <v>266.55</v>
      </c>
      <c r="K148" s="31">
        <v>260.14999999999998</v>
      </c>
      <c r="L148" s="31">
        <v>254.35</v>
      </c>
      <c r="M148" s="31">
        <v>110.84059000000001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364.6</v>
      </c>
      <c r="D149" s="36">
        <v>363.65000000000003</v>
      </c>
      <c r="E149" s="36">
        <v>360.95000000000005</v>
      </c>
      <c r="F149" s="36">
        <v>357.3</v>
      </c>
      <c r="G149" s="36">
        <v>354.6</v>
      </c>
      <c r="H149" s="36">
        <v>367.30000000000007</v>
      </c>
      <c r="I149" s="36">
        <v>370</v>
      </c>
      <c r="J149" s="36">
        <v>373.65000000000009</v>
      </c>
      <c r="K149" s="31">
        <v>366.35</v>
      </c>
      <c r="L149" s="31">
        <v>360</v>
      </c>
      <c r="M149" s="31">
        <v>181.46672000000001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3314.2</v>
      </c>
      <c r="D150" s="36">
        <v>3321.0666666666671</v>
      </c>
      <c r="E150" s="36">
        <v>3293.1833333333343</v>
      </c>
      <c r="F150" s="36">
        <v>3272.1666666666674</v>
      </c>
      <c r="G150" s="36">
        <v>3244.2833333333347</v>
      </c>
      <c r="H150" s="36">
        <v>3342.0833333333339</v>
      </c>
      <c r="I150" s="36">
        <v>3369.9666666666662</v>
      </c>
      <c r="J150" s="36">
        <v>3390.9833333333336</v>
      </c>
      <c r="K150" s="31">
        <v>3348.95</v>
      </c>
      <c r="L150" s="31">
        <v>3300.05</v>
      </c>
      <c r="M150" s="31">
        <v>1.4691000000000001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2476.1999999999998</v>
      </c>
      <c r="D151" s="36">
        <v>2472.7333333333331</v>
      </c>
      <c r="E151" s="36">
        <v>2448.4666666666662</v>
      </c>
      <c r="F151" s="36">
        <v>2420.7333333333331</v>
      </c>
      <c r="G151" s="36">
        <v>2396.4666666666662</v>
      </c>
      <c r="H151" s="36">
        <v>2500.4666666666662</v>
      </c>
      <c r="I151" s="36">
        <v>2524.7333333333336</v>
      </c>
      <c r="J151" s="36">
        <v>2552.4666666666662</v>
      </c>
      <c r="K151" s="31">
        <v>2497</v>
      </c>
      <c r="L151" s="31">
        <v>2445</v>
      </c>
      <c r="M151" s="31">
        <v>8.6959999999999997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1832.75</v>
      </c>
      <c r="D152" s="36">
        <v>1831.3333333333333</v>
      </c>
      <c r="E152" s="36">
        <v>1813.9166666666665</v>
      </c>
      <c r="F152" s="36">
        <v>1795.0833333333333</v>
      </c>
      <c r="G152" s="36">
        <v>1777.6666666666665</v>
      </c>
      <c r="H152" s="36">
        <v>1850.1666666666665</v>
      </c>
      <c r="I152" s="36">
        <v>1867.583333333333</v>
      </c>
      <c r="J152" s="36">
        <v>1886.4166666666665</v>
      </c>
      <c r="K152" s="31">
        <v>1848.75</v>
      </c>
      <c r="L152" s="31">
        <v>1812.5</v>
      </c>
      <c r="M152" s="31">
        <v>5.4413099999999996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271.85000000000002</v>
      </c>
      <c r="D153" s="36">
        <v>271.9666666666667</v>
      </c>
      <c r="E153" s="36">
        <v>270.13333333333338</v>
      </c>
      <c r="F153" s="36">
        <v>268.41666666666669</v>
      </c>
      <c r="G153" s="36">
        <v>266.58333333333337</v>
      </c>
      <c r="H153" s="36">
        <v>273.68333333333339</v>
      </c>
      <c r="I153" s="36">
        <v>275.51666666666665</v>
      </c>
      <c r="J153" s="36">
        <v>277.23333333333341</v>
      </c>
      <c r="K153" s="31">
        <v>273.8</v>
      </c>
      <c r="L153" s="31">
        <v>270.25</v>
      </c>
      <c r="M153" s="31">
        <v>83.272049999999993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637.1</v>
      </c>
      <c r="D154" s="36">
        <v>642.38333333333333</v>
      </c>
      <c r="E154" s="36">
        <v>628.76666666666665</v>
      </c>
      <c r="F154" s="36">
        <v>620.43333333333328</v>
      </c>
      <c r="G154" s="36">
        <v>606.81666666666661</v>
      </c>
      <c r="H154" s="36">
        <v>650.7166666666667</v>
      </c>
      <c r="I154" s="36">
        <v>664.33333333333326</v>
      </c>
      <c r="J154" s="36">
        <v>672.66666666666674</v>
      </c>
      <c r="K154" s="31">
        <v>656</v>
      </c>
      <c r="L154" s="31">
        <v>634.04999999999995</v>
      </c>
      <c r="M154" s="31">
        <v>21.094259999999998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359.45</v>
      </c>
      <c r="D155" s="36">
        <v>359.45</v>
      </c>
      <c r="E155" s="36">
        <v>359.45</v>
      </c>
      <c r="F155" s="36">
        <v>359.45</v>
      </c>
      <c r="G155" s="36">
        <v>359.45</v>
      </c>
      <c r="H155" s="36">
        <v>359.45</v>
      </c>
      <c r="I155" s="36">
        <v>359.45</v>
      </c>
      <c r="J155" s="36">
        <v>359.45</v>
      </c>
      <c r="K155" s="31">
        <v>359.45</v>
      </c>
      <c r="L155" s="31">
        <v>359.45</v>
      </c>
      <c r="M155" s="31">
        <v>14.58423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1180.3</v>
      </c>
      <c r="D156" s="36">
        <v>1179.9666666666665</v>
      </c>
      <c r="E156" s="36">
        <v>1161.633333333333</v>
      </c>
      <c r="F156" s="36">
        <v>1142.9666666666665</v>
      </c>
      <c r="G156" s="36">
        <v>1124.633333333333</v>
      </c>
      <c r="H156" s="36">
        <v>1198.633333333333</v>
      </c>
      <c r="I156" s="36">
        <v>1216.9666666666665</v>
      </c>
      <c r="J156" s="36">
        <v>1235.633333333333</v>
      </c>
      <c r="K156" s="31">
        <v>1198.3</v>
      </c>
      <c r="L156" s="31">
        <v>1161.3</v>
      </c>
      <c r="M156" s="31">
        <v>26.742599999999999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3578.55</v>
      </c>
      <c r="D157" s="36">
        <v>3581.2999999999997</v>
      </c>
      <c r="E157" s="36">
        <v>3558.5999999999995</v>
      </c>
      <c r="F157" s="36">
        <v>3538.6499999999996</v>
      </c>
      <c r="G157" s="36">
        <v>3515.9499999999994</v>
      </c>
      <c r="H157" s="36">
        <v>3601.2499999999995</v>
      </c>
      <c r="I157" s="36">
        <v>3623.9499999999994</v>
      </c>
      <c r="J157" s="36">
        <v>3643.8999999999996</v>
      </c>
      <c r="K157" s="31">
        <v>3604</v>
      </c>
      <c r="L157" s="31">
        <v>3561.35</v>
      </c>
      <c r="M157" s="31">
        <v>2.9794200000000002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36485.85</v>
      </c>
      <c r="D158" s="36">
        <v>36469.4</v>
      </c>
      <c r="E158" s="36">
        <v>36072.9</v>
      </c>
      <c r="F158" s="36">
        <v>35659.949999999997</v>
      </c>
      <c r="G158" s="36">
        <v>35263.449999999997</v>
      </c>
      <c r="H158" s="36">
        <v>36882.350000000006</v>
      </c>
      <c r="I158" s="36">
        <v>37278.850000000006</v>
      </c>
      <c r="J158" s="36">
        <v>37691.80000000001</v>
      </c>
      <c r="K158" s="31">
        <v>36865.9</v>
      </c>
      <c r="L158" s="31">
        <v>36056.449999999997</v>
      </c>
      <c r="M158" s="31">
        <v>0.19627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1451</v>
      </c>
      <c r="D159" s="36">
        <v>1459.8</v>
      </c>
      <c r="E159" s="36">
        <v>1433.3</v>
      </c>
      <c r="F159" s="36">
        <v>1415.6</v>
      </c>
      <c r="G159" s="36">
        <v>1389.1</v>
      </c>
      <c r="H159" s="36">
        <v>1477.5</v>
      </c>
      <c r="I159" s="36">
        <v>1504</v>
      </c>
      <c r="J159" s="36">
        <v>1521.7</v>
      </c>
      <c r="K159" s="31">
        <v>1486.3</v>
      </c>
      <c r="L159" s="31">
        <v>1442.1</v>
      </c>
      <c r="M159" s="31">
        <v>3.9266899999999998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3649.85</v>
      </c>
      <c r="D160" s="36">
        <v>3657.5333333333333</v>
      </c>
      <c r="E160" s="36">
        <v>3615.0666666666666</v>
      </c>
      <c r="F160" s="36">
        <v>3580.2833333333333</v>
      </c>
      <c r="G160" s="36">
        <v>3537.8166666666666</v>
      </c>
      <c r="H160" s="36">
        <v>3692.3166666666666</v>
      </c>
      <c r="I160" s="36">
        <v>3734.7833333333328</v>
      </c>
      <c r="J160" s="36">
        <v>3769.5666666666666</v>
      </c>
      <c r="K160" s="31">
        <v>3700</v>
      </c>
      <c r="L160" s="31">
        <v>3622.75</v>
      </c>
      <c r="M160" s="31">
        <v>2.54189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297.14999999999998</v>
      </c>
      <c r="D161" s="36">
        <v>297</v>
      </c>
      <c r="E161" s="36">
        <v>294.14999999999998</v>
      </c>
      <c r="F161" s="36">
        <v>291.14999999999998</v>
      </c>
      <c r="G161" s="36">
        <v>288.29999999999995</v>
      </c>
      <c r="H161" s="36">
        <v>300</v>
      </c>
      <c r="I161" s="36">
        <v>302.85000000000002</v>
      </c>
      <c r="J161" s="36">
        <v>305.85000000000002</v>
      </c>
      <c r="K161" s="31">
        <v>299.85000000000002</v>
      </c>
      <c r="L161" s="31">
        <v>294</v>
      </c>
      <c r="M161" s="31">
        <v>36.244219999999999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3037</v>
      </c>
      <c r="D162" s="36">
        <v>3034</v>
      </c>
      <c r="E162" s="36">
        <v>3018</v>
      </c>
      <c r="F162" s="36">
        <v>2999</v>
      </c>
      <c r="G162" s="36">
        <v>2983</v>
      </c>
      <c r="H162" s="36">
        <v>3053</v>
      </c>
      <c r="I162" s="36">
        <v>3069</v>
      </c>
      <c r="J162" s="36">
        <v>3088</v>
      </c>
      <c r="K162" s="31">
        <v>3050</v>
      </c>
      <c r="L162" s="31">
        <v>3015</v>
      </c>
      <c r="M162" s="31">
        <v>2.6977799999999998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830.1</v>
      </c>
      <c r="D163" s="36">
        <v>827.2166666666667</v>
      </c>
      <c r="E163" s="36">
        <v>816.23333333333335</v>
      </c>
      <c r="F163" s="36">
        <v>802.36666666666667</v>
      </c>
      <c r="G163" s="36">
        <v>791.38333333333333</v>
      </c>
      <c r="H163" s="36">
        <v>841.08333333333337</v>
      </c>
      <c r="I163" s="36">
        <v>852.06666666666672</v>
      </c>
      <c r="J163" s="36">
        <v>865.93333333333339</v>
      </c>
      <c r="K163" s="31">
        <v>838.2</v>
      </c>
      <c r="L163" s="31">
        <v>813.35</v>
      </c>
      <c r="M163" s="31">
        <v>19.33501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6747.75</v>
      </c>
      <c r="D164" s="36">
        <v>6725.583333333333</v>
      </c>
      <c r="E164" s="36">
        <v>6672.2166666666662</v>
      </c>
      <c r="F164" s="36">
        <v>6596.6833333333334</v>
      </c>
      <c r="G164" s="36">
        <v>6543.3166666666666</v>
      </c>
      <c r="H164" s="36">
        <v>6801.1166666666659</v>
      </c>
      <c r="I164" s="36">
        <v>6854.4833333333327</v>
      </c>
      <c r="J164" s="36">
        <v>6930.0166666666655</v>
      </c>
      <c r="K164" s="31">
        <v>6778.95</v>
      </c>
      <c r="L164" s="31">
        <v>6650.05</v>
      </c>
      <c r="M164" s="31">
        <v>2.4028800000000001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449.5</v>
      </c>
      <c r="D165" s="36">
        <v>447.11666666666662</v>
      </c>
      <c r="E165" s="36">
        <v>443.38333333333321</v>
      </c>
      <c r="F165" s="36">
        <v>437.26666666666659</v>
      </c>
      <c r="G165" s="36">
        <v>433.53333333333319</v>
      </c>
      <c r="H165" s="36">
        <v>453.23333333333323</v>
      </c>
      <c r="I165" s="36">
        <v>456.9666666666667</v>
      </c>
      <c r="J165" s="36">
        <v>463.08333333333326</v>
      </c>
      <c r="K165" s="31">
        <v>450.85</v>
      </c>
      <c r="L165" s="31">
        <v>441</v>
      </c>
      <c r="M165" s="31">
        <v>5.7654699999999997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510.1</v>
      </c>
      <c r="D166" s="36">
        <v>514.36666666666667</v>
      </c>
      <c r="E166" s="36">
        <v>504.38333333333333</v>
      </c>
      <c r="F166" s="36">
        <v>498.66666666666663</v>
      </c>
      <c r="G166" s="36">
        <v>488.68333333333328</v>
      </c>
      <c r="H166" s="36">
        <v>520.08333333333337</v>
      </c>
      <c r="I166" s="36">
        <v>530.06666666666672</v>
      </c>
      <c r="J166" s="36">
        <v>535.78333333333342</v>
      </c>
      <c r="K166" s="31">
        <v>524.35</v>
      </c>
      <c r="L166" s="31">
        <v>508.65</v>
      </c>
      <c r="M166" s="31">
        <v>185.29334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317.7</v>
      </c>
      <c r="D167" s="36">
        <v>315.16666666666669</v>
      </c>
      <c r="E167" s="36">
        <v>311.63333333333338</v>
      </c>
      <c r="F167" s="36">
        <v>305.56666666666672</v>
      </c>
      <c r="G167" s="36">
        <v>302.03333333333342</v>
      </c>
      <c r="H167" s="36">
        <v>321.23333333333335</v>
      </c>
      <c r="I167" s="36">
        <v>324.76666666666665</v>
      </c>
      <c r="J167" s="36">
        <v>330.83333333333331</v>
      </c>
      <c r="K167" s="31">
        <v>318.7</v>
      </c>
      <c r="L167" s="31">
        <v>309.10000000000002</v>
      </c>
      <c r="M167" s="31">
        <v>168.12268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1505.1</v>
      </c>
      <c r="D168" s="36">
        <v>1534.1333333333332</v>
      </c>
      <c r="E168" s="36">
        <v>1467.8666666666663</v>
      </c>
      <c r="F168" s="36">
        <v>1430.6333333333332</v>
      </c>
      <c r="G168" s="36">
        <v>1364.3666666666663</v>
      </c>
      <c r="H168" s="36">
        <v>1571.3666666666663</v>
      </c>
      <c r="I168" s="36">
        <v>1637.6333333333332</v>
      </c>
      <c r="J168" s="36">
        <v>1674.8666666666663</v>
      </c>
      <c r="K168" s="31">
        <v>1600.4</v>
      </c>
      <c r="L168" s="31">
        <v>1496.9</v>
      </c>
      <c r="M168" s="31">
        <v>15.708310000000001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15843.9</v>
      </c>
      <c r="D169" s="36">
        <v>15850.266666666668</v>
      </c>
      <c r="E169" s="36">
        <v>15613.633333333337</v>
      </c>
      <c r="F169" s="36">
        <v>15383.366666666669</v>
      </c>
      <c r="G169" s="36">
        <v>15146.733333333337</v>
      </c>
      <c r="H169" s="36">
        <v>16080.533333333336</v>
      </c>
      <c r="I169" s="36">
        <v>16317.166666666668</v>
      </c>
      <c r="J169" s="36">
        <v>16547.433333333334</v>
      </c>
      <c r="K169" s="31">
        <v>16086.9</v>
      </c>
      <c r="L169" s="31">
        <v>15620</v>
      </c>
      <c r="M169" s="31">
        <v>5.5829999999999998E-2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128.05000000000001</v>
      </c>
      <c r="D170" s="36">
        <v>128.51666666666668</v>
      </c>
      <c r="E170" s="36">
        <v>126.48333333333335</v>
      </c>
      <c r="F170" s="36">
        <v>124.91666666666667</v>
      </c>
      <c r="G170" s="36">
        <v>122.88333333333334</v>
      </c>
      <c r="H170" s="36">
        <v>130.08333333333337</v>
      </c>
      <c r="I170" s="36">
        <v>132.11666666666673</v>
      </c>
      <c r="J170" s="36">
        <v>133.68333333333337</v>
      </c>
      <c r="K170" s="31">
        <v>130.55000000000001</v>
      </c>
      <c r="L170" s="31">
        <v>126.95</v>
      </c>
      <c r="M170" s="31">
        <v>462.55738000000002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568.75</v>
      </c>
      <c r="D171" s="36">
        <v>572.83333333333337</v>
      </c>
      <c r="E171" s="36">
        <v>562.91666666666674</v>
      </c>
      <c r="F171" s="36">
        <v>557.08333333333337</v>
      </c>
      <c r="G171" s="36">
        <v>547.16666666666674</v>
      </c>
      <c r="H171" s="36">
        <v>578.66666666666674</v>
      </c>
      <c r="I171" s="36">
        <v>588.58333333333348</v>
      </c>
      <c r="J171" s="36">
        <v>594.41666666666674</v>
      </c>
      <c r="K171" s="31">
        <v>582.75</v>
      </c>
      <c r="L171" s="31">
        <v>567</v>
      </c>
      <c r="M171" s="31">
        <v>150.12656999999999</v>
      </c>
      <c r="N171" s="1"/>
      <c r="O171" s="1"/>
    </row>
    <row r="172" spans="1:15" ht="12.75" customHeight="1">
      <c r="A172" s="51">
        <v>167</v>
      </c>
      <c r="B172" s="53" t="s">
        <v>462</v>
      </c>
      <c r="C172" s="31">
        <v>375.75</v>
      </c>
      <c r="D172" s="36">
        <v>372.38333333333338</v>
      </c>
      <c r="E172" s="36">
        <v>366.36666666666679</v>
      </c>
      <c r="F172" s="36">
        <v>356.98333333333341</v>
      </c>
      <c r="G172" s="36">
        <v>350.96666666666681</v>
      </c>
      <c r="H172" s="36">
        <v>381.76666666666677</v>
      </c>
      <c r="I172" s="36">
        <v>387.7833333333333</v>
      </c>
      <c r="J172" s="36">
        <v>397.16666666666674</v>
      </c>
      <c r="K172" s="31">
        <v>378.4</v>
      </c>
      <c r="L172" s="31">
        <v>363</v>
      </c>
      <c r="M172" s="31">
        <v>279.12678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2881.55</v>
      </c>
      <c r="D173" s="36">
        <v>2891.4833333333336</v>
      </c>
      <c r="E173" s="36">
        <v>2866.9666666666672</v>
      </c>
      <c r="F173" s="36">
        <v>2852.3833333333337</v>
      </c>
      <c r="G173" s="36">
        <v>2827.8666666666672</v>
      </c>
      <c r="H173" s="36">
        <v>2906.0666666666671</v>
      </c>
      <c r="I173" s="36">
        <v>2930.5833333333335</v>
      </c>
      <c r="J173" s="36">
        <v>2945.166666666667</v>
      </c>
      <c r="K173" s="31">
        <v>2916</v>
      </c>
      <c r="L173" s="31">
        <v>2876.9</v>
      </c>
      <c r="M173" s="31">
        <v>36.91778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697.3</v>
      </c>
      <c r="D174" s="36">
        <v>699.58333333333337</v>
      </c>
      <c r="E174" s="36">
        <v>693.81666666666672</v>
      </c>
      <c r="F174" s="36">
        <v>690.33333333333337</v>
      </c>
      <c r="G174" s="36">
        <v>684.56666666666672</v>
      </c>
      <c r="H174" s="36">
        <v>703.06666666666672</v>
      </c>
      <c r="I174" s="36">
        <v>708.83333333333337</v>
      </c>
      <c r="J174" s="36">
        <v>712.31666666666672</v>
      </c>
      <c r="K174" s="31">
        <v>705.35</v>
      </c>
      <c r="L174" s="31">
        <v>696.1</v>
      </c>
      <c r="M174" s="31">
        <v>6.6592599999999997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1412.8</v>
      </c>
      <c r="D175" s="36">
        <v>1422.95</v>
      </c>
      <c r="E175" s="36">
        <v>1396.45</v>
      </c>
      <c r="F175" s="36">
        <v>1380.1</v>
      </c>
      <c r="G175" s="36">
        <v>1353.6</v>
      </c>
      <c r="H175" s="36">
        <v>1439.3000000000002</v>
      </c>
      <c r="I175" s="36">
        <v>1465.8000000000002</v>
      </c>
      <c r="J175" s="36">
        <v>1482.1500000000003</v>
      </c>
      <c r="K175" s="31">
        <v>1449.45</v>
      </c>
      <c r="L175" s="31">
        <v>1406.6</v>
      </c>
      <c r="M175" s="31">
        <v>15.183249999999999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2239</v>
      </c>
      <c r="D176" s="36">
        <v>2251.9500000000003</v>
      </c>
      <c r="E176" s="36">
        <v>2222.0500000000006</v>
      </c>
      <c r="F176" s="36">
        <v>2205.1000000000004</v>
      </c>
      <c r="G176" s="36">
        <v>2175.2000000000007</v>
      </c>
      <c r="H176" s="36">
        <v>2268.9000000000005</v>
      </c>
      <c r="I176" s="36">
        <v>2298.8000000000002</v>
      </c>
      <c r="J176" s="36">
        <v>2315.7500000000005</v>
      </c>
      <c r="K176" s="31">
        <v>2281.85</v>
      </c>
      <c r="L176" s="31">
        <v>2235</v>
      </c>
      <c r="M176" s="31">
        <v>4.2484099999999998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147.69999999999999</v>
      </c>
      <c r="D177" s="36">
        <v>145.53333333333333</v>
      </c>
      <c r="E177" s="36">
        <v>142.11666666666667</v>
      </c>
      <c r="F177" s="36">
        <v>136.53333333333333</v>
      </c>
      <c r="G177" s="36">
        <v>133.11666666666667</v>
      </c>
      <c r="H177" s="36">
        <v>151.11666666666667</v>
      </c>
      <c r="I177" s="36">
        <v>154.53333333333336</v>
      </c>
      <c r="J177" s="36">
        <v>160.11666666666667</v>
      </c>
      <c r="K177" s="31">
        <v>148.94999999999999</v>
      </c>
      <c r="L177" s="31">
        <v>139.94999999999999</v>
      </c>
      <c r="M177" s="31">
        <v>434.08192000000003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25325.55</v>
      </c>
      <c r="D178" s="36">
        <v>25336.966666666664</v>
      </c>
      <c r="E178" s="36">
        <v>25173.933333333327</v>
      </c>
      <c r="F178" s="36">
        <v>25022.316666666662</v>
      </c>
      <c r="G178" s="36">
        <v>24859.283333333326</v>
      </c>
      <c r="H178" s="36">
        <v>25488.583333333328</v>
      </c>
      <c r="I178" s="36">
        <v>25651.616666666661</v>
      </c>
      <c r="J178" s="36">
        <v>25803.23333333333</v>
      </c>
      <c r="K178" s="31">
        <v>25500</v>
      </c>
      <c r="L178" s="31">
        <v>25185.35</v>
      </c>
      <c r="M178" s="31">
        <v>0.39945999999999998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2374.65</v>
      </c>
      <c r="D179" s="36">
        <v>2376.7666666666669</v>
      </c>
      <c r="E179" s="36">
        <v>2355.8833333333337</v>
      </c>
      <c r="F179" s="36">
        <v>2337.1166666666668</v>
      </c>
      <c r="G179" s="36">
        <v>2316.2333333333336</v>
      </c>
      <c r="H179" s="36">
        <v>2395.5333333333338</v>
      </c>
      <c r="I179" s="36">
        <v>2416.416666666667</v>
      </c>
      <c r="J179" s="36">
        <v>2435.1833333333338</v>
      </c>
      <c r="K179" s="31">
        <v>2397.65</v>
      </c>
      <c r="L179" s="31">
        <v>2358</v>
      </c>
      <c r="M179" s="31">
        <v>4.3958599999999999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7016.8</v>
      </c>
      <c r="D180" s="36">
        <v>7057.1166666666659</v>
      </c>
      <c r="E180" s="36">
        <v>6959.6833333333316</v>
      </c>
      <c r="F180" s="36">
        <v>6902.5666666666657</v>
      </c>
      <c r="G180" s="36">
        <v>6805.1333333333314</v>
      </c>
      <c r="H180" s="36">
        <v>7114.2333333333318</v>
      </c>
      <c r="I180" s="36">
        <v>7211.6666666666661</v>
      </c>
      <c r="J180" s="36">
        <v>7268.7833333333319</v>
      </c>
      <c r="K180" s="31">
        <v>7154.55</v>
      </c>
      <c r="L180" s="31">
        <v>7000</v>
      </c>
      <c r="M180" s="31">
        <v>4.6647400000000001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630.70000000000005</v>
      </c>
      <c r="D181" s="36">
        <v>624.85</v>
      </c>
      <c r="E181" s="36">
        <v>616.40000000000009</v>
      </c>
      <c r="F181" s="36">
        <v>602.1</v>
      </c>
      <c r="G181" s="36">
        <v>593.65000000000009</v>
      </c>
      <c r="H181" s="36">
        <v>639.15000000000009</v>
      </c>
      <c r="I181" s="36">
        <v>647.60000000000014</v>
      </c>
      <c r="J181" s="36">
        <v>661.90000000000009</v>
      </c>
      <c r="K181" s="31">
        <v>633.29999999999995</v>
      </c>
      <c r="L181" s="31">
        <v>610.54999999999995</v>
      </c>
      <c r="M181" s="31">
        <v>10.910080000000001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822.65</v>
      </c>
      <c r="D182" s="36">
        <v>825.46666666666658</v>
      </c>
      <c r="E182" s="36">
        <v>816.48333333333312</v>
      </c>
      <c r="F182" s="36">
        <v>810.31666666666649</v>
      </c>
      <c r="G182" s="36">
        <v>801.33333333333303</v>
      </c>
      <c r="H182" s="36">
        <v>831.63333333333321</v>
      </c>
      <c r="I182" s="36">
        <v>840.61666666666656</v>
      </c>
      <c r="J182" s="36">
        <v>846.7833333333333</v>
      </c>
      <c r="K182" s="31">
        <v>834.45</v>
      </c>
      <c r="L182" s="31">
        <v>819.3</v>
      </c>
      <c r="M182" s="31">
        <v>145.18232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162.4</v>
      </c>
      <c r="D183" s="36">
        <v>162.9</v>
      </c>
      <c r="E183" s="36">
        <v>160.10000000000002</v>
      </c>
      <c r="F183" s="36">
        <v>157.80000000000001</v>
      </c>
      <c r="G183" s="36">
        <v>155.00000000000003</v>
      </c>
      <c r="H183" s="36">
        <v>165.20000000000002</v>
      </c>
      <c r="I183" s="36">
        <v>168.00000000000003</v>
      </c>
      <c r="J183" s="36">
        <v>170.3</v>
      </c>
      <c r="K183" s="31">
        <v>165.7</v>
      </c>
      <c r="L183" s="31">
        <v>160.6</v>
      </c>
      <c r="M183" s="31">
        <v>225.27880999999999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1478.95</v>
      </c>
      <c r="D184" s="36">
        <v>1479.8666666666668</v>
      </c>
      <c r="E184" s="36">
        <v>1464.7333333333336</v>
      </c>
      <c r="F184" s="36">
        <v>1450.5166666666669</v>
      </c>
      <c r="G184" s="36">
        <v>1435.3833333333337</v>
      </c>
      <c r="H184" s="36">
        <v>1494.0833333333335</v>
      </c>
      <c r="I184" s="36">
        <v>1509.2166666666667</v>
      </c>
      <c r="J184" s="36">
        <v>1523.4333333333334</v>
      </c>
      <c r="K184" s="31">
        <v>1495</v>
      </c>
      <c r="L184" s="31">
        <v>1465.65</v>
      </c>
      <c r="M184" s="31">
        <v>28.43365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653.75</v>
      </c>
      <c r="D185" s="36">
        <v>656.93333333333339</v>
      </c>
      <c r="E185" s="36">
        <v>644.91666666666674</v>
      </c>
      <c r="F185" s="36">
        <v>636.08333333333337</v>
      </c>
      <c r="G185" s="36">
        <v>624.06666666666672</v>
      </c>
      <c r="H185" s="36">
        <v>665.76666666666677</v>
      </c>
      <c r="I185" s="36">
        <v>677.78333333333342</v>
      </c>
      <c r="J185" s="36">
        <v>686.61666666666679</v>
      </c>
      <c r="K185" s="31">
        <v>668.95</v>
      </c>
      <c r="L185" s="31">
        <v>648.1</v>
      </c>
      <c r="M185" s="31">
        <v>12.40882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690.65</v>
      </c>
      <c r="D186" s="36">
        <v>688.28333333333342</v>
      </c>
      <c r="E186" s="36">
        <v>683.31666666666683</v>
      </c>
      <c r="F186" s="36">
        <v>675.98333333333346</v>
      </c>
      <c r="G186" s="36">
        <v>671.01666666666688</v>
      </c>
      <c r="H186" s="36">
        <v>695.61666666666679</v>
      </c>
      <c r="I186" s="36">
        <v>700.58333333333326</v>
      </c>
      <c r="J186" s="36">
        <v>707.91666666666674</v>
      </c>
      <c r="K186" s="31">
        <v>693.25</v>
      </c>
      <c r="L186" s="31">
        <v>680.95</v>
      </c>
      <c r="M186" s="31">
        <v>4.2660999999999998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2253.85</v>
      </c>
      <c r="D187" s="36">
        <v>2244.6666666666665</v>
      </c>
      <c r="E187" s="36">
        <v>2224.2333333333331</v>
      </c>
      <c r="F187" s="36">
        <v>2194.6166666666668</v>
      </c>
      <c r="G187" s="36">
        <v>2174.1833333333334</v>
      </c>
      <c r="H187" s="36">
        <v>2274.2833333333328</v>
      </c>
      <c r="I187" s="36">
        <v>2294.7166666666662</v>
      </c>
      <c r="J187" s="36">
        <v>2324.3333333333326</v>
      </c>
      <c r="K187" s="31">
        <v>2265.1</v>
      </c>
      <c r="L187" s="31">
        <v>2215.0500000000002</v>
      </c>
      <c r="M187" s="31">
        <v>5.1804100000000002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1072.3</v>
      </c>
      <c r="D188" s="36">
        <v>1081.3333333333333</v>
      </c>
      <c r="E188" s="36">
        <v>1061.2166666666665</v>
      </c>
      <c r="F188" s="36">
        <v>1050.1333333333332</v>
      </c>
      <c r="G188" s="36">
        <v>1030.0166666666664</v>
      </c>
      <c r="H188" s="36">
        <v>1092.4166666666665</v>
      </c>
      <c r="I188" s="36">
        <v>1112.5333333333333</v>
      </c>
      <c r="J188" s="36">
        <v>1123.6166666666666</v>
      </c>
      <c r="K188" s="31">
        <v>1101.45</v>
      </c>
      <c r="L188" s="31">
        <v>1070.25</v>
      </c>
      <c r="M188" s="31">
        <v>9.1321200000000005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1790.45</v>
      </c>
      <c r="D189" s="36">
        <v>1794.75</v>
      </c>
      <c r="E189" s="36">
        <v>1780.7</v>
      </c>
      <c r="F189" s="36">
        <v>1770.95</v>
      </c>
      <c r="G189" s="36">
        <v>1756.9</v>
      </c>
      <c r="H189" s="36">
        <v>1804.5</v>
      </c>
      <c r="I189" s="36">
        <v>1818.5500000000002</v>
      </c>
      <c r="J189" s="36">
        <v>1828.3</v>
      </c>
      <c r="K189" s="31">
        <v>1808.8</v>
      </c>
      <c r="L189" s="31">
        <v>1785</v>
      </c>
      <c r="M189" s="31">
        <v>2.05857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3803.65</v>
      </c>
      <c r="D190" s="36">
        <v>3817.5166666666664</v>
      </c>
      <c r="E190" s="36">
        <v>3786.1333333333328</v>
      </c>
      <c r="F190" s="36">
        <v>3768.6166666666663</v>
      </c>
      <c r="G190" s="36">
        <v>3737.2333333333327</v>
      </c>
      <c r="H190" s="36">
        <v>3835.0333333333328</v>
      </c>
      <c r="I190" s="36">
        <v>3866.4166666666661</v>
      </c>
      <c r="J190" s="36">
        <v>3883.9333333333329</v>
      </c>
      <c r="K190" s="31">
        <v>3848.9</v>
      </c>
      <c r="L190" s="31">
        <v>3800</v>
      </c>
      <c r="M190" s="31">
        <v>15.680949999999999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1071.3</v>
      </c>
      <c r="D191" s="36">
        <v>1076.4333333333334</v>
      </c>
      <c r="E191" s="36">
        <v>1062.8666666666668</v>
      </c>
      <c r="F191" s="36">
        <v>1054.4333333333334</v>
      </c>
      <c r="G191" s="36">
        <v>1040.8666666666668</v>
      </c>
      <c r="H191" s="36">
        <v>1084.8666666666668</v>
      </c>
      <c r="I191" s="36">
        <v>1098.4333333333334</v>
      </c>
      <c r="J191" s="36">
        <v>1106.8666666666668</v>
      </c>
      <c r="K191" s="31">
        <v>1090</v>
      </c>
      <c r="L191" s="31">
        <v>1068</v>
      </c>
      <c r="M191" s="31">
        <v>15.26469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7290.2</v>
      </c>
      <c r="D192" s="36">
        <v>7285.1833333333343</v>
      </c>
      <c r="E192" s="36">
        <v>7257.3666666666686</v>
      </c>
      <c r="F192" s="36">
        <v>7224.5333333333347</v>
      </c>
      <c r="G192" s="36">
        <v>7196.716666666669</v>
      </c>
      <c r="H192" s="36">
        <v>7318.0166666666682</v>
      </c>
      <c r="I192" s="36">
        <v>7345.8333333333339</v>
      </c>
      <c r="J192" s="36">
        <v>7378.6666666666679</v>
      </c>
      <c r="K192" s="31">
        <v>7313</v>
      </c>
      <c r="L192" s="31">
        <v>7252.35</v>
      </c>
      <c r="M192" s="31">
        <v>0.67954000000000003</v>
      </c>
      <c r="N192" s="1"/>
      <c r="O192" s="1"/>
    </row>
    <row r="193" spans="1:15" ht="12.75" customHeight="1">
      <c r="A193" s="51">
        <v>188</v>
      </c>
      <c r="B193" s="53" t="s">
        <v>497</v>
      </c>
      <c r="C193" s="31">
        <v>631.9</v>
      </c>
      <c r="D193" s="36">
        <v>632.35</v>
      </c>
      <c r="E193" s="36">
        <v>628.25</v>
      </c>
      <c r="F193" s="36">
        <v>624.6</v>
      </c>
      <c r="G193" s="36">
        <v>620.5</v>
      </c>
      <c r="H193" s="36">
        <v>636</v>
      </c>
      <c r="I193" s="36">
        <v>640.10000000000014</v>
      </c>
      <c r="J193" s="36">
        <v>643.75</v>
      </c>
      <c r="K193" s="31">
        <v>636.45000000000005</v>
      </c>
      <c r="L193" s="31">
        <v>628.70000000000005</v>
      </c>
      <c r="M193" s="31">
        <v>13.153420000000001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943.6</v>
      </c>
      <c r="D194" s="36">
        <v>944.29999999999984</v>
      </c>
      <c r="E194" s="36">
        <v>938.09999999999968</v>
      </c>
      <c r="F194" s="36">
        <v>932.5999999999998</v>
      </c>
      <c r="G194" s="36">
        <v>926.39999999999964</v>
      </c>
      <c r="H194" s="36">
        <v>949.79999999999973</v>
      </c>
      <c r="I194" s="36">
        <v>955.99999999999977</v>
      </c>
      <c r="J194" s="36">
        <v>961.49999999999977</v>
      </c>
      <c r="K194" s="31">
        <v>950.5</v>
      </c>
      <c r="L194" s="31">
        <v>938.8</v>
      </c>
      <c r="M194" s="31">
        <v>81.840190000000007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432.85</v>
      </c>
      <c r="D195" s="36">
        <v>434.8</v>
      </c>
      <c r="E195" s="36">
        <v>430.15000000000003</v>
      </c>
      <c r="F195" s="36">
        <v>427.45000000000005</v>
      </c>
      <c r="G195" s="36">
        <v>422.80000000000007</v>
      </c>
      <c r="H195" s="36">
        <v>437.5</v>
      </c>
      <c r="I195" s="36">
        <v>442.15</v>
      </c>
      <c r="J195" s="36">
        <v>444.84999999999997</v>
      </c>
      <c r="K195" s="31">
        <v>439.45</v>
      </c>
      <c r="L195" s="31">
        <v>432.1</v>
      </c>
      <c r="M195" s="31">
        <v>72.418459999999996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174.25</v>
      </c>
      <c r="D196" s="36">
        <v>174.58333333333334</v>
      </c>
      <c r="E196" s="36">
        <v>173.16666666666669</v>
      </c>
      <c r="F196" s="36">
        <v>172.08333333333334</v>
      </c>
      <c r="G196" s="36">
        <v>170.66666666666669</v>
      </c>
      <c r="H196" s="36">
        <v>175.66666666666669</v>
      </c>
      <c r="I196" s="36">
        <v>177.08333333333337</v>
      </c>
      <c r="J196" s="36">
        <v>178.16666666666669</v>
      </c>
      <c r="K196" s="31">
        <v>176</v>
      </c>
      <c r="L196" s="31">
        <v>173.5</v>
      </c>
      <c r="M196" s="31">
        <v>365.75549999999998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1286.45</v>
      </c>
      <c r="D197" s="36">
        <v>1294.8499999999999</v>
      </c>
      <c r="E197" s="36">
        <v>1275.6999999999998</v>
      </c>
      <c r="F197" s="36">
        <v>1264.9499999999998</v>
      </c>
      <c r="G197" s="36">
        <v>1245.7999999999997</v>
      </c>
      <c r="H197" s="36">
        <v>1305.5999999999999</v>
      </c>
      <c r="I197" s="36">
        <v>1324.75</v>
      </c>
      <c r="J197" s="36">
        <v>1335.5</v>
      </c>
      <c r="K197" s="31">
        <v>1314</v>
      </c>
      <c r="L197" s="31">
        <v>1284.0999999999999</v>
      </c>
      <c r="M197" s="31">
        <v>14.055669999999999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752.35</v>
      </c>
      <c r="D198" s="36">
        <v>754.80000000000007</v>
      </c>
      <c r="E198" s="36">
        <v>745.80000000000018</v>
      </c>
      <c r="F198" s="36">
        <v>739.25000000000011</v>
      </c>
      <c r="G198" s="36">
        <v>730.25000000000023</v>
      </c>
      <c r="H198" s="36">
        <v>761.35000000000014</v>
      </c>
      <c r="I198" s="36">
        <v>770.34999999999991</v>
      </c>
      <c r="J198" s="36">
        <v>776.90000000000009</v>
      </c>
      <c r="K198" s="31">
        <v>763.8</v>
      </c>
      <c r="L198" s="31">
        <v>748.25</v>
      </c>
      <c r="M198" s="31">
        <v>4.88802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3380.4</v>
      </c>
      <c r="D199" s="36">
        <v>3389.8333333333335</v>
      </c>
      <c r="E199" s="36">
        <v>3361.666666666667</v>
      </c>
      <c r="F199" s="36">
        <v>3342.9333333333334</v>
      </c>
      <c r="G199" s="36">
        <v>3314.7666666666669</v>
      </c>
      <c r="H199" s="36">
        <v>3408.5666666666671</v>
      </c>
      <c r="I199" s="36">
        <v>3436.733333333334</v>
      </c>
      <c r="J199" s="36">
        <v>3455.4666666666672</v>
      </c>
      <c r="K199" s="31">
        <v>3418</v>
      </c>
      <c r="L199" s="31">
        <v>3371.1</v>
      </c>
      <c r="M199" s="31">
        <v>5.1953300000000002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2714.2</v>
      </c>
      <c r="D200" s="36">
        <v>2699.0666666666666</v>
      </c>
      <c r="E200" s="36">
        <v>2663.1333333333332</v>
      </c>
      <c r="F200" s="36">
        <v>2612.0666666666666</v>
      </c>
      <c r="G200" s="36">
        <v>2576.1333333333332</v>
      </c>
      <c r="H200" s="36">
        <v>2750.1333333333332</v>
      </c>
      <c r="I200" s="36">
        <v>2786.0666666666666</v>
      </c>
      <c r="J200" s="36">
        <v>2837.1333333333332</v>
      </c>
      <c r="K200" s="31">
        <v>2735</v>
      </c>
      <c r="L200" s="31">
        <v>2648</v>
      </c>
      <c r="M200" s="31">
        <v>3.8736100000000002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1456.2</v>
      </c>
      <c r="D201" s="36">
        <v>1451.3166666666666</v>
      </c>
      <c r="E201" s="36">
        <v>1428.8833333333332</v>
      </c>
      <c r="F201" s="36">
        <v>1401.5666666666666</v>
      </c>
      <c r="G201" s="36">
        <v>1379.1333333333332</v>
      </c>
      <c r="H201" s="36">
        <v>1478.6333333333332</v>
      </c>
      <c r="I201" s="36">
        <v>1501.0666666666666</v>
      </c>
      <c r="J201" s="36">
        <v>1528.3833333333332</v>
      </c>
      <c r="K201" s="31">
        <v>1473.75</v>
      </c>
      <c r="L201" s="31">
        <v>1424</v>
      </c>
      <c r="M201" s="31">
        <v>17.94041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4672.05</v>
      </c>
      <c r="D202" s="36">
        <v>4663.8833333333332</v>
      </c>
      <c r="E202" s="36">
        <v>4608.2666666666664</v>
      </c>
      <c r="F202" s="36">
        <v>4544.4833333333336</v>
      </c>
      <c r="G202" s="36">
        <v>4488.8666666666668</v>
      </c>
      <c r="H202" s="36">
        <v>4727.6666666666661</v>
      </c>
      <c r="I202" s="36">
        <v>4783.2833333333328</v>
      </c>
      <c r="J202" s="36">
        <v>4847.0666666666657</v>
      </c>
      <c r="K202" s="31">
        <v>4719.5</v>
      </c>
      <c r="L202" s="31">
        <v>4600.1000000000004</v>
      </c>
      <c r="M202" s="31">
        <v>7.4469399999999997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3721</v>
      </c>
      <c r="D203" s="36">
        <v>3737.7000000000003</v>
      </c>
      <c r="E203" s="36">
        <v>3670.9000000000005</v>
      </c>
      <c r="F203" s="36">
        <v>3620.8</v>
      </c>
      <c r="G203" s="36">
        <v>3554.0000000000005</v>
      </c>
      <c r="H203" s="36">
        <v>3787.8000000000006</v>
      </c>
      <c r="I203" s="36">
        <v>3854.6000000000008</v>
      </c>
      <c r="J203" s="36">
        <v>3904.7000000000007</v>
      </c>
      <c r="K203" s="31">
        <v>3804.5</v>
      </c>
      <c r="L203" s="31">
        <v>3687.6</v>
      </c>
      <c r="M203" s="31">
        <v>1.5263100000000001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517.25</v>
      </c>
      <c r="D204" s="36">
        <v>518.44999999999993</v>
      </c>
      <c r="E204" s="36">
        <v>514.29999999999984</v>
      </c>
      <c r="F204" s="36">
        <v>511.34999999999991</v>
      </c>
      <c r="G204" s="36">
        <v>507.19999999999982</v>
      </c>
      <c r="H204" s="36">
        <v>521.39999999999986</v>
      </c>
      <c r="I204" s="36">
        <v>525.54999999999995</v>
      </c>
      <c r="J204" s="36">
        <v>528.49999999999989</v>
      </c>
      <c r="K204" s="31">
        <v>522.6</v>
      </c>
      <c r="L204" s="31">
        <v>515.5</v>
      </c>
      <c r="M204" s="31">
        <v>25.22672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10023.4</v>
      </c>
      <c r="D205" s="36">
        <v>10054.116666666667</v>
      </c>
      <c r="E205" s="36">
        <v>9930.2833333333328</v>
      </c>
      <c r="F205" s="36">
        <v>9837.1666666666661</v>
      </c>
      <c r="G205" s="36">
        <v>9713.3333333333321</v>
      </c>
      <c r="H205" s="36">
        <v>10147.233333333334</v>
      </c>
      <c r="I205" s="36">
        <v>10271.066666666666</v>
      </c>
      <c r="J205" s="36">
        <v>10364.183333333334</v>
      </c>
      <c r="K205" s="31">
        <v>10177.950000000001</v>
      </c>
      <c r="L205" s="31">
        <v>9961</v>
      </c>
      <c r="M205" s="31">
        <v>3.17883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155</v>
      </c>
      <c r="D206" s="36">
        <v>156.08333333333334</v>
      </c>
      <c r="E206" s="36">
        <v>153.41666666666669</v>
      </c>
      <c r="F206" s="36">
        <v>151.83333333333334</v>
      </c>
      <c r="G206" s="36">
        <v>149.16666666666669</v>
      </c>
      <c r="H206" s="36">
        <v>157.66666666666669</v>
      </c>
      <c r="I206" s="36">
        <v>160.33333333333337</v>
      </c>
      <c r="J206" s="36">
        <v>161.91666666666669</v>
      </c>
      <c r="K206" s="31">
        <v>158.75</v>
      </c>
      <c r="L206" s="31">
        <v>154.5</v>
      </c>
      <c r="M206" s="31">
        <v>114.01297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1877.75</v>
      </c>
      <c r="D207" s="36">
        <v>1870.7833333333335</v>
      </c>
      <c r="E207" s="36">
        <v>1858.5666666666671</v>
      </c>
      <c r="F207" s="36">
        <v>1839.3833333333334</v>
      </c>
      <c r="G207" s="36">
        <v>1827.166666666667</v>
      </c>
      <c r="H207" s="36">
        <v>1889.9666666666672</v>
      </c>
      <c r="I207" s="36">
        <v>1902.1833333333338</v>
      </c>
      <c r="J207" s="36">
        <v>1921.3666666666672</v>
      </c>
      <c r="K207" s="31">
        <v>1883</v>
      </c>
      <c r="L207" s="31">
        <v>1851.6</v>
      </c>
      <c r="M207" s="31">
        <v>1.774</v>
      </c>
      <c r="N207" s="1"/>
      <c r="O207" s="1"/>
    </row>
    <row r="208" spans="1:15" ht="12.75" customHeight="1">
      <c r="A208" s="51">
        <v>203</v>
      </c>
      <c r="B208" s="53" t="s">
        <v>172</v>
      </c>
      <c r="C208" s="31">
        <v>1180.1500000000001</v>
      </c>
      <c r="D208" s="36">
        <v>1180.5333333333333</v>
      </c>
      <c r="E208" s="36">
        <v>1169.2166666666667</v>
      </c>
      <c r="F208" s="36">
        <v>1158.2833333333333</v>
      </c>
      <c r="G208" s="36">
        <v>1146.9666666666667</v>
      </c>
      <c r="H208" s="36">
        <v>1191.4666666666667</v>
      </c>
      <c r="I208" s="36">
        <v>1202.7833333333333</v>
      </c>
      <c r="J208" s="36">
        <v>1213.7166666666667</v>
      </c>
      <c r="K208" s="31">
        <v>1191.8499999999999</v>
      </c>
      <c r="L208" s="31">
        <v>1169.5999999999999</v>
      </c>
      <c r="M208" s="31">
        <v>11.37792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1430.3</v>
      </c>
      <c r="D209" s="36">
        <v>1442.55</v>
      </c>
      <c r="E209" s="36">
        <v>1415.85</v>
      </c>
      <c r="F209" s="36">
        <v>1401.3999999999999</v>
      </c>
      <c r="G209" s="36">
        <v>1374.6999999999998</v>
      </c>
      <c r="H209" s="36">
        <v>1457</v>
      </c>
      <c r="I209" s="36">
        <v>1483.7000000000003</v>
      </c>
      <c r="J209" s="36">
        <v>1498.15</v>
      </c>
      <c r="K209" s="31">
        <v>1469.25</v>
      </c>
      <c r="L209" s="31">
        <v>1428.1</v>
      </c>
      <c r="M209" s="31">
        <v>18.570150000000002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454.25</v>
      </c>
      <c r="D210" s="36">
        <v>455.89999999999992</v>
      </c>
      <c r="E210" s="36">
        <v>449.49999999999983</v>
      </c>
      <c r="F210" s="36">
        <v>444.74999999999989</v>
      </c>
      <c r="G210" s="36">
        <v>438.3499999999998</v>
      </c>
      <c r="H210" s="36">
        <v>460.64999999999986</v>
      </c>
      <c r="I210" s="36">
        <v>467.04999999999995</v>
      </c>
      <c r="J210" s="36">
        <v>471.7999999999999</v>
      </c>
      <c r="K210" s="31">
        <v>462.3</v>
      </c>
      <c r="L210" s="31">
        <v>451.15</v>
      </c>
      <c r="M210" s="31">
        <v>115.26945000000001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14.8</v>
      </c>
      <c r="D211" s="36">
        <v>14.700000000000001</v>
      </c>
      <c r="E211" s="36">
        <v>14.500000000000002</v>
      </c>
      <c r="F211" s="36">
        <v>14.200000000000001</v>
      </c>
      <c r="G211" s="36">
        <v>14.000000000000002</v>
      </c>
      <c r="H211" s="36">
        <v>15.000000000000002</v>
      </c>
      <c r="I211" s="36">
        <v>15.200000000000001</v>
      </c>
      <c r="J211" s="36">
        <v>15.500000000000002</v>
      </c>
      <c r="K211" s="31">
        <v>14.9</v>
      </c>
      <c r="L211" s="31">
        <v>14.4</v>
      </c>
      <c r="M211" s="31">
        <v>5929.2248799999998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1375.3</v>
      </c>
      <c r="D212" s="36">
        <v>1385.5333333333335</v>
      </c>
      <c r="E212" s="36">
        <v>1361.7666666666671</v>
      </c>
      <c r="F212" s="36">
        <v>1348.2333333333336</v>
      </c>
      <c r="G212" s="36">
        <v>1324.4666666666672</v>
      </c>
      <c r="H212" s="36">
        <v>1399.0666666666671</v>
      </c>
      <c r="I212" s="36">
        <v>1422.8333333333335</v>
      </c>
      <c r="J212" s="36">
        <v>1436.366666666667</v>
      </c>
      <c r="K212" s="31">
        <v>1409.3</v>
      </c>
      <c r="L212" s="31">
        <v>1372</v>
      </c>
      <c r="M212" s="31">
        <v>12.88677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450.8</v>
      </c>
      <c r="D213" s="36">
        <v>451.93333333333334</v>
      </c>
      <c r="E213" s="36">
        <v>448.36666666666667</v>
      </c>
      <c r="F213" s="36">
        <v>445.93333333333334</v>
      </c>
      <c r="G213" s="36">
        <v>442.36666666666667</v>
      </c>
      <c r="H213" s="36">
        <v>454.36666666666667</v>
      </c>
      <c r="I213" s="36">
        <v>457.93333333333339</v>
      </c>
      <c r="J213" s="36">
        <v>460.36666666666667</v>
      </c>
      <c r="K213" s="31">
        <v>455.5</v>
      </c>
      <c r="L213" s="31">
        <v>449.5</v>
      </c>
      <c r="M213" s="31">
        <v>48.780180000000001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22.75</v>
      </c>
      <c r="D214" s="36">
        <v>22.7</v>
      </c>
      <c r="E214" s="36">
        <v>22.549999999999997</v>
      </c>
      <c r="F214" s="36">
        <v>22.349999999999998</v>
      </c>
      <c r="G214" s="36">
        <v>22.199999999999996</v>
      </c>
      <c r="H214" s="36">
        <v>22.9</v>
      </c>
      <c r="I214" s="36">
        <v>23.049999999999997</v>
      </c>
      <c r="J214" s="36">
        <v>23.25</v>
      </c>
      <c r="K214" s="31">
        <v>22.85</v>
      </c>
      <c r="L214" s="31">
        <v>22.5</v>
      </c>
      <c r="M214" s="31">
        <v>759.1567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150.94999999999999</v>
      </c>
      <c r="D215" s="36">
        <v>151.58333333333334</v>
      </c>
      <c r="E215" s="36">
        <v>148.66666666666669</v>
      </c>
      <c r="F215" s="36">
        <v>146.38333333333335</v>
      </c>
      <c r="G215" s="36">
        <v>143.4666666666667</v>
      </c>
      <c r="H215" s="36">
        <v>153.86666666666667</v>
      </c>
      <c r="I215" s="36">
        <v>156.78333333333336</v>
      </c>
      <c r="J215" s="36">
        <v>159.06666666666666</v>
      </c>
      <c r="K215" s="31">
        <v>154.5</v>
      </c>
      <c r="L215" s="31">
        <v>149.30000000000001</v>
      </c>
      <c r="M215" s="31">
        <v>147.04453000000001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183.35</v>
      </c>
      <c r="D216" s="36">
        <v>182.91666666666666</v>
      </c>
      <c r="E216" s="36">
        <v>180.43333333333331</v>
      </c>
      <c r="F216" s="36">
        <v>177.51666666666665</v>
      </c>
      <c r="G216" s="36">
        <v>175.0333333333333</v>
      </c>
      <c r="H216" s="36">
        <v>185.83333333333331</v>
      </c>
      <c r="I216" s="36">
        <v>188.31666666666666</v>
      </c>
      <c r="J216" s="36">
        <v>191.23333333333332</v>
      </c>
      <c r="K216" s="31">
        <v>185.4</v>
      </c>
      <c r="L216" s="31">
        <v>180</v>
      </c>
      <c r="M216" s="31">
        <v>308.88209000000001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1044.75</v>
      </c>
      <c r="D217" s="36">
        <v>1043.8333333333333</v>
      </c>
      <c r="E217" s="36">
        <v>1036.8166666666666</v>
      </c>
      <c r="F217" s="36">
        <v>1028.8833333333334</v>
      </c>
      <c r="G217" s="36">
        <v>1021.8666666666668</v>
      </c>
      <c r="H217" s="36">
        <v>1051.7666666666664</v>
      </c>
      <c r="I217" s="36">
        <v>1058.7833333333333</v>
      </c>
      <c r="J217" s="36">
        <v>1066.7166666666662</v>
      </c>
      <c r="K217" s="31">
        <v>1050.8499999999999</v>
      </c>
      <c r="L217" s="31">
        <v>1035.9000000000001</v>
      </c>
      <c r="M217" s="31">
        <v>10.81054</v>
      </c>
      <c r="N217" s="1"/>
      <c r="O217" s="1"/>
    </row>
    <row r="218" spans="1:15" ht="12.75" customHeight="1">
      <c r="A218" s="54"/>
      <c r="B218" s="198"/>
      <c r="C218" s="419"/>
      <c r="D218" s="419"/>
      <c r="E218" s="419"/>
      <c r="F218" s="419"/>
      <c r="G218" s="419"/>
      <c r="H218" s="419"/>
      <c r="I218" s="419"/>
      <c r="J218" s="419"/>
      <c r="K218" s="419"/>
      <c r="L218" s="420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0"/>
      <c r="B1" s="43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45442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4" t="s">
        <v>16</v>
      </c>
      <c r="B9" s="426" t="s">
        <v>18</v>
      </c>
      <c r="C9" s="429" t="s">
        <v>20</v>
      </c>
      <c r="D9" s="429" t="s">
        <v>21</v>
      </c>
      <c r="E9" s="421" t="s">
        <v>22</v>
      </c>
      <c r="F9" s="422"/>
      <c r="G9" s="423"/>
      <c r="H9" s="421" t="s">
        <v>23</v>
      </c>
      <c r="I9" s="422"/>
      <c r="J9" s="423"/>
      <c r="K9" s="26"/>
      <c r="L9" s="27"/>
      <c r="M9" s="48"/>
      <c r="N9" s="1"/>
      <c r="O9" s="1"/>
    </row>
    <row r="10" spans="1:15" ht="42.75" customHeight="1">
      <c r="A10" s="425"/>
      <c r="B10" s="428"/>
      <c r="C10" s="428"/>
      <c r="D10" s="4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799.95</v>
      </c>
      <c r="D11" s="36">
        <v>794.5</v>
      </c>
      <c r="E11" s="36">
        <v>782</v>
      </c>
      <c r="F11" s="36">
        <v>764.05</v>
      </c>
      <c r="G11" s="36">
        <v>751.55</v>
      </c>
      <c r="H11" s="36">
        <v>812.45</v>
      </c>
      <c r="I11" s="36">
        <v>824.95</v>
      </c>
      <c r="J11" s="36">
        <v>842.90000000000009</v>
      </c>
      <c r="K11" s="31">
        <v>807</v>
      </c>
      <c r="L11" s="31">
        <v>776.55</v>
      </c>
      <c r="M11" s="31">
        <v>2.3900899999999998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33493.75</v>
      </c>
      <c r="D12" s="36">
        <v>33997.299999999996</v>
      </c>
      <c r="E12" s="36">
        <v>32449.349999999991</v>
      </c>
      <c r="F12" s="36">
        <v>31404.949999999997</v>
      </c>
      <c r="G12" s="36">
        <v>29856.999999999993</v>
      </c>
      <c r="H12" s="36">
        <v>35041.69999999999</v>
      </c>
      <c r="I12" s="36">
        <v>36589.649999999987</v>
      </c>
      <c r="J12" s="36">
        <v>37634.049999999988</v>
      </c>
      <c r="K12" s="31">
        <v>35545.25</v>
      </c>
      <c r="L12" s="31">
        <v>32952.9</v>
      </c>
      <c r="M12" s="31">
        <v>0.77573999999999999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8198.35</v>
      </c>
      <c r="D13" s="36">
        <v>8190.5833333333348</v>
      </c>
      <c r="E13" s="36">
        <v>8132.716666666669</v>
      </c>
      <c r="F13" s="36">
        <v>8067.0833333333339</v>
      </c>
      <c r="G13" s="36">
        <v>8009.2166666666681</v>
      </c>
      <c r="H13" s="36">
        <v>8256.2166666666708</v>
      </c>
      <c r="I13" s="36">
        <v>8314.0833333333358</v>
      </c>
      <c r="J13" s="36">
        <v>8379.7166666666708</v>
      </c>
      <c r="K13" s="31">
        <v>8248.4500000000007</v>
      </c>
      <c r="L13" s="31">
        <v>8124.95</v>
      </c>
      <c r="M13" s="31">
        <v>2.2616700000000001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2536.5</v>
      </c>
      <c r="D14" s="36">
        <v>2543.4500000000003</v>
      </c>
      <c r="E14" s="36">
        <v>2516.9000000000005</v>
      </c>
      <c r="F14" s="36">
        <v>2497.3000000000002</v>
      </c>
      <c r="G14" s="36">
        <v>2470.7500000000005</v>
      </c>
      <c r="H14" s="36">
        <v>2563.0500000000006</v>
      </c>
      <c r="I14" s="36">
        <v>2589.6000000000008</v>
      </c>
      <c r="J14" s="36">
        <v>2609.2000000000007</v>
      </c>
      <c r="K14" s="31">
        <v>2570</v>
      </c>
      <c r="L14" s="31">
        <v>2523.85</v>
      </c>
      <c r="M14" s="31">
        <v>4.63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3674.5</v>
      </c>
      <c r="D15" s="36">
        <v>3679.2666666666664</v>
      </c>
      <c r="E15" s="36">
        <v>3655.2333333333327</v>
      </c>
      <c r="F15" s="36">
        <v>3635.9666666666662</v>
      </c>
      <c r="G15" s="36">
        <v>3611.9333333333325</v>
      </c>
      <c r="H15" s="36">
        <v>3698.5333333333328</v>
      </c>
      <c r="I15" s="36">
        <v>3722.5666666666666</v>
      </c>
      <c r="J15" s="36">
        <v>3741.833333333333</v>
      </c>
      <c r="K15" s="31">
        <v>3703.3</v>
      </c>
      <c r="L15" s="31">
        <v>3660</v>
      </c>
      <c r="M15" s="31">
        <v>0.19742999999999999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1598.25</v>
      </c>
      <c r="D16" s="36">
        <v>1605.8999999999999</v>
      </c>
      <c r="E16" s="36">
        <v>1582.8499999999997</v>
      </c>
      <c r="F16" s="36">
        <v>1567.4499999999998</v>
      </c>
      <c r="G16" s="36">
        <v>1544.3999999999996</v>
      </c>
      <c r="H16" s="36">
        <v>1621.2999999999997</v>
      </c>
      <c r="I16" s="36">
        <v>1644.35</v>
      </c>
      <c r="J16" s="36">
        <v>1659.7499999999998</v>
      </c>
      <c r="K16" s="31">
        <v>1628.95</v>
      </c>
      <c r="L16" s="31">
        <v>1590.5</v>
      </c>
      <c r="M16" s="31">
        <v>5.1414400000000002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648.29999999999995</v>
      </c>
      <c r="D17" s="36">
        <v>644.73333333333323</v>
      </c>
      <c r="E17" s="36">
        <v>636.66666666666652</v>
      </c>
      <c r="F17" s="36">
        <v>625.0333333333333</v>
      </c>
      <c r="G17" s="36">
        <v>616.96666666666658</v>
      </c>
      <c r="H17" s="36">
        <v>656.36666666666645</v>
      </c>
      <c r="I17" s="36">
        <v>664.43333333333328</v>
      </c>
      <c r="J17" s="36">
        <v>676.06666666666638</v>
      </c>
      <c r="K17" s="31">
        <v>652.79999999999995</v>
      </c>
      <c r="L17" s="31">
        <v>633.1</v>
      </c>
      <c r="M17" s="31">
        <v>51.401620000000001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628</v>
      </c>
      <c r="D18" s="36">
        <v>627.91666666666663</v>
      </c>
      <c r="E18" s="36">
        <v>622.18333333333328</v>
      </c>
      <c r="F18" s="36">
        <v>616.36666666666667</v>
      </c>
      <c r="G18" s="36">
        <v>610.63333333333333</v>
      </c>
      <c r="H18" s="36">
        <v>633.73333333333323</v>
      </c>
      <c r="I18" s="36">
        <v>639.46666666666658</v>
      </c>
      <c r="J18" s="36">
        <v>645.28333333333319</v>
      </c>
      <c r="K18" s="31">
        <v>633.65</v>
      </c>
      <c r="L18" s="31">
        <v>622.1</v>
      </c>
      <c r="M18" s="31">
        <v>10.036670000000001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1574.05</v>
      </c>
      <c r="D19" s="36">
        <v>1570.7166666666665</v>
      </c>
      <c r="E19" s="36">
        <v>1558.4333333333329</v>
      </c>
      <c r="F19" s="36">
        <v>1542.8166666666664</v>
      </c>
      <c r="G19" s="36">
        <v>1530.5333333333328</v>
      </c>
      <c r="H19" s="36">
        <v>1586.333333333333</v>
      </c>
      <c r="I19" s="36">
        <v>1598.6166666666663</v>
      </c>
      <c r="J19" s="36">
        <v>1614.2333333333331</v>
      </c>
      <c r="K19" s="31">
        <v>1583</v>
      </c>
      <c r="L19" s="31">
        <v>1555.1</v>
      </c>
      <c r="M19" s="31">
        <v>4.7770999999999999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26169.05</v>
      </c>
      <c r="D20" s="36">
        <v>26086.650000000005</v>
      </c>
      <c r="E20" s="36">
        <v>25800.30000000001</v>
      </c>
      <c r="F20" s="36">
        <v>25431.550000000007</v>
      </c>
      <c r="G20" s="36">
        <v>25145.200000000012</v>
      </c>
      <c r="H20" s="36">
        <v>26455.400000000009</v>
      </c>
      <c r="I20" s="36">
        <v>26741.750000000007</v>
      </c>
      <c r="J20" s="36">
        <v>27110.500000000007</v>
      </c>
      <c r="K20" s="31">
        <v>26373</v>
      </c>
      <c r="L20" s="31">
        <v>25717.9</v>
      </c>
      <c r="M20" s="31">
        <v>0.14960999999999999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1423.25</v>
      </c>
      <c r="D21" s="36">
        <v>1404.9833333333333</v>
      </c>
      <c r="E21" s="36">
        <v>1378.3166666666666</v>
      </c>
      <c r="F21" s="36">
        <v>1333.3833333333332</v>
      </c>
      <c r="G21" s="36">
        <v>1306.7166666666665</v>
      </c>
      <c r="H21" s="36">
        <v>1449.9166666666667</v>
      </c>
      <c r="I21" s="36">
        <v>1476.5833333333333</v>
      </c>
      <c r="J21" s="36">
        <v>1521.5166666666669</v>
      </c>
      <c r="K21" s="31">
        <v>1431.65</v>
      </c>
      <c r="L21" s="31">
        <v>1360.05</v>
      </c>
      <c r="M21" s="31">
        <v>3.9286300000000001</v>
      </c>
      <c r="N21" s="1"/>
      <c r="O21" s="1"/>
    </row>
    <row r="22" spans="1:15" ht="12" customHeight="1">
      <c r="A22" s="33">
        <v>12</v>
      </c>
      <c r="B22" s="53" t="s">
        <v>827</v>
      </c>
      <c r="C22" s="31">
        <v>1085.7</v>
      </c>
      <c r="D22" s="36">
        <v>1089.1500000000001</v>
      </c>
      <c r="E22" s="36">
        <v>1078.4500000000003</v>
      </c>
      <c r="F22" s="36">
        <v>1071.2000000000003</v>
      </c>
      <c r="G22" s="36">
        <v>1060.5000000000005</v>
      </c>
      <c r="H22" s="36">
        <v>1096.4000000000001</v>
      </c>
      <c r="I22" s="36">
        <v>1107.0999999999999</v>
      </c>
      <c r="J22" s="36">
        <v>1114.3499999999999</v>
      </c>
      <c r="K22" s="31">
        <v>1099.8499999999999</v>
      </c>
      <c r="L22" s="31">
        <v>1081.9000000000001</v>
      </c>
      <c r="M22" s="31">
        <v>6.31494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3258.8</v>
      </c>
      <c r="D23" s="36">
        <v>3264.5666666666671</v>
      </c>
      <c r="E23" s="36">
        <v>3206.233333333334</v>
      </c>
      <c r="F23" s="36">
        <v>3153.666666666667</v>
      </c>
      <c r="G23" s="36">
        <v>3095.3333333333339</v>
      </c>
      <c r="H23" s="36">
        <v>3317.1333333333341</v>
      </c>
      <c r="I23" s="36">
        <v>3375.4666666666672</v>
      </c>
      <c r="J23" s="36">
        <v>3428.0333333333342</v>
      </c>
      <c r="K23" s="31">
        <v>3322.9</v>
      </c>
      <c r="L23" s="31">
        <v>3212</v>
      </c>
      <c r="M23" s="31">
        <v>19.107289999999999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1879.6</v>
      </c>
      <c r="D24" s="36">
        <v>1884.3166666666666</v>
      </c>
      <c r="E24" s="36">
        <v>1860.6333333333332</v>
      </c>
      <c r="F24" s="36">
        <v>1841.6666666666665</v>
      </c>
      <c r="G24" s="36">
        <v>1817.9833333333331</v>
      </c>
      <c r="H24" s="36">
        <v>1903.2833333333333</v>
      </c>
      <c r="I24" s="36">
        <v>1926.9666666666667</v>
      </c>
      <c r="J24" s="36">
        <v>1945.9333333333334</v>
      </c>
      <c r="K24" s="31">
        <v>1908</v>
      </c>
      <c r="L24" s="31">
        <v>1865.35</v>
      </c>
      <c r="M24" s="31">
        <v>6.2618099999999997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1410</v>
      </c>
      <c r="D25" s="36">
        <v>1406.9166666666667</v>
      </c>
      <c r="E25" s="36">
        <v>1385.9833333333336</v>
      </c>
      <c r="F25" s="36">
        <v>1361.9666666666669</v>
      </c>
      <c r="G25" s="36">
        <v>1341.0333333333338</v>
      </c>
      <c r="H25" s="36">
        <v>1430.9333333333334</v>
      </c>
      <c r="I25" s="36">
        <v>1451.8666666666663</v>
      </c>
      <c r="J25" s="36">
        <v>1475.8833333333332</v>
      </c>
      <c r="K25" s="31">
        <v>1427.85</v>
      </c>
      <c r="L25" s="31">
        <v>1382.9</v>
      </c>
      <c r="M25" s="31">
        <v>32.144750000000002</v>
      </c>
      <c r="N25" s="1"/>
      <c r="O25" s="1"/>
    </row>
    <row r="26" spans="1:15" ht="12.75" customHeight="1">
      <c r="A26" s="33">
        <v>16</v>
      </c>
      <c r="B26" s="53" t="s">
        <v>790</v>
      </c>
      <c r="C26" s="31">
        <v>679.25</v>
      </c>
      <c r="D26" s="36">
        <v>676.43333333333328</v>
      </c>
      <c r="E26" s="36">
        <v>668.86666666666656</v>
      </c>
      <c r="F26" s="36">
        <v>658.48333333333323</v>
      </c>
      <c r="G26" s="36">
        <v>650.91666666666652</v>
      </c>
      <c r="H26" s="36">
        <v>686.81666666666661</v>
      </c>
      <c r="I26" s="36">
        <v>694.38333333333344</v>
      </c>
      <c r="J26" s="36">
        <v>704.76666666666665</v>
      </c>
      <c r="K26" s="31">
        <v>684</v>
      </c>
      <c r="L26" s="31">
        <v>666.05</v>
      </c>
      <c r="M26" s="31">
        <v>47.420020000000001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950.75</v>
      </c>
      <c r="D27" s="36">
        <v>953.58333333333337</v>
      </c>
      <c r="E27" s="36">
        <v>942.16666666666674</v>
      </c>
      <c r="F27" s="36">
        <v>933.58333333333337</v>
      </c>
      <c r="G27" s="36">
        <v>922.16666666666674</v>
      </c>
      <c r="H27" s="36">
        <v>962.16666666666674</v>
      </c>
      <c r="I27" s="36">
        <v>973.58333333333348</v>
      </c>
      <c r="J27" s="36">
        <v>982.16666666666674</v>
      </c>
      <c r="K27" s="31">
        <v>965</v>
      </c>
      <c r="L27" s="31">
        <v>945</v>
      </c>
      <c r="M27" s="31">
        <v>9.8387899999999995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344.4</v>
      </c>
      <c r="D28" s="36">
        <v>343.51666666666665</v>
      </c>
      <c r="E28" s="36">
        <v>339.18333333333328</v>
      </c>
      <c r="F28" s="36">
        <v>333.96666666666664</v>
      </c>
      <c r="G28" s="36">
        <v>329.63333333333327</v>
      </c>
      <c r="H28" s="36">
        <v>348.73333333333329</v>
      </c>
      <c r="I28" s="36">
        <v>353.06666666666666</v>
      </c>
      <c r="J28" s="36">
        <v>358.2833333333333</v>
      </c>
      <c r="K28" s="31">
        <v>347.85</v>
      </c>
      <c r="L28" s="31">
        <v>338.3</v>
      </c>
      <c r="M28" s="31">
        <v>21.133849999999999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225.85</v>
      </c>
      <c r="D29" s="36">
        <v>226.13333333333333</v>
      </c>
      <c r="E29" s="36">
        <v>223.46666666666664</v>
      </c>
      <c r="F29" s="36">
        <v>221.08333333333331</v>
      </c>
      <c r="G29" s="36">
        <v>218.41666666666663</v>
      </c>
      <c r="H29" s="36">
        <v>228.51666666666665</v>
      </c>
      <c r="I29" s="36">
        <v>231.18333333333334</v>
      </c>
      <c r="J29" s="36">
        <v>233.56666666666666</v>
      </c>
      <c r="K29" s="31">
        <v>228.8</v>
      </c>
      <c r="L29" s="31">
        <v>223.75</v>
      </c>
      <c r="M29" s="31">
        <v>45.999070000000003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299.3</v>
      </c>
      <c r="D30" s="36">
        <v>292.59999999999997</v>
      </c>
      <c r="E30" s="36">
        <v>284.19999999999993</v>
      </c>
      <c r="F30" s="36">
        <v>269.09999999999997</v>
      </c>
      <c r="G30" s="36">
        <v>260.69999999999993</v>
      </c>
      <c r="H30" s="36">
        <v>307.69999999999993</v>
      </c>
      <c r="I30" s="36">
        <v>316.09999999999991</v>
      </c>
      <c r="J30" s="36">
        <v>331.19999999999993</v>
      </c>
      <c r="K30" s="31">
        <v>301</v>
      </c>
      <c r="L30" s="31">
        <v>277.5</v>
      </c>
      <c r="M30" s="31">
        <v>168.73868999999999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734.4</v>
      </c>
      <c r="D31" s="36">
        <v>738.33333333333337</v>
      </c>
      <c r="E31" s="36">
        <v>706.66666666666674</v>
      </c>
      <c r="F31" s="36">
        <v>678.93333333333339</v>
      </c>
      <c r="G31" s="36">
        <v>647.26666666666677</v>
      </c>
      <c r="H31" s="36">
        <v>766.06666666666672</v>
      </c>
      <c r="I31" s="36">
        <v>797.73333333333346</v>
      </c>
      <c r="J31" s="36">
        <v>825.4666666666667</v>
      </c>
      <c r="K31" s="31">
        <v>770</v>
      </c>
      <c r="L31" s="31">
        <v>710.6</v>
      </c>
      <c r="M31" s="31">
        <v>13.34215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806.3</v>
      </c>
      <c r="D32" s="36">
        <v>809.56666666666661</v>
      </c>
      <c r="E32" s="36">
        <v>801.73333333333323</v>
      </c>
      <c r="F32" s="36">
        <v>797.16666666666663</v>
      </c>
      <c r="G32" s="36">
        <v>789.33333333333326</v>
      </c>
      <c r="H32" s="36">
        <v>814.13333333333321</v>
      </c>
      <c r="I32" s="36">
        <v>821.9666666666667</v>
      </c>
      <c r="J32" s="36">
        <v>826.53333333333319</v>
      </c>
      <c r="K32" s="31">
        <v>817.4</v>
      </c>
      <c r="L32" s="31">
        <v>805</v>
      </c>
      <c r="M32" s="31">
        <v>0.42458000000000001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1175.0999999999999</v>
      </c>
      <c r="D33" s="36">
        <v>1181.8333333333333</v>
      </c>
      <c r="E33" s="36">
        <v>1158.2666666666664</v>
      </c>
      <c r="F33" s="36">
        <v>1141.4333333333332</v>
      </c>
      <c r="G33" s="36">
        <v>1117.8666666666663</v>
      </c>
      <c r="H33" s="36">
        <v>1198.6666666666665</v>
      </c>
      <c r="I33" s="36">
        <v>1222.2333333333336</v>
      </c>
      <c r="J33" s="36">
        <v>1239.0666666666666</v>
      </c>
      <c r="K33" s="31">
        <v>1205.4000000000001</v>
      </c>
      <c r="L33" s="31">
        <v>1165</v>
      </c>
      <c r="M33" s="31">
        <v>2.5134599999999998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2395.15</v>
      </c>
      <c r="D34" s="36">
        <v>2398.0333333333333</v>
      </c>
      <c r="E34" s="36">
        <v>2379.2166666666667</v>
      </c>
      <c r="F34" s="36">
        <v>2363.2833333333333</v>
      </c>
      <c r="G34" s="36">
        <v>2344.4666666666667</v>
      </c>
      <c r="H34" s="36">
        <v>2413.9666666666667</v>
      </c>
      <c r="I34" s="36">
        <v>2432.7833333333333</v>
      </c>
      <c r="J34" s="36">
        <v>2448.7166666666667</v>
      </c>
      <c r="K34" s="31">
        <v>2416.85</v>
      </c>
      <c r="L34" s="31">
        <v>2382.1</v>
      </c>
      <c r="M34" s="31">
        <v>0.82572000000000001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947.05</v>
      </c>
      <c r="D35" s="36">
        <v>944.58333333333337</v>
      </c>
      <c r="E35" s="36">
        <v>933.16666666666674</v>
      </c>
      <c r="F35" s="36">
        <v>919.28333333333342</v>
      </c>
      <c r="G35" s="36">
        <v>907.86666666666679</v>
      </c>
      <c r="H35" s="36">
        <v>958.4666666666667</v>
      </c>
      <c r="I35" s="36">
        <v>969.88333333333344</v>
      </c>
      <c r="J35" s="36">
        <v>983.76666666666665</v>
      </c>
      <c r="K35" s="31">
        <v>956</v>
      </c>
      <c r="L35" s="31">
        <v>930.7</v>
      </c>
      <c r="M35" s="31">
        <v>0.43667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5262.45</v>
      </c>
      <c r="D36" s="36">
        <v>5276.2166666666662</v>
      </c>
      <c r="E36" s="36">
        <v>5169.5333333333328</v>
      </c>
      <c r="F36" s="36">
        <v>5076.6166666666668</v>
      </c>
      <c r="G36" s="36">
        <v>4969.9333333333334</v>
      </c>
      <c r="H36" s="36">
        <v>5369.1333333333323</v>
      </c>
      <c r="I36" s="36">
        <v>5475.8166666666648</v>
      </c>
      <c r="J36" s="36">
        <v>5568.7333333333318</v>
      </c>
      <c r="K36" s="31">
        <v>5382.9</v>
      </c>
      <c r="L36" s="31">
        <v>5183.3</v>
      </c>
      <c r="M36" s="31">
        <v>4.95913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1922.5</v>
      </c>
      <c r="D37" s="36">
        <v>1929.4666666666665</v>
      </c>
      <c r="E37" s="36">
        <v>1904.133333333333</v>
      </c>
      <c r="F37" s="36">
        <v>1885.7666666666664</v>
      </c>
      <c r="G37" s="36">
        <v>1860.4333333333329</v>
      </c>
      <c r="H37" s="36">
        <v>1947.833333333333</v>
      </c>
      <c r="I37" s="36">
        <v>1973.1666666666665</v>
      </c>
      <c r="J37" s="36">
        <v>1991.5333333333331</v>
      </c>
      <c r="K37" s="31">
        <v>1954.8</v>
      </c>
      <c r="L37" s="31">
        <v>1911.1</v>
      </c>
      <c r="M37" s="31">
        <v>0.33260000000000001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68.7</v>
      </c>
      <c r="D38" s="36">
        <v>68.966666666666669</v>
      </c>
      <c r="E38" s="36">
        <v>68.233333333333334</v>
      </c>
      <c r="F38" s="36">
        <v>67.766666666666666</v>
      </c>
      <c r="G38" s="36">
        <v>67.033333333333331</v>
      </c>
      <c r="H38" s="36">
        <v>69.433333333333337</v>
      </c>
      <c r="I38" s="36">
        <v>70.166666666666686</v>
      </c>
      <c r="J38" s="36">
        <v>70.63333333333334</v>
      </c>
      <c r="K38" s="31">
        <v>69.7</v>
      </c>
      <c r="L38" s="31">
        <v>68.5</v>
      </c>
      <c r="M38" s="31">
        <v>9.9290800000000008</v>
      </c>
      <c r="N38" s="1"/>
      <c r="O38" s="1"/>
    </row>
    <row r="39" spans="1:15" ht="12.75" customHeight="1">
      <c r="A39" s="33">
        <v>29</v>
      </c>
      <c r="B39" s="53" t="s">
        <v>828</v>
      </c>
      <c r="C39" s="31">
        <v>26.5</v>
      </c>
      <c r="D39" s="36">
        <v>26.316666666666666</v>
      </c>
      <c r="E39" s="36">
        <v>25.733333333333334</v>
      </c>
      <c r="F39" s="36">
        <v>24.966666666666669</v>
      </c>
      <c r="G39" s="36">
        <v>24.383333333333336</v>
      </c>
      <c r="H39" s="36">
        <v>27.083333333333332</v>
      </c>
      <c r="I39" s="36">
        <v>27.666666666666668</v>
      </c>
      <c r="J39" s="36">
        <v>28.43333333333333</v>
      </c>
      <c r="K39" s="31">
        <v>26.9</v>
      </c>
      <c r="L39" s="31">
        <v>25.55</v>
      </c>
      <c r="M39" s="31">
        <v>73.918970000000002</v>
      </c>
      <c r="N39" s="1"/>
      <c r="O39" s="1"/>
    </row>
    <row r="40" spans="1:15" ht="12.75" customHeight="1">
      <c r="A40" s="33">
        <v>30</v>
      </c>
      <c r="B40" s="53" t="s">
        <v>814</v>
      </c>
      <c r="C40" s="31">
        <v>1213.1500000000001</v>
      </c>
      <c r="D40" s="36">
        <v>1227.9166666666667</v>
      </c>
      <c r="E40" s="36">
        <v>1177.8333333333335</v>
      </c>
      <c r="F40" s="36">
        <v>1142.5166666666667</v>
      </c>
      <c r="G40" s="36">
        <v>1092.4333333333334</v>
      </c>
      <c r="H40" s="36">
        <v>1263.2333333333336</v>
      </c>
      <c r="I40" s="36">
        <v>1313.3166666666671</v>
      </c>
      <c r="J40" s="36">
        <v>1348.6333333333337</v>
      </c>
      <c r="K40" s="31">
        <v>1278</v>
      </c>
      <c r="L40" s="31">
        <v>1192.5999999999999</v>
      </c>
      <c r="M40" s="31">
        <v>37.724350000000001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3562.2</v>
      </c>
      <c r="D41" s="36">
        <v>3565.85</v>
      </c>
      <c r="E41" s="36">
        <v>3514.7</v>
      </c>
      <c r="F41" s="36">
        <v>3467.2</v>
      </c>
      <c r="G41" s="36">
        <v>3416.0499999999997</v>
      </c>
      <c r="H41" s="36">
        <v>3613.35</v>
      </c>
      <c r="I41" s="36">
        <v>3664.5000000000005</v>
      </c>
      <c r="J41" s="36">
        <v>3712</v>
      </c>
      <c r="K41" s="31">
        <v>3617</v>
      </c>
      <c r="L41" s="31">
        <v>3518.35</v>
      </c>
      <c r="M41" s="31">
        <v>1.02888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630.1</v>
      </c>
      <c r="D42" s="36">
        <v>628</v>
      </c>
      <c r="E42" s="36">
        <v>622.5</v>
      </c>
      <c r="F42" s="36">
        <v>614.9</v>
      </c>
      <c r="G42" s="36">
        <v>609.4</v>
      </c>
      <c r="H42" s="36">
        <v>635.6</v>
      </c>
      <c r="I42" s="36">
        <v>641.1</v>
      </c>
      <c r="J42" s="36">
        <v>648.70000000000005</v>
      </c>
      <c r="K42" s="31">
        <v>633.5</v>
      </c>
      <c r="L42" s="31">
        <v>620.4</v>
      </c>
      <c r="M42" s="31">
        <v>17.020620000000001</v>
      </c>
      <c r="N42" s="1"/>
      <c r="O42" s="1"/>
    </row>
    <row r="43" spans="1:15" ht="12.75" customHeight="1">
      <c r="A43" s="33">
        <v>33</v>
      </c>
      <c r="B43" s="53" t="s">
        <v>1023</v>
      </c>
      <c r="C43" s="31">
        <v>4166.8500000000004</v>
      </c>
      <c r="D43" s="36">
        <v>4155.6166666666668</v>
      </c>
      <c r="E43" s="36">
        <v>4111.2333333333336</v>
      </c>
      <c r="F43" s="36">
        <v>4055.6166666666668</v>
      </c>
      <c r="G43" s="36">
        <v>4011.2333333333336</v>
      </c>
      <c r="H43" s="36">
        <v>4211.2333333333336</v>
      </c>
      <c r="I43" s="36">
        <v>4255.6166666666668</v>
      </c>
      <c r="J43" s="36">
        <v>4311.2333333333336</v>
      </c>
      <c r="K43" s="31">
        <v>4200</v>
      </c>
      <c r="L43" s="31">
        <v>4100</v>
      </c>
      <c r="M43" s="31">
        <v>0.34032000000000001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2492.5</v>
      </c>
      <c r="D44" s="36">
        <v>2505.4166666666665</v>
      </c>
      <c r="E44" s="36">
        <v>2473.083333333333</v>
      </c>
      <c r="F44" s="36">
        <v>2453.6666666666665</v>
      </c>
      <c r="G44" s="36">
        <v>2421.333333333333</v>
      </c>
      <c r="H44" s="36">
        <v>2524.833333333333</v>
      </c>
      <c r="I44" s="36">
        <v>2557.1666666666661</v>
      </c>
      <c r="J44" s="36">
        <v>2576.583333333333</v>
      </c>
      <c r="K44" s="31">
        <v>2537.75</v>
      </c>
      <c r="L44" s="31">
        <v>2486</v>
      </c>
      <c r="M44" s="31">
        <v>2.8817499999999998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761.35</v>
      </c>
      <c r="D45" s="36">
        <v>762.68333333333339</v>
      </c>
      <c r="E45" s="36">
        <v>755.36666666666679</v>
      </c>
      <c r="F45" s="36">
        <v>749.38333333333344</v>
      </c>
      <c r="G45" s="36">
        <v>742.06666666666683</v>
      </c>
      <c r="H45" s="36">
        <v>768.66666666666674</v>
      </c>
      <c r="I45" s="36">
        <v>775.98333333333335</v>
      </c>
      <c r="J45" s="36">
        <v>781.9666666666667</v>
      </c>
      <c r="K45" s="31">
        <v>770</v>
      </c>
      <c r="L45" s="31">
        <v>756.7</v>
      </c>
      <c r="M45" s="31">
        <v>1.0423800000000001</v>
      </c>
      <c r="N45" s="1"/>
      <c r="O45" s="1"/>
    </row>
    <row r="46" spans="1:15" ht="12.75" customHeight="1">
      <c r="A46" s="33">
        <v>36</v>
      </c>
      <c r="B46" s="53" t="s">
        <v>792</v>
      </c>
      <c r="C46" s="31">
        <v>7796.25</v>
      </c>
      <c r="D46" s="36">
        <v>7788.2</v>
      </c>
      <c r="E46" s="36">
        <v>7716.45</v>
      </c>
      <c r="F46" s="36">
        <v>7636.65</v>
      </c>
      <c r="G46" s="36">
        <v>7564.9</v>
      </c>
      <c r="H46" s="36">
        <v>7868</v>
      </c>
      <c r="I46" s="36">
        <v>7939.75</v>
      </c>
      <c r="J46" s="36">
        <v>8019.55</v>
      </c>
      <c r="K46" s="31">
        <v>7859.95</v>
      </c>
      <c r="L46" s="31">
        <v>7708.4</v>
      </c>
      <c r="M46" s="31">
        <v>0.77959000000000001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5903.45</v>
      </c>
      <c r="D47" s="36">
        <v>5909.7833333333328</v>
      </c>
      <c r="E47" s="36">
        <v>5874.5666666666657</v>
      </c>
      <c r="F47" s="36">
        <v>5845.6833333333325</v>
      </c>
      <c r="G47" s="36">
        <v>5810.4666666666653</v>
      </c>
      <c r="H47" s="36">
        <v>5938.6666666666661</v>
      </c>
      <c r="I47" s="36">
        <v>5973.8833333333332</v>
      </c>
      <c r="J47" s="36">
        <v>6002.7666666666664</v>
      </c>
      <c r="K47" s="31">
        <v>5945</v>
      </c>
      <c r="L47" s="31">
        <v>5880.9</v>
      </c>
      <c r="M47" s="31">
        <v>3.3718300000000001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471.05</v>
      </c>
      <c r="D48" s="36">
        <v>469.81666666666661</v>
      </c>
      <c r="E48" s="36">
        <v>467.63333333333321</v>
      </c>
      <c r="F48" s="36">
        <v>464.21666666666658</v>
      </c>
      <c r="G48" s="36">
        <v>462.03333333333319</v>
      </c>
      <c r="H48" s="36">
        <v>473.23333333333323</v>
      </c>
      <c r="I48" s="36">
        <v>475.41666666666663</v>
      </c>
      <c r="J48" s="36">
        <v>478.83333333333326</v>
      </c>
      <c r="K48" s="31">
        <v>472</v>
      </c>
      <c r="L48" s="31">
        <v>466.4</v>
      </c>
      <c r="M48" s="31">
        <v>24.59093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304.5</v>
      </c>
      <c r="D49" s="36">
        <v>304.73333333333335</v>
      </c>
      <c r="E49" s="36">
        <v>301.01666666666671</v>
      </c>
      <c r="F49" s="36">
        <v>297.53333333333336</v>
      </c>
      <c r="G49" s="36">
        <v>293.81666666666672</v>
      </c>
      <c r="H49" s="36">
        <v>308.2166666666667</v>
      </c>
      <c r="I49" s="36">
        <v>311.93333333333339</v>
      </c>
      <c r="J49" s="36">
        <v>315.41666666666669</v>
      </c>
      <c r="K49" s="31">
        <v>308.45</v>
      </c>
      <c r="L49" s="31">
        <v>301.25</v>
      </c>
      <c r="M49" s="31">
        <v>2.37384</v>
      </c>
      <c r="N49" s="1"/>
      <c r="O49" s="1"/>
    </row>
    <row r="50" spans="1:15" ht="12.75" customHeight="1">
      <c r="A50" s="33">
        <v>40</v>
      </c>
      <c r="B50" s="53" t="s">
        <v>791</v>
      </c>
      <c r="C50" s="31">
        <v>617.4</v>
      </c>
      <c r="D50" s="36">
        <v>613.85</v>
      </c>
      <c r="E50" s="36">
        <v>607.75</v>
      </c>
      <c r="F50" s="36">
        <v>598.1</v>
      </c>
      <c r="G50" s="36">
        <v>592</v>
      </c>
      <c r="H50" s="36">
        <v>623.5</v>
      </c>
      <c r="I50" s="36">
        <v>629.60000000000014</v>
      </c>
      <c r="J50" s="36">
        <v>639.25</v>
      </c>
      <c r="K50" s="31">
        <v>619.95000000000005</v>
      </c>
      <c r="L50" s="31">
        <v>604.20000000000005</v>
      </c>
      <c r="M50" s="31">
        <v>1.4012199999999999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588.5</v>
      </c>
      <c r="D51" s="36">
        <v>585.16666666666663</v>
      </c>
      <c r="E51" s="36">
        <v>580.0333333333333</v>
      </c>
      <c r="F51" s="36">
        <v>571.56666666666672</v>
      </c>
      <c r="G51" s="36">
        <v>566.43333333333339</v>
      </c>
      <c r="H51" s="36">
        <v>593.63333333333321</v>
      </c>
      <c r="I51" s="36">
        <v>598.76666666666665</v>
      </c>
      <c r="J51" s="36">
        <v>607.23333333333312</v>
      </c>
      <c r="K51" s="31">
        <v>590.29999999999995</v>
      </c>
      <c r="L51" s="31">
        <v>576.70000000000005</v>
      </c>
      <c r="M51" s="31">
        <v>0.39306000000000002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221.65</v>
      </c>
      <c r="D52" s="36">
        <v>223.91666666666666</v>
      </c>
      <c r="E52" s="36">
        <v>218.83333333333331</v>
      </c>
      <c r="F52" s="36">
        <v>216.01666666666665</v>
      </c>
      <c r="G52" s="36">
        <v>210.93333333333331</v>
      </c>
      <c r="H52" s="36">
        <v>226.73333333333332</v>
      </c>
      <c r="I52" s="36">
        <v>231.81666666666663</v>
      </c>
      <c r="J52" s="36">
        <v>234.63333333333333</v>
      </c>
      <c r="K52" s="31">
        <v>229</v>
      </c>
      <c r="L52" s="31">
        <v>221.1</v>
      </c>
      <c r="M52" s="31">
        <v>208.61689000000001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2900.15</v>
      </c>
      <c r="D53" s="36">
        <v>2900.9833333333336</v>
      </c>
      <c r="E53" s="36">
        <v>2880.2666666666673</v>
      </c>
      <c r="F53" s="36">
        <v>2860.3833333333337</v>
      </c>
      <c r="G53" s="36">
        <v>2839.6666666666674</v>
      </c>
      <c r="H53" s="36">
        <v>2920.8666666666672</v>
      </c>
      <c r="I53" s="36">
        <v>2941.5833333333335</v>
      </c>
      <c r="J53" s="36">
        <v>2961.4666666666672</v>
      </c>
      <c r="K53" s="31">
        <v>2921.7</v>
      </c>
      <c r="L53" s="31">
        <v>2881.1</v>
      </c>
      <c r="M53" s="31">
        <v>17.58297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365.3</v>
      </c>
      <c r="D54" s="36">
        <v>364.09999999999997</v>
      </c>
      <c r="E54" s="36">
        <v>352.19999999999993</v>
      </c>
      <c r="F54" s="36">
        <v>339.09999999999997</v>
      </c>
      <c r="G54" s="36">
        <v>327.19999999999993</v>
      </c>
      <c r="H54" s="36">
        <v>377.19999999999993</v>
      </c>
      <c r="I54" s="36">
        <v>389.09999999999991</v>
      </c>
      <c r="J54" s="36">
        <v>402.19999999999993</v>
      </c>
      <c r="K54" s="31">
        <v>376</v>
      </c>
      <c r="L54" s="31">
        <v>351</v>
      </c>
      <c r="M54" s="31">
        <v>16.430150000000001</v>
      </c>
      <c r="N54" s="1"/>
      <c r="O54" s="1"/>
    </row>
    <row r="55" spans="1:15" ht="12.75" customHeight="1">
      <c r="A55" s="33">
        <v>45</v>
      </c>
      <c r="B55" s="53" t="s">
        <v>1024</v>
      </c>
      <c r="C55" s="31">
        <v>6372.65</v>
      </c>
      <c r="D55" s="36">
        <v>6358.6166666666659</v>
      </c>
      <c r="E55" s="36">
        <v>6255.3333333333321</v>
      </c>
      <c r="F55" s="36">
        <v>6138.0166666666664</v>
      </c>
      <c r="G55" s="36">
        <v>6034.7333333333327</v>
      </c>
      <c r="H55" s="36">
        <v>6475.9333333333316</v>
      </c>
      <c r="I55" s="36">
        <v>6579.2166666666662</v>
      </c>
      <c r="J55" s="36">
        <v>6696.533333333331</v>
      </c>
      <c r="K55" s="31">
        <v>6461.9</v>
      </c>
      <c r="L55" s="31">
        <v>6241.3</v>
      </c>
      <c r="M55" s="31">
        <v>0.2132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2114.0500000000002</v>
      </c>
      <c r="D56" s="36">
        <v>2121.85</v>
      </c>
      <c r="E56" s="36">
        <v>2098.6999999999998</v>
      </c>
      <c r="F56" s="36">
        <v>2083.35</v>
      </c>
      <c r="G56" s="36">
        <v>2060.1999999999998</v>
      </c>
      <c r="H56" s="36">
        <v>2137.1999999999998</v>
      </c>
      <c r="I56" s="36">
        <v>2160.3500000000004</v>
      </c>
      <c r="J56" s="36">
        <v>2175.6999999999998</v>
      </c>
      <c r="K56" s="31">
        <v>2145</v>
      </c>
      <c r="L56" s="31">
        <v>2106.5</v>
      </c>
      <c r="M56" s="31">
        <v>2.8787400000000001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5866.25</v>
      </c>
      <c r="D57" s="36">
        <v>5869.6833333333334</v>
      </c>
      <c r="E57" s="36">
        <v>5826.5666666666666</v>
      </c>
      <c r="F57" s="36">
        <v>5786.8833333333332</v>
      </c>
      <c r="G57" s="36">
        <v>5743.7666666666664</v>
      </c>
      <c r="H57" s="36">
        <v>5909.3666666666668</v>
      </c>
      <c r="I57" s="36">
        <v>5952.4833333333336</v>
      </c>
      <c r="J57" s="36">
        <v>5992.166666666667</v>
      </c>
      <c r="K57" s="31">
        <v>5912.8</v>
      </c>
      <c r="L57" s="31">
        <v>5830</v>
      </c>
      <c r="M57" s="31">
        <v>0.14863000000000001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1218.9000000000001</v>
      </c>
      <c r="D58" s="36">
        <v>1217.3333333333333</v>
      </c>
      <c r="E58" s="36">
        <v>1204.6666666666665</v>
      </c>
      <c r="F58" s="36">
        <v>1190.4333333333332</v>
      </c>
      <c r="G58" s="36">
        <v>1177.7666666666664</v>
      </c>
      <c r="H58" s="36">
        <v>1231.5666666666666</v>
      </c>
      <c r="I58" s="36">
        <v>1244.2333333333331</v>
      </c>
      <c r="J58" s="36">
        <v>1258.4666666666667</v>
      </c>
      <c r="K58" s="31">
        <v>1230</v>
      </c>
      <c r="L58" s="31">
        <v>1203.0999999999999</v>
      </c>
      <c r="M58" s="31">
        <v>11.30292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509.4</v>
      </c>
      <c r="D59" s="36">
        <v>509.7166666666667</v>
      </c>
      <c r="E59" s="36">
        <v>503.68333333333339</v>
      </c>
      <c r="F59" s="36">
        <v>497.9666666666667</v>
      </c>
      <c r="G59" s="36">
        <v>491.93333333333339</v>
      </c>
      <c r="H59" s="36">
        <v>515.43333333333339</v>
      </c>
      <c r="I59" s="36">
        <v>521.4666666666667</v>
      </c>
      <c r="J59" s="36">
        <v>527.18333333333339</v>
      </c>
      <c r="K59" s="31">
        <v>515.75</v>
      </c>
      <c r="L59" s="31">
        <v>504</v>
      </c>
      <c r="M59" s="31">
        <v>2.5159500000000001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4476.8500000000004</v>
      </c>
      <c r="D60" s="36">
        <v>4492.2666666666673</v>
      </c>
      <c r="E60" s="36">
        <v>4419.6833333333343</v>
      </c>
      <c r="F60" s="36">
        <v>4362.5166666666673</v>
      </c>
      <c r="G60" s="36">
        <v>4289.9333333333343</v>
      </c>
      <c r="H60" s="36">
        <v>4549.4333333333343</v>
      </c>
      <c r="I60" s="36">
        <v>4622.0166666666682</v>
      </c>
      <c r="J60" s="36">
        <v>4679.1833333333343</v>
      </c>
      <c r="K60" s="31">
        <v>4564.8500000000004</v>
      </c>
      <c r="L60" s="31">
        <v>4435.1000000000004</v>
      </c>
      <c r="M60" s="31">
        <v>2.34524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1159.75</v>
      </c>
      <c r="D61" s="36">
        <v>1167.2166666666667</v>
      </c>
      <c r="E61" s="36">
        <v>1148.5333333333333</v>
      </c>
      <c r="F61" s="36">
        <v>1137.3166666666666</v>
      </c>
      <c r="G61" s="36">
        <v>1118.6333333333332</v>
      </c>
      <c r="H61" s="36">
        <v>1178.4333333333334</v>
      </c>
      <c r="I61" s="36">
        <v>1197.1166666666668</v>
      </c>
      <c r="J61" s="36">
        <v>1208.3333333333335</v>
      </c>
      <c r="K61" s="31">
        <v>1185.9000000000001</v>
      </c>
      <c r="L61" s="31">
        <v>1156</v>
      </c>
      <c r="M61" s="31">
        <v>94.180639999999997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4453.2</v>
      </c>
      <c r="D62" s="36">
        <v>4479.5666666666666</v>
      </c>
      <c r="E62" s="36">
        <v>4386.1333333333332</v>
      </c>
      <c r="F62" s="36">
        <v>4319.0666666666666</v>
      </c>
      <c r="G62" s="36">
        <v>4225.6333333333332</v>
      </c>
      <c r="H62" s="36">
        <v>4546.6333333333332</v>
      </c>
      <c r="I62" s="36">
        <v>4640.0666666666657</v>
      </c>
      <c r="J62" s="36">
        <v>4707.1333333333332</v>
      </c>
      <c r="K62" s="31">
        <v>4573</v>
      </c>
      <c r="L62" s="31">
        <v>4412.5</v>
      </c>
      <c r="M62" s="31">
        <v>6.1013799999999998</v>
      </c>
      <c r="N62" s="1"/>
      <c r="O62" s="1"/>
    </row>
    <row r="63" spans="1:15" ht="12.75" customHeight="1">
      <c r="A63" s="33">
        <v>53</v>
      </c>
      <c r="B63" s="53" t="s">
        <v>794</v>
      </c>
      <c r="C63" s="31">
        <v>313.89999999999998</v>
      </c>
      <c r="D63" s="36">
        <v>315.84999999999997</v>
      </c>
      <c r="E63" s="36">
        <v>310.84999999999991</v>
      </c>
      <c r="F63" s="36">
        <v>307.79999999999995</v>
      </c>
      <c r="G63" s="36">
        <v>302.7999999999999</v>
      </c>
      <c r="H63" s="36">
        <v>318.89999999999992</v>
      </c>
      <c r="I63" s="36">
        <v>323.90000000000003</v>
      </c>
      <c r="J63" s="36">
        <v>326.94999999999993</v>
      </c>
      <c r="K63" s="31">
        <v>320.85000000000002</v>
      </c>
      <c r="L63" s="31">
        <v>312.8</v>
      </c>
      <c r="M63" s="31">
        <v>14.471360000000001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2637.2</v>
      </c>
      <c r="D64" s="36">
        <v>2654.1666666666665</v>
      </c>
      <c r="E64" s="36">
        <v>2610.3833333333332</v>
      </c>
      <c r="F64" s="36">
        <v>2583.5666666666666</v>
      </c>
      <c r="G64" s="36">
        <v>2539.7833333333333</v>
      </c>
      <c r="H64" s="36">
        <v>2680.9833333333331</v>
      </c>
      <c r="I64" s="36">
        <v>2724.7666666666669</v>
      </c>
      <c r="J64" s="36">
        <v>2751.583333333333</v>
      </c>
      <c r="K64" s="31">
        <v>2697.95</v>
      </c>
      <c r="L64" s="31">
        <v>2627.35</v>
      </c>
      <c r="M64" s="31">
        <v>5.25746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9070.2000000000007</v>
      </c>
      <c r="D65" s="36">
        <v>9037.4666666666672</v>
      </c>
      <c r="E65" s="36">
        <v>8935.4833333333336</v>
      </c>
      <c r="F65" s="36">
        <v>8800.7666666666664</v>
      </c>
      <c r="G65" s="36">
        <v>8698.7833333333328</v>
      </c>
      <c r="H65" s="36">
        <v>9172.1833333333343</v>
      </c>
      <c r="I65" s="36">
        <v>9274.1666666666679</v>
      </c>
      <c r="J65" s="36">
        <v>9408.883333333335</v>
      </c>
      <c r="K65" s="31">
        <v>9139.4500000000007</v>
      </c>
      <c r="L65" s="31">
        <v>8902.75</v>
      </c>
      <c r="M65" s="31">
        <v>3.39934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6806.7</v>
      </c>
      <c r="D66" s="36">
        <v>6833.3500000000013</v>
      </c>
      <c r="E66" s="36">
        <v>6758.7000000000025</v>
      </c>
      <c r="F66" s="36">
        <v>6710.7000000000016</v>
      </c>
      <c r="G66" s="36">
        <v>6636.0500000000029</v>
      </c>
      <c r="H66" s="36">
        <v>6881.3500000000022</v>
      </c>
      <c r="I66" s="36">
        <v>6956.0000000000018</v>
      </c>
      <c r="J66" s="36">
        <v>7004.0000000000018</v>
      </c>
      <c r="K66" s="31">
        <v>6908</v>
      </c>
      <c r="L66" s="31">
        <v>6785.35</v>
      </c>
      <c r="M66" s="31">
        <v>7.2133099999999999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1569.9</v>
      </c>
      <c r="D67" s="36">
        <v>1579.1166666666668</v>
      </c>
      <c r="E67" s="36">
        <v>1555.8833333333337</v>
      </c>
      <c r="F67" s="36">
        <v>1541.8666666666668</v>
      </c>
      <c r="G67" s="36">
        <v>1518.6333333333337</v>
      </c>
      <c r="H67" s="36">
        <v>1593.1333333333337</v>
      </c>
      <c r="I67" s="36">
        <v>1616.3666666666668</v>
      </c>
      <c r="J67" s="36">
        <v>1630.3833333333337</v>
      </c>
      <c r="K67" s="31">
        <v>1602.35</v>
      </c>
      <c r="L67" s="31">
        <v>1565.1</v>
      </c>
      <c r="M67" s="31">
        <v>16.655750000000001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7793.9</v>
      </c>
      <c r="D68" s="36">
        <v>7802.9666666666672</v>
      </c>
      <c r="E68" s="36">
        <v>7745.9333333333343</v>
      </c>
      <c r="F68" s="36">
        <v>7697.9666666666672</v>
      </c>
      <c r="G68" s="36">
        <v>7640.9333333333343</v>
      </c>
      <c r="H68" s="36">
        <v>7850.9333333333343</v>
      </c>
      <c r="I68" s="36">
        <v>7907.9666666666672</v>
      </c>
      <c r="J68" s="36">
        <v>7955.9333333333343</v>
      </c>
      <c r="K68" s="31">
        <v>7860</v>
      </c>
      <c r="L68" s="31">
        <v>7755</v>
      </c>
      <c r="M68" s="31">
        <v>0.53869999999999996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2151.3000000000002</v>
      </c>
      <c r="D69" s="36">
        <v>2155.9666666666667</v>
      </c>
      <c r="E69" s="36">
        <v>2133.3333333333335</v>
      </c>
      <c r="F69" s="36">
        <v>2115.3666666666668</v>
      </c>
      <c r="G69" s="36">
        <v>2092.7333333333336</v>
      </c>
      <c r="H69" s="36">
        <v>2173.9333333333334</v>
      </c>
      <c r="I69" s="36">
        <v>2196.5666666666666</v>
      </c>
      <c r="J69" s="36">
        <v>2214.5333333333333</v>
      </c>
      <c r="K69" s="31">
        <v>2178.6</v>
      </c>
      <c r="L69" s="31">
        <v>2138</v>
      </c>
      <c r="M69" s="31">
        <v>0.26501999999999998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3099.25</v>
      </c>
      <c r="D70" s="36">
        <v>3095.2833333333333</v>
      </c>
      <c r="E70" s="36">
        <v>3070.5666666666666</v>
      </c>
      <c r="F70" s="36">
        <v>3041.8833333333332</v>
      </c>
      <c r="G70" s="36">
        <v>3017.1666666666665</v>
      </c>
      <c r="H70" s="36">
        <v>3123.9666666666667</v>
      </c>
      <c r="I70" s="36">
        <v>3148.6833333333329</v>
      </c>
      <c r="J70" s="36">
        <v>3177.3666666666668</v>
      </c>
      <c r="K70" s="31">
        <v>3120</v>
      </c>
      <c r="L70" s="31">
        <v>3066.6</v>
      </c>
      <c r="M70" s="31">
        <v>2.7570700000000001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383.65</v>
      </c>
      <c r="D71" s="36">
        <v>381.95</v>
      </c>
      <c r="E71" s="36">
        <v>378.9</v>
      </c>
      <c r="F71" s="36">
        <v>374.15</v>
      </c>
      <c r="G71" s="36">
        <v>371.09999999999997</v>
      </c>
      <c r="H71" s="36">
        <v>386.7</v>
      </c>
      <c r="I71" s="36">
        <v>389.75000000000006</v>
      </c>
      <c r="J71" s="36">
        <v>394.5</v>
      </c>
      <c r="K71" s="31">
        <v>385</v>
      </c>
      <c r="L71" s="31">
        <v>377.2</v>
      </c>
      <c r="M71" s="31">
        <v>9.0823099999999997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191.7</v>
      </c>
      <c r="D72" s="36">
        <v>191.36666666666665</v>
      </c>
      <c r="E72" s="36">
        <v>188.6333333333333</v>
      </c>
      <c r="F72" s="36">
        <v>185.56666666666666</v>
      </c>
      <c r="G72" s="36">
        <v>182.83333333333331</v>
      </c>
      <c r="H72" s="36">
        <v>194.43333333333328</v>
      </c>
      <c r="I72" s="36">
        <v>197.16666666666663</v>
      </c>
      <c r="J72" s="36">
        <v>200.23333333333326</v>
      </c>
      <c r="K72" s="31">
        <v>194.1</v>
      </c>
      <c r="L72" s="31">
        <v>188.3</v>
      </c>
      <c r="M72" s="31">
        <v>113.36445000000001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263.39999999999998</v>
      </c>
      <c r="D73" s="36">
        <v>263.79999999999995</v>
      </c>
      <c r="E73" s="36">
        <v>261.39999999999992</v>
      </c>
      <c r="F73" s="36">
        <v>259.39999999999998</v>
      </c>
      <c r="G73" s="36">
        <v>256.99999999999994</v>
      </c>
      <c r="H73" s="36">
        <v>265.7999999999999</v>
      </c>
      <c r="I73" s="36">
        <v>268.2</v>
      </c>
      <c r="J73" s="36">
        <v>270.19999999999987</v>
      </c>
      <c r="K73" s="31">
        <v>266.2</v>
      </c>
      <c r="L73" s="31">
        <v>261.8</v>
      </c>
      <c r="M73" s="31">
        <v>150.41927000000001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129.55000000000001</v>
      </c>
      <c r="D74" s="36">
        <v>129.56666666666669</v>
      </c>
      <c r="E74" s="36">
        <v>128.33333333333337</v>
      </c>
      <c r="F74" s="36">
        <v>127.11666666666667</v>
      </c>
      <c r="G74" s="36">
        <v>125.88333333333335</v>
      </c>
      <c r="H74" s="36">
        <v>130.78333333333339</v>
      </c>
      <c r="I74" s="36">
        <v>132.01666666666668</v>
      </c>
      <c r="J74" s="36">
        <v>133.23333333333341</v>
      </c>
      <c r="K74" s="31">
        <v>130.80000000000001</v>
      </c>
      <c r="L74" s="31">
        <v>128.35</v>
      </c>
      <c r="M74" s="31">
        <v>84.185040000000001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69</v>
      </c>
      <c r="D75" s="36">
        <v>68.7</v>
      </c>
      <c r="E75" s="36">
        <v>67.7</v>
      </c>
      <c r="F75" s="36">
        <v>66.400000000000006</v>
      </c>
      <c r="G75" s="36">
        <v>65.400000000000006</v>
      </c>
      <c r="H75" s="36">
        <v>70</v>
      </c>
      <c r="I75" s="36">
        <v>71</v>
      </c>
      <c r="J75" s="36">
        <v>72.3</v>
      </c>
      <c r="K75" s="31">
        <v>69.7</v>
      </c>
      <c r="L75" s="31">
        <v>67.400000000000006</v>
      </c>
      <c r="M75" s="31">
        <v>195.88606999999999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1373.95</v>
      </c>
      <c r="D76" s="36">
        <v>1367.3166666666666</v>
      </c>
      <c r="E76" s="36">
        <v>1357.6333333333332</v>
      </c>
      <c r="F76" s="36">
        <v>1341.3166666666666</v>
      </c>
      <c r="G76" s="36">
        <v>1331.6333333333332</v>
      </c>
      <c r="H76" s="36">
        <v>1383.6333333333332</v>
      </c>
      <c r="I76" s="36">
        <v>1393.3166666666666</v>
      </c>
      <c r="J76" s="36">
        <v>1409.6333333333332</v>
      </c>
      <c r="K76" s="31">
        <v>1377</v>
      </c>
      <c r="L76" s="31">
        <v>1351</v>
      </c>
      <c r="M76" s="31">
        <v>6.4570400000000001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4996.1499999999996</v>
      </c>
      <c r="D77" s="36">
        <v>5080.3999999999996</v>
      </c>
      <c r="E77" s="36">
        <v>4865.8499999999995</v>
      </c>
      <c r="F77" s="36">
        <v>4735.55</v>
      </c>
      <c r="G77" s="36">
        <v>4521</v>
      </c>
      <c r="H77" s="36">
        <v>5210.6999999999989</v>
      </c>
      <c r="I77" s="36">
        <v>5425.2499999999982</v>
      </c>
      <c r="J77" s="36">
        <v>5555.5499999999984</v>
      </c>
      <c r="K77" s="31">
        <v>5294.95</v>
      </c>
      <c r="L77" s="31">
        <v>4950.1000000000004</v>
      </c>
      <c r="M77" s="31">
        <v>0.58076000000000005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492.65</v>
      </c>
      <c r="D78" s="36">
        <v>494.34999999999997</v>
      </c>
      <c r="E78" s="36">
        <v>487.29999999999995</v>
      </c>
      <c r="F78" s="36">
        <v>481.95</v>
      </c>
      <c r="G78" s="36">
        <v>474.9</v>
      </c>
      <c r="H78" s="36">
        <v>499.69999999999993</v>
      </c>
      <c r="I78" s="36">
        <v>506.75</v>
      </c>
      <c r="J78" s="36">
        <v>512.09999999999991</v>
      </c>
      <c r="K78" s="31">
        <v>501.4</v>
      </c>
      <c r="L78" s="31">
        <v>489</v>
      </c>
      <c r="M78" s="31">
        <v>18.151789999999998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1540.8</v>
      </c>
      <c r="D79" s="36">
        <v>1501.9333333333334</v>
      </c>
      <c r="E79" s="36">
        <v>1449.8666666666668</v>
      </c>
      <c r="F79" s="36">
        <v>1358.9333333333334</v>
      </c>
      <c r="G79" s="36">
        <v>1306.8666666666668</v>
      </c>
      <c r="H79" s="36">
        <v>1592.8666666666668</v>
      </c>
      <c r="I79" s="36">
        <v>1644.9333333333334</v>
      </c>
      <c r="J79" s="36">
        <v>1735.8666666666668</v>
      </c>
      <c r="K79" s="31">
        <v>1554</v>
      </c>
      <c r="L79" s="31">
        <v>1411</v>
      </c>
      <c r="M79" s="31">
        <v>54.362189999999998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292.14999999999998</v>
      </c>
      <c r="D80" s="36">
        <v>290.36666666666662</v>
      </c>
      <c r="E80" s="36">
        <v>286.78333333333325</v>
      </c>
      <c r="F80" s="36">
        <v>281.41666666666663</v>
      </c>
      <c r="G80" s="36">
        <v>277.83333333333326</v>
      </c>
      <c r="H80" s="36">
        <v>295.73333333333323</v>
      </c>
      <c r="I80" s="36">
        <v>299.31666666666661</v>
      </c>
      <c r="J80" s="36">
        <v>304.68333333333322</v>
      </c>
      <c r="K80" s="31">
        <v>293.95</v>
      </c>
      <c r="L80" s="31">
        <v>285</v>
      </c>
      <c r="M80" s="31">
        <v>316.45904000000002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1568.65</v>
      </c>
      <c r="D81" s="36">
        <v>1562.25</v>
      </c>
      <c r="E81" s="36">
        <v>1551.5</v>
      </c>
      <c r="F81" s="36">
        <v>1534.35</v>
      </c>
      <c r="G81" s="36">
        <v>1523.6</v>
      </c>
      <c r="H81" s="36">
        <v>1579.4</v>
      </c>
      <c r="I81" s="36">
        <v>1590.15</v>
      </c>
      <c r="J81" s="36">
        <v>1607.3000000000002</v>
      </c>
      <c r="K81" s="31">
        <v>1573</v>
      </c>
      <c r="L81" s="31">
        <v>1545.1</v>
      </c>
      <c r="M81" s="31">
        <v>7.4046799999999999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294.10000000000002</v>
      </c>
      <c r="D82" s="36">
        <v>293.23333333333329</v>
      </c>
      <c r="E82" s="36">
        <v>289.51666666666659</v>
      </c>
      <c r="F82" s="36">
        <v>284.93333333333328</v>
      </c>
      <c r="G82" s="36">
        <v>281.21666666666658</v>
      </c>
      <c r="H82" s="36">
        <v>297.81666666666661</v>
      </c>
      <c r="I82" s="36">
        <v>301.5333333333333</v>
      </c>
      <c r="J82" s="36">
        <v>306.11666666666662</v>
      </c>
      <c r="K82" s="31">
        <v>296.95</v>
      </c>
      <c r="L82" s="31">
        <v>288.64999999999998</v>
      </c>
      <c r="M82" s="31">
        <v>150.49196000000001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633.54999999999995</v>
      </c>
      <c r="D83" s="36">
        <v>636.30000000000007</v>
      </c>
      <c r="E83" s="36">
        <v>629.65000000000009</v>
      </c>
      <c r="F83" s="36">
        <v>625.75</v>
      </c>
      <c r="G83" s="36">
        <v>619.1</v>
      </c>
      <c r="H83" s="36">
        <v>640.20000000000016</v>
      </c>
      <c r="I83" s="36">
        <v>646.85</v>
      </c>
      <c r="J83" s="36">
        <v>650.75000000000023</v>
      </c>
      <c r="K83" s="31">
        <v>642.95000000000005</v>
      </c>
      <c r="L83" s="31">
        <v>632.4</v>
      </c>
      <c r="M83" s="31">
        <v>53.76708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1377.1</v>
      </c>
      <c r="D84" s="36">
        <v>1374.2833333333335</v>
      </c>
      <c r="E84" s="36">
        <v>1358.3166666666671</v>
      </c>
      <c r="F84" s="36">
        <v>1339.5333333333335</v>
      </c>
      <c r="G84" s="36">
        <v>1323.5666666666671</v>
      </c>
      <c r="H84" s="36">
        <v>1393.0666666666671</v>
      </c>
      <c r="I84" s="36">
        <v>1409.0333333333338</v>
      </c>
      <c r="J84" s="36">
        <v>1427.8166666666671</v>
      </c>
      <c r="K84" s="31">
        <v>1390.25</v>
      </c>
      <c r="L84" s="31">
        <v>1355.5</v>
      </c>
      <c r="M84" s="31">
        <v>44.450830000000003</v>
      </c>
      <c r="N84" s="1"/>
      <c r="O84" s="1"/>
    </row>
    <row r="85" spans="1:15" ht="12.75" customHeight="1">
      <c r="A85" s="33">
        <v>75</v>
      </c>
      <c r="B85" s="53" t="s">
        <v>793</v>
      </c>
      <c r="C85" s="31">
        <v>545.9</v>
      </c>
      <c r="D85" s="36">
        <v>544.18333333333328</v>
      </c>
      <c r="E85" s="36">
        <v>534.31666666666661</v>
      </c>
      <c r="F85" s="36">
        <v>522.73333333333335</v>
      </c>
      <c r="G85" s="36">
        <v>512.86666666666667</v>
      </c>
      <c r="H85" s="36">
        <v>555.76666666666654</v>
      </c>
      <c r="I85" s="36">
        <v>565.6333333333331</v>
      </c>
      <c r="J85" s="36">
        <v>577.21666666666647</v>
      </c>
      <c r="K85" s="31">
        <v>554.04999999999995</v>
      </c>
      <c r="L85" s="31">
        <v>532.6</v>
      </c>
      <c r="M85" s="31">
        <v>2.1065700000000001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323.60000000000002</v>
      </c>
      <c r="D86" s="36">
        <v>319.83333333333337</v>
      </c>
      <c r="E86" s="36">
        <v>314.86666666666673</v>
      </c>
      <c r="F86" s="36">
        <v>306.13333333333338</v>
      </c>
      <c r="G86" s="36">
        <v>301.16666666666674</v>
      </c>
      <c r="H86" s="36">
        <v>328.56666666666672</v>
      </c>
      <c r="I86" s="36">
        <v>333.53333333333342</v>
      </c>
      <c r="J86" s="36">
        <v>342.26666666666671</v>
      </c>
      <c r="K86" s="31">
        <v>324.8</v>
      </c>
      <c r="L86" s="31">
        <v>311.10000000000002</v>
      </c>
      <c r="M86" s="31">
        <v>83.474459999999993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1437.95</v>
      </c>
      <c r="D87" s="36">
        <v>1433.3166666666666</v>
      </c>
      <c r="E87" s="36">
        <v>1424.6833333333332</v>
      </c>
      <c r="F87" s="36">
        <v>1411.4166666666665</v>
      </c>
      <c r="G87" s="36">
        <v>1402.7833333333331</v>
      </c>
      <c r="H87" s="36">
        <v>1446.5833333333333</v>
      </c>
      <c r="I87" s="36">
        <v>1455.2166666666665</v>
      </c>
      <c r="J87" s="36">
        <v>1468.4833333333333</v>
      </c>
      <c r="K87" s="31">
        <v>1441.95</v>
      </c>
      <c r="L87" s="31">
        <v>1420.05</v>
      </c>
      <c r="M87" s="31">
        <v>1.50708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620.45000000000005</v>
      </c>
      <c r="D88" s="36">
        <v>618.55000000000007</v>
      </c>
      <c r="E88" s="36">
        <v>614.90000000000009</v>
      </c>
      <c r="F88" s="36">
        <v>609.35</v>
      </c>
      <c r="G88" s="36">
        <v>605.70000000000005</v>
      </c>
      <c r="H88" s="36">
        <v>624.10000000000014</v>
      </c>
      <c r="I88" s="36">
        <v>627.75</v>
      </c>
      <c r="J88" s="36">
        <v>633.30000000000018</v>
      </c>
      <c r="K88" s="31">
        <v>622.20000000000005</v>
      </c>
      <c r="L88" s="31">
        <v>613</v>
      </c>
      <c r="M88" s="31">
        <v>9.6573499999999992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7355.4</v>
      </c>
      <c r="D89" s="36">
        <v>7280.8</v>
      </c>
      <c r="E89" s="36">
        <v>7134.6</v>
      </c>
      <c r="F89" s="36">
        <v>6913.8</v>
      </c>
      <c r="G89" s="36">
        <v>6767.6</v>
      </c>
      <c r="H89" s="36">
        <v>7501.6</v>
      </c>
      <c r="I89" s="36">
        <v>7647.7999999999993</v>
      </c>
      <c r="J89" s="36">
        <v>7868.6</v>
      </c>
      <c r="K89" s="31">
        <v>7427</v>
      </c>
      <c r="L89" s="31">
        <v>7060</v>
      </c>
      <c r="M89" s="31">
        <v>0.26715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1515.8</v>
      </c>
      <c r="D90" s="36">
        <v>1524.6666666666667</v>
      </c>
      <c r="E90" s="36">
        <v>1496.3333333333335</v>
      </c>
      <c r="F90" s="36">
        <v>1476.8666666666668</v>
      </c>
      <c r="G90" s="36">
        <v>1448.5333333333335</v>
      </c>
      <c r="H90" s="36">
        <v>1544.1333333333334</v>
      </c>
      <c r="I90" s="36">
        <v>1572.4666666666669</v>
      </c>
      <c r="J90" s="36">
        <v>1591.9333333333334</v>
      </c>
      <c r="K90" s="31">
        <v>1553</v>
      </c>
      <c r="L90" s="31">
        <v>1505.2</v>
      </c>
      <c r="M90" s="31">
        <v>3.68425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1508.35</v>
      </c>
      <c r="D91" s="36">
        <v>1519.45</v>
      </c>
      <c r="E91" s="36">
        <v>1488.9</v>
      </c>
      <c r="F91" s="36">
        <v>1469.45</v>
      </c>
      <c r="G91" s="36">
        <v>1438.9</v>
      </c>
      <c r="H91" s="36">
        <v>1538.9</v>
      </c>
      <c r="I91" s="36">
        <v>1569.4499999999998</v>
      </c>
      <c r="J91" s="36">
        <v>1588.9</v>
      </c>
      <c r="K91" s="31">
        <v>1550</v>
      </c>
      <c r="L91" s="31">
        <v>1500</v>
      </c>
      <c r="M91" s="31">
        <v>0.47354000000000002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480.4</v>
      </c>
      <c r="D92" s="36">
        <v>483.59999999999997</v>
      </c>
      <c r="E92" s="36">
        <v>472.04999999999995</v>
      </c>
      <c r="F92" s="36">
        <v>463.7</v>
      </c>
      <c r="G92" s="36">
        <v>452.15</v>
      </c>
      <c r="H92" s="36">
        <v>491.94999999999993</v>
      </c>
      <c r="I92" s="36">
        <v>503.5</v>
      </c>
      <c r="J92" s="36">
        <v>511.84999999999991</v>
      </c>
      <c r="K92" s="31">
        <v>495.15</v>
      </c>
      <c r="L92" s="31">
        <v>475.25</v>
      </c>
      <c r="M92" s="31">
        <v>5.12094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31127.05</v>
      </c>
      <c r="D93" s="36">
        <v>31088.716666666664</v>
      </c>
      <c r="E93" s="36">
        <v>30860.383333333328</v>
      </c>
      <c r="F93" s="36">
        <v>30593.716666666664</v>
      </c>
      <c r="G93" s="36">
        <v>30365.383333333328</v>
      </c>
      <c r="H93" s="36">
        <v>31355.383333333328</v>
      </c>
      <c r="I93" s="36">
        <v>31583.716666666664</v>
      </c>
      <c r="J93" s="36">
        <v>31850.383333333328</v>
      </c>
      <c r="K93" s="31">
        <v>31317.05</v>
      </c>
      <c r="L93" s="31">
        <v>30822.05</v>
      </c>
      <c r="M93" s="31">
        <v>0.52832999999999997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1243.75</v>
      </c>
      <c r="D94" s="36">
        <v>1268.0666666666666</v>
      </c>
      <c r="E94" s="36">
        <v>1204.6833333333332</v>
      </c>
      <c r="F94" s="36">
        <v>1165.6166666666666</v>
      </c>
      <c r="G94" s="36">
        <v>1102.2333333333331</v>
      </c>
      <c r="H94" s="36">
        <v>1307.1333333333332</v>
      </c>
      <c r="I94" s="36">
        <v>1370.5166666666664</v>
      </c>
      <c r="J94" s="36">
        <v>1409.5833333333333</v>
      </c>
      <c r="K94" s="31">
        <v>1331.45</v>
      </c>
      <c r="L94" s="31">
        <v>1229</v>
      </c>
      <c r="M94" s="31">
        <v>28.062169999999998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5229.8</v>
      </c>
      <c r="D95" s="36">
        <v>5232.5999999999995</v>
      </c>
      <c r="E95" s="36">
        <v>5197.1999999999989</v>
      </c>
      <c r="F95" s="36">
        <v>5164.5999999999995</v>
      </c>
      <c r="G95" s="36">
        <v>5129.1999999999989</v>
      </c>
      <c r="H95" s="36">
        <v>5265.1999999999989</v>
      </c>
      <c r="I95" s="36">
        <v>5300.5999999999985</v>
      </c>
      <c r="J95" s="36">
        <v>5333.1999999999989</v>
      </c>
      <c r="K95" s="31">
        <v>5268</v>
      </c>
      <c r="L95" s="31">
        <v>5200</v>
      </c>
      <c r="M95" s="31">
        <v>2.86144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1930.85</v>
      </c>
      <c r="D96" s="36">
        <v>1926.8333333333333</v>
      </c>
      <c r="E96" s="36">
        <v>1905.6166666666666</v>
      </c>
      <c r="F96" s="36">
        <v>1880.3833333333332</v>
      </c>
      <c r="G96" s="36">
        <v>1859.1666666666665</v>
      </c>
      <c r="H96" s="36">
        <v>1952.0666666666666</v>
      </c>
      <c r="I96" s="36">
        <v>1973.2833333333333</v>
      </c>
      <c r="J96" s="36">
        <v>1998.5166666666667</v>
      </c>
      <c r="K96" s="31">
        <v>1948.05</v>
      </c>
      <c r="L96" s="31">
        <v>1901.6</v>
      </c>
      <c r="M96" s="31">
        <v>0.38235999999999998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586.5</v>
      </c>
      <c r="D97" s="36">
        <v>586.51666666666677</v>
      </c>
      <c r="E97" s="36">
        <v>580.58333333333348</v>
      </c>
      <c r="F97" s="36">
        <v>574.66666666666674</v>
      </c>
      <c r="G97" s="36">
        <v>568.73333333333346</v>
      </c>
      <c r="H97" s="36">
        <v>592.43333333333351</v>
      </c>
      <c r="I97" s="36">
        <v>598.36666666666667</v>
      </c>
      <c r="J97" s="36">
        <v>604.28333333333353</v>
      </c>
      <c r="K97" s="31">
        <v>592.45000000000005</v>
      </c>
      <c r="L97" s="31">
        <v>580.6</v>
      </c>
      <c r="M97" s="31">
        <v>0.86787000000000003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145.4</v>
      </c>
      <c r="D98" s="36">
        <v>143.79999999999998</v>
      </c>
      <c r="E98" s="36">
        <v>141.59999999999997</v>
      </c>
      <c r="F98" s="36">
        <v>137.79999999999998</v>
      </c>
      <c r="G98" s="36">
        <v>135.59999999999997</v>
      </c>
      <c r="H98" s="36">
        <v>147.59999999999997</v>
      </c>
      <c r="I98" s="36">
        <v>149.79999999999995</v>
      </c>
      <c r="J98" s="36">
        <v>153.59999999999997</v>
      </c>
      <c r="K98" s="31">
        <v>146</v>
      </c>
      <c r="L98" s="31">
        <v>140</v>
      </c>
      <c r="M98" s="31">
        <v>34.203719999999997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632.20000000000005</v>
      </c>
      <c r="D99" s="36">
        <v>629.6</v>
      </c>
      <c r="E99" s="36">
        <v>620.80000000000007</v>
      </c>
      <c r="F99" s="36">
        <v>609.40000000000009</v>
      </c>
      <c r="G99" s="36">
        <v>600.60000000000014</v>
      </c>
      <c r="H99" s="36">
        <v>641</v>
      </c>
      <c r="I99" s="36">
        <v>649.79999999999995</v>
      </c>
      <c r="J99" s="36">
        <v>661.19999999999993</v>
      </c>
      <c r="K99" s="31">
        <v>638.4</v>
      </c>
      <c r="L99" s="31">
        <v>618.20000000000005</v>
      </c>
      <c r="M99" s="31">
        <v>26.39836</v>
      </c>
      <c r="N99" s="1"/>
      <c r="O99" s="1"/>
    </row>
    <row r="100" spans="1:15" ht="12.75" customHeight="1">
      <c r="A100" s="33">
        <v>90</v>
      </c>
      <c r="B100" s="53" t="s">
        <v>789</v>
      </c>
      <c r="C100" s="31">
        <v>539.45000000000005</v>
      </c>
      <c r="D100" s="36">
        <v>540.86666666666667</v>
      </c>
      <c r="E100" s="36">
        <v>534.73333333333335</v>
      </c>
      <c r="F100" s="36">
        <v>530.01666666666665</v>
      </c>
      <c r="G100" s="36">
        <v>523.88333333333333</v>
      </c>
      <c r="H100" s="36">
        <v>545.58333333333337</v>
      </c>
      <c r="I100" s="36">
        <v>551.71666666666681</v>
      </c>
      <c r="J100" s="36">
        <v>556.43333333333339</v>
      </c>
      <c r="K100" s="31">
        <v>547</v>
      </c>
      <c r="L100" s="31">
        <v>536.15</v>
      </c>
      <c r="M100" s="31">
        <v>7.3186900000000001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4194.3999999999996</v>
      </c>
      <c r="D101" s="36">
        <v>4188.95</v>
      </c>
      <c r="E101" s="36">
        <v>4158</v>
      </c>
      <c r="F101" s="36">
        <v>4121.6000000000004</v>
      </c>
      <c r="G101" s="36">
        <v>4090.6500000000005</v>
      </c>
      <c r="H101" s="36">
        <v>4225.3499999999995</v>
      </c>
      <c r="I101" s="36">
        <v>4256.2999999999984</v>
      </c>
      <c r="J101" s="36">
        <v>4292.6999999999989</v>
      </c>
      <c r="K101" s="31">
        <v>4219.8999999999996</v>
      </c>
      <c r="L101" s="31">
        <v>4152.55</v>
      </c>
      <c r="M101" s="31">
        <v>0.29375000000000001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334.1</v>
      </c>
      <c r="D102" s="36">
        <v>336.3</v>
      </c>
      <c r="E102" s="36">
        <v>329.75</v>
      </c>
      <c r="F102" s="36">
        <v>325.39999999999998</v>
      </c>
      <c r="G102" s="36">
        <v>318.84999999999997</v>
      </c>
      <c r="H102" s="36">
        <v>340.65000000000003</v>
      </c>
      <c r="I102" s="36">
        <v>347.2000000000001</v>
      </c>
      <c r="J102" s="36">
        <v>351.55000000000007</v>
      </c>
      <c r="K102" s="31">
        <v>342.85</v>
      </c>
      <c r="L102" s="31">
        <v>331.95</v>
      </c>
      <c r="M102" s="31">
        <v>2.5252300000000001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296.10000000000002</v>
      </c>
      <c r="D103" s="36">
        <v>282.45</v>
      </c>
      <c r="E103" s="36">
        <v>264.89999999999998</v>
      </c>
      <c r="F103" s="36">
        <v>233.7</v>
      </c>
      <c r="G103" s="36">
        <v>216.14999999999998</v>
      </c>
      <c r="H103" s="36">
        <v>313.64999999999998</v>
      </c>
      <c r="I103" s="36">
        <v>331.20000000000005</v>
      </c>
      <c r="J103" s="36">
        <v>362.4</v>
      </c>
      <c r="K103" s="31">
        <v>300</v>
      </c>
      <c r="L103" s="31">
        <v>251.25</v>
      </c>
      <c r="M103" s="31">
        <v>408.19366000000002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722.2</v>
      </c>
      <c r="D104" s="36">
        <v>728.79999999999984</v>
      </c>
      <c r="E104" s="36">
        <v>713.6999999999997</v>
      </c>
      <c r="F104" s="36">
        <v>705.19999999999982</v>
      </c>
      <c r="G104" s="36">
        <v>690.09999999999968</v>
      </c>
      <c r="H104" s="36">
        <v>737.29999999999973</v>
      </c>
      <c r="I104" s="36">
        <v>752.39999999999986</v>
      </c>
      <c r="J104" s="36">
        <v>760.89999999999975</v>
      </c>
      <c r="K104" s="31">
        <v>743.9</v>
      </c>
      <c r="L104" s="31">
        <v>720.3</v>
      </c>
      <c r="M104" s="31">
        <v>10.261049999999999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116.55</v>
      </c>
      <c r="D105" s="36">
        <v>116.83333333333333</v>
      </c>
      <c r="E105" s="36">
        <v>115.21666666666665</v>
      </c>
      <c r="F105" s="36">
        <v>113.88333333333333</v>
      </c>
      <c r="G105" s="36">
        <v>112.26666666666665</v>
      </c>
      <c r="H105" s="36">
        <v>118.16666666666666</v>
      </c>
      <c r="I105" s="36">
        <v>119.78333333333333</v>
      </c>
      <c r="J105" s="36">
        <v>121.11666666666666</v>
      </c>
      <c r="K105" s="31">
        <v>118.45</v>
      </c>
      <c r="L105" s="31">
        <v>115.5</v>
      </c>
      <c r="M105" s="31">
        <v>397.84811000000002</v>
      </c>
      <c r="N105" s="1"/>
      <c r="O105" s="1"/>
    </row>
    <row r="106" spans="1:15" ht="12.75" customHeight="1">
      <c r="A106" s="33">
        <v>96</v>
      </c>
      <c r="B106" s="53" t="s">
        <v>812</v>
      </c>
      <c r="C106" s="31">
        <v>1306.8</v>
      </c>
      <c r="D106" s="36">
        <v>1302.5</v>
      </c>
      <c r="E106" s="36">
        <v>1284.3</v>
      </c>
      <c r="F106" s="36">
        <v>1261.8</v>
      </c>
      <c r="G106" s="36">
        <v>1243.5999999999999</v>
      </c>
      <c r="H106" s="36">
        <v>1325</v>
      </c>
      <c r="I106" s="36">
        <v>1343.1999999999998</v>
      </c>
      <c r="J106" s="36">
        <v>1365.7</v>
      </c>
      <c r="K106" s="31">
        <v>1320.7</v>
      </c>
      <c r="L106" s="31">
        <v>1280</v>
      </c>
      <c r="M106" s="31">
        <v>0.80869000000000002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212.15</v>
      </c>
      <c r="D107" s="36">
        <v>212.58333333333334</v>
      </c>
      <c r="E107" s="36">
        <v>209.7166666666667</v>
      </c>
      <c r="F107" s="36">
        <v>207.28333333333336</v>
      </c>
      <c r="G107" s="36">
        <v>204.41666666666671</v>
      </c>
      <c r="H107" s="36">
        <v>215.01666666666668</v>
      </c>
      <c r="I107" s="36">
        <v>217.8833333333333</v>
      </c>
      <c r="J107" s="36">
        <v>220.31666666666666</v>
      </c>
      <c r="K107" s="31">
        <v>215.45</v>
      </c>
      <c r="L107" s="31">
        <v>210.15</v>
      </c>
      <c r="M107" s="31">
        <v>1.42578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1595</v>
      </c>
      <c r="D108" s="36">
        <v>1601.1833333333332</v>
      </c>
      <c r="E108" s="36">
        <v>1583.4166666666663</v>
      </c>
      <c r="F108" s="36">
        <v>1571.833333333333</v>
      </c>
      <c r="G108" s="36">
        <v>1554.0666666666662</v>
      </c>
      <c r="H108" s="36">
        <v>1612.7666666666664</v>
      </c>
      <c r="I108" s="36">
        <v>1630.5333333333333</v>
      </c>
      <c r="J108" s="36">
        <v>1642.1166666666666</v>
      </c>
      <c r="K108" s="31">
        <v>1618.95</v>
      </c>
      <c r="L108" s="31">
        <v>1589.6</v>
      </c>
      <c r="M108" s="31">
        <v>0.437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187.3</v>
      </c>
      <c r="D109" s="36">
        <v>187.91666666666666</v>
      </c>
      <c r="E109" s="36">
        <v>185.48333333333332</v>
      </c>
      <c r="F109" s="36">
        <v>183.66666666666666</v>
      </c>
      <c r="G109" s="36">
        <v>181.23333333333332</v>
      </c>
      <c r="H109" s="36">
        <v>189.73333333333332</v>
      </c>
      <c r="I109" s="36">
        <v>192.16666666666666</v>
      </c>
      <c r="J109" s="36">
        <v>193.98333333333332</v>
      </c>
      <c r="K109" s="31">
        <v>190.35</v>
      </c>
      <c r="L109" s="31">
        <v>186.1</v>
      </c>
      <c r="M109" s="31">
        <v>13.3306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2385.6</v>
      </c>
      <c r="D110" s="36">
        <v>2382.9</v>
      </c>
      <c r="E110" s="36">
        <v>2369</v>
      </c>
      <c r="F110" s="36">
        <v>2352.4</v>
      </c>
      <c r="G110" s="36">
        <v>2338.5</v>
      </c>
      <c r="H110" s="36">
        <v>2399.5</v>
      </c>
      <c r="I110" s="36">
        <v>2413.4000000000005</v>
      </c>
      <c r="J110" s="36">
        <v>2430</v>
      </c>
      <c r="K110" s="31">
        <v>2396.8000000000002</v>
      </c>
      <c r="L110" s="31">
        <v>2366.3000000000002</v>
      </c>
      <c r="M110" s="31">
        <v>0.40344000000000002</v>
      </c>
      <c r="N110" s="1"/>
      <c r="O110" s="1"/>
    </row>
    <row r="111" spans="1:15" ht="12.75" customHeight="1">
      <c r="A111" s="33">
        <v>101</v>
      </c>
      <c r="B111" s="53" t="s">
        <v>1025</v>
      </c>
      <c r="C111" s="31">
        <v>862.9</v>
      </c>
      <c r="D111" s="36">
        <v>865.30000000000007</v>
      </c>
      <c r="E111" s="36">
        <v>843.60000000000014</v>
      </c>
      <c r="F111" s="36">
        <v>824.30000000000007</v>
      </c>
      <c r="G111" s="36">
        <v>802.60000000000014</v>
      </c>
      <c r="H111" s="36">
        <v>884.60000000000014</v>
      </c>
      <c r="I111" s="36">
        <v>906.30000000000018</v>
      </c>
      <c r="J111" s="36">
        <v>925.60000000000014</v>
      </c>
      <c r="K111" s="31">
        <v>887</v>
      </c>
      <c r="L111" s="31">
        <v>846</v>
      </c>
      <c r="M111" s="31">
        <v>2.5573199999999998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64.75</v>
      </c>
      <c r="D112" s="36">
        <v>64.916666666666671</v>
      </c>
      <c r="E112" s="36">
        <v>63.983333333333348</v>
      </c>
      <c r="F112" s="36">
        <v>63.216666666666683</v>
      </c>
      <c r="G112" s="36">
        <v>62.28333333333336</v>
      </c>
      <c r="H112" s="36">
        <v>65.683333333333337</v>
      </c>
      <c r="I112" s="36">
        <v>66.616666666666646</v>
      </c>
      <c r="J112" s="36">
        <v>67.383333333333326</v>
      </c>
      <c r="K112" s="31">
        <v>65.849999999999994</v>
      </c>
      <c r="L112" s="31">
        <v>64.150000000000006</v>
      </c>
      <c r="M112" s="31">
        <v>107.75963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2074.9</v>
      </c>
      <c r="D113" s="36">
        <v>2081.9833333333331</v>
      </c>
      <c r="E113" s="36">
        <v>2054.9666666666662</v>
      </c>
      <c r="F113" s="36">
        <v>2035.0333333333333</v>
      </c>
      <c r="G113" s="36">
        <v>2008.0166666666664</v>
      </c>
      <c r="H113" s="36">
        <v>2101.9166666666661</v>
      </c>
      <c r="I113" s="36">
        <v>2128.9333333333334</v>
      </c>
      <c r="J113" s="36">
        <v>2148.8666666666659</v>
      </c>
      <c r="K113" s="31">
        <v>2109</v>
      </c>
      <c r="L113" s="31">
        <v>2062.0500000000002</v>
      </c>
      <c r="M113" s="31">
        <v>5.2164099999999998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659.5</v>
      </c>
      <c r="D114" s="36">
        <v>661.36666666666667</v>
      </c>
      <c r="E114" s="36">
        <v>650.13333333333333</v>
      </c>
      <c r="F114" s="36">
        <v>640.76666666666665</v>
      </c>
      <c r="G114" s="36">
        <v>629.5333333333333</v>
      </c>
      <c r="H114" s="36">
        <v>670.73333333333335</v>
      </c>
      <c r="I114" s="36">
        <v>681.9666666666667</v>
      </c>
      <c r="J114" s="36">
        <v>691.33333333333337</v>
      </c>
      <c r="K114" s="31">
        <v>672.6</v>
      </c>
      <c r="L114" s="31">
        <v>652</v>
      </c>
      <c r="M114" s="31">
        <v>2.74207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2169.0500000000002</v>
      </c>
      <c r="D115" s="36">
        <v>2168.0000000000005</v>
      </c>
      <c r="E115" s="36">
        <v>2144.6000000000008</v>
      </c>
      <c r="F115" s="36">
        <v>2120.1500000000005</v>
      </c>
      <c r="G115" s="36">
        <v>2096.7500000000009</v>
      </c>
      <c r="H115" s="36">
        <v>2192.4500000000007</v>
      </c>
      <c r="I115" s="36">
        <v>2215.8500000000004</v>
      </c>
      <c r="J115" s="36">
        <v>2240.3000000000006</v>
      </c>
      <c r="K115" s="31">
        <v>2191.4</v>
      </c>
      <c r="L115" s="31">
        <v>2143.5500000000002</v>
      </c>
      <c r="M115" s="31">
        <v>1.29836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7067.8</v>
      </c>
      <c r="D116" s="36">
        <v>7072.8</v>
      </c>
      <c r="E116" s="36">
        <v>7010.25</v>
      </c>
      <c r="F116" s="36">
        <v>6952.7</v>
      </c>
      <c r="G116" s="36">
        <v>6890.15</v>
      </c>
      <c r="H116" s="36">
        <v>7130.35</v>
      </c>
      <c r="I116" s="36">
        <v>7192.9000000000015</v>
      </c>
      <c r="J116" s="36">
        <v>7250.4500000000007</v>
      </c>
      <c r="K116" s="31">
        <v>7135.35</v>
      </c>
      <c r="L116" s="31">
        <v>7015.25</v>
      </c>
      <c r="M116" s="31">
        <v>9.4100000000000003E-2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765.15</v>
      </c>
      <c r="D117" s="36">
        <v>766.11666666666667</v>
      </c>
      <c r="E117" s="36">
        <v>754.2833333333333</v>
      </c>
      <c r="F117" s="36">
        <v>743.41666666666663</v>
      </c>
      <c r="G117" s="36">
        <v>731.58333333333326</v>
      </c>
      <c r="H117" s="36">
        <v>776.98333333333335</v>
      </c>
      <c r="I117" s="36">
        <v>788.81666666666661</v>
      </c>
      <c r="J117" s="36">
        <v>799.68333333333339</v>
      </c>
      <c r="K117" s="31">
        <v>777.95</v>
      </c>
      <c r="L117" s="31">
        <v>755.25</v>
      </c>
      <c r="M117" s="31">
        <v>2.8849300000000002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403.9</v>
      </c>
      <c r="D118" s="36">
        <v>404.25</v>
      </c>
      <c r="E118" s="36">
        <v>399.7</v>
      </c>
      <c r="F118" s="36">
        <v>395.5</v>
      </c>
      <c r="G118" s="36">
        <v>390.95</v>
      </c>
      <c r="H118" s="36">
        <v>408.45</v>
      </c>
      <c r="I118" s="36">
        <v>412.99999999999994</v>
      </c>
      <c r="J118" s="36">
        <v>417.2</v>
      </c>
      <c r="K118" s="31">
        <v>408.8</v>
      </c>
      <c r="L118" s="31">
        <v>400.05</v>
      </c>
      <c r="M118" s="31">
        <v>7.8507300000000004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480.3</v>
      </c>
      <c r="D119" s="36">
        <v>480.41666666666669</v>
      </c>
      <c r="E119" s="36">
        <v>472.88333333333338</v>
      </c>
      <c r="F119" s="36">
        <v>465.4666666666667</v>
      </c>
      <c r="G119" s="36">
        <v>457.93333333333339</v>
      </c>
      <c r="H119" s="36">
        <v>487.83333333333337</v>
      </c>
      <c r="I119" s="36">
        <v>495.36666666666667</v>
      </c>
      <c r="J119" s="36">
        <v>502.78333333333336</v>
      </c>
      <c r="K119" s="31">
        <v>487.95</v>
      </c>
      <c r="L119" s="31">
        <v>473</v>
      </c>
      <c r="M119" s="31">
        <v>1.01502</v>
      </c>
      <c r="N119" s="1"/>
      <c r="O119" s="1"/>
    </row>
    <row r="120" spans="1:15" ht="12.75" customHeight="1">
      <c r="A120" s="33">
        <v>110</v>
      </c>
      <c r="B120" s="53" t="s">
        <v>1026</v>
      </c>
      <c r="C120" s="31">
        <v>949.1</v>
      </c>
      <c r="D120" s="36">
        <v>954.11666666666667</v>
      </c>
      <c r="E120" s="36">
        <v>940.23333333333335</v>
      </c>
      <c r="F120" s="36">
        <v>931.36666666666667</v>
      </c>
      <c r="G120" s="36">
        <v>917.48333333333335</v>
      </c>
      <c r="H120" s="36">
        <v>962.98333333333335</v>
      </c>
      <c r="I120" s="36">
        <v>976.86666666666679</v>
      </c>
      <c r="J120" s="36">
        <v>985.73333333333335</v>
      </c>
      <c r="K120" s="31">
        <v>968</v>
      </c>
      <c r="L120" s="31">
        <v>945.25</v>
      </c>
      <c r="M120" s="31">
        <v>6.2338899999999997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1134.05</v>
      </c>
      <c r="D121" s="36">
        <v>1124.9166666666667</v>
      </c>
      <c r="E121" s="36">
        <v>1110.8333333333335</v>
      </c>
      <c r="F121" s="36">
        <v>1087.6166666666668</v>
      </c>
      <c r="G121" s="36">
        <v>1073.5333333333335</v>
      </c>
      <c r="H121" s="36">
        <v>1148.1333333333334</v>
      </c>
      <c r="I121" s="36">
        <v>1162.2166666666669</v>
      </c>
      <c r="J121" s="36">
        <v>1185.4333333333334</v>
      </c>
      <c r="K121" s="31">
        <v>1139</v>
      </c>
      <c r="L121" s="31">
        <v>1101.7</v>
      </c>
      <c r="M121" s="31">
        <v>2.06881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1240.4000000000001</v>
      </c>
      <c r="D122" s="36">
        <v>1248.3999999999999</v>
      </c>
      <c r="E122" s="36">
        <v>1226.9999999999998</v>
      </c>
      <c r="F122" s="36">
        <v>1213.5999999999999</v>
      </c>
      <c r="G122" s="36">
        <v>1192.1999999999998</v>
      </c>
      <c r="H122" s="36">
        <v>1261.7999999999997</v>
      </c>
      <c r="I122" s="36">
        <v>1283.1999999999998</v>
      </c>
      <c r="J122" s="36">
        <v>1296.5999999999997</v>
      </c>
      <c r="K122" s="31">
        <v>1269.8</v>
      </c>
      <c r="L122" s="31">
        <v>1235</v>
      </c>
      <c r="M122" s="31">
        <v>9.5945699999999992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1493.55</v>
      </c>
      <c r="D123" s="36">
        <v>1487.9166666666667</v>
      </c>
      <c r="E123" s="36">
        <v>1478.2333333333336</v>
      </c>
      <c r="F123" s="36">
        <v>1462.9166666666667</v>
      </c>
      <c r="G123" s="36">
        <v>1453.2333333333336</v>
      </c>
      <c r="H123" s="36">
        <v>1503.2333333333336</v>
      </c>
      <c r="I123" s="36">
        <v>1512.9166666666665</v>
      </c>
      <c r="J123" s="36">
        <v>1528.2333333333336</v>
      </c>
      <c r="K123" s="31">
        <v>1497.6</v>
      </c>
      <c r="L123" s="31">
        <v>1472.6</v>
      </c>
      <c r="M123" s="31">
        <v>16.076910000000002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142.25</v>
      </c>
      <c r="D124" s="36">
        <v>142.65</v>
      </c>
      <c r="E124" s="36">
        <v>141.45000000000002</v>
      </c>
      <c r="F124" s="36">
        <v>140.65</v>
      </c>
      <c r="G124" s="36">
        <v>139.45000000000002</v>
      </c>
      <c r="H124" s="36">
        <v>143.45000000000002</v>
      </c>
      <c r="I124" s="36">
        <v>144.65</v>
      </c>
      <c r="J124" s="36">
        <v>145.45000000000002</v>
      </c>
      <c r="K124" s="31">
        <v>143.85</v>
      </c>
      <c r="L124" s="31">
        <v>141.85</v>
      </c>
      <c r="M124" s="31">
        <v>23.349720000000001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1339.45</v>
      </c>
      <c r="D125" s="36">
        <v>1343.6499999999999</v>
      </c>
      <c r="E125" s="36">
        <v>1330.7999999999997</v>
      </c>
      <c r="F125" s="36">
        <v>1322.1499999999999</v>
      </c>
      <c r="G125" s="36">
        <v>1309.2999999999997</v>
      </c>
      <c r="H125" s="36">
        <v>1352.2999999999997</v>
      </c>
      <c r="I125" s="36">
        <v>1365.1499999999996</v>
      </c>
      <c r="J125" s="36">
        <v>1373.7999999999997</v>
      </c>
      <c r="K125" s="31">
        <v>1356.5</v>
      </c>
      <c r="L125" s="31">
        <v>1335</v>
      </c>
      <c r="M125" s="31">
        <v>0.41660000000000003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486.45</v>
      </c>
      <c r="D126" s="36">
        <v>486.81666666666661</v>
      </c>
      <c r="E126" s="36">
        <v>481.73333333333323</v>
      </c>
      <c r="F126" s="36">
        <v>477.01666666666665</v>
      </c>
      <c r="G126" s="36">
        <v>471.93333333333328</v>
      </c>
      <c r="H126" s="36">
        <v>491.53333333333319</v>
      </c>
      <c r="I126" s="36">
        <v>496.61666666666656</v>
      </c>
      <c r="J126" s="36">
        <v>501.33333333333314</v>
      </c>
      <c r="K126" s="31">
        <v>491.9</v>
      </c>
      <c r="L126" s="31">
        <v>482.1</v>
      </c>
      <c r="M126" s="31">
        <v>80.147270000000006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2018.05</v>
      </c>
      <c r="D127" s="36">
        <v>1957.6833333333334</v>
      </c>
      <c r="E127" s="36">
        <v>1885.3666666666668</v>
      </c>
      <c r="F127" s="36">
        <v>1752.6833333333334</v>
      </c>
      <c r="G127" s="36">
        <v>1680.3666666666668</v>
      </c>
      <c r="H127" s="36">
        <v>2090.3666666666668</v>
      </c>
      <c r="I127" s="36">
        <v>2162.6833333333334</v>
      </c>
      <c r="J127" s="36">
        <v>2295.3666666666668</v>
      </c>
      <c r="K127" s="31">
        <v>2030</v>
      </c>
      <c r="L127" s="31">
        <v>1825</v>
      </c>
      <c r="M127" s="31">
        <v>134.52819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5141.55</v>
      </c>
      <c r="D128" s="36">
        <v>5150.083333333333</v>
      </c>
      <c r="E128" s="36">
        <v>5102.1666666666661</v>
      </c>
      <c r="F128" s="36">
        <v>5062.7833333333328</v>
      </c>
      <c r="G128" s="36">
        <v>5014.8666666666659</v>
      </c>
      <c r="H128" s="36">
        <v>5189.4666666666662</v>
      </c>
      <c r="I128" s="36">
        <v>5237.3833333333323</v>
      </c>
      <c r="J128" s="36">
        <v>5276.7666666666664</v>
      </c>
      <c r="K128" s="31">
        <v>5198</v>
      </c>
      <c r="L128" s="31">
        <v>5110.7</v>
      </c>
      <c r="M128" s="31">
        <v>6.8113099999999998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2689.6</v>
      </c>
      <c r="D129" s="36">
        <v>2684.7333333333336</v>
      </c>
      <c r="E129" s="36">
        <v>2666.4666666666672</v>
      </c>
      <c r="F129" s="36">
        <v>2643.3333333333335</v>
      </c>
      <c r="G129" s="36">
        <v>2625.0666666666671</v>
      </c>
      <c r="H129" s="36">
        <v>2707.8666666666672</v>
      </c>
      <c r="I129" s="36">
        <v>2726.1333333333337</v>
      </c>
      <c r="J129" s="36">
        <v>2749.2666666666673</v>
      </c>
      <c r="K129" s="31">
        <v>2703</v>
      </c>
      <c r="L129" s="31">
        <v>2661.6</v>
      </c>
      <c r="M129" s="31">
        <v>1.8277699999999999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3447.9</v>
      </c>
      <c r="D130" s="36">
        <v>3414.6333333333332</v>
      </c>
      <c r="E130" s="36">
        <v>3373.2666666666664</v>
      </c>
      <c r="F130" s="36">
        <v>3298.6333333333332</v>
      </c>
      <c r="G130" s="36">
        <v>3257.2666666666664</v>
      </c>
      <c r="H130" s="36">
        <v>3489.2666666666664</v>
      </c>
      <c r="I130" s="36">
        <v>3530.6333333333332</v>
      </c>
      <c r="J130" s="36">
        <v>3605.2666666666664</v>
      </c>
      <c r="K130" s="31">
        <v>3456</v>
      </c>
      <c r="L130" s="31">
        <v>3340</v>
      </c>
      <c r="M130" s="31">
        <v>2.9636800000000001</v>
      </c>
      <c r="N130" s="1"/>
      <c r="O130" s="1"/>
    </row>
    <row r="131" spans="1:15" ht="12.75" customHeight="1">
      <c r="A131" s="33">
        <v>121</v>
      </c>
      <c r="B131" s="53" t="s">
        <v>829</v>
      </c>
      <c r="C131" s="31">
        <v>1448.75</v>
      </c>
      <c r="D131" s="36">
        <v>1468.2166666666665</v>
      </c>
      <c r="E131" s="36">
        <v>1406.583333333333</v>
      </c>
      <c r="F131" s="36">
        <v>1364.4166666666665</v>
      </c>
      <c r="G131" s="36">
        <v>1302.7833333333331</v>
      </c>
      <c r="H131" s="36">
        <v>1510.383333333333</v>
      </c>
      <c r="I131" s="36">
        <v>1572.0166666666667</v>
      </c>
      <c r="J131" s="36">
        <v>1614.1833333333329</v>
      </c>
      <c r="K131" s="31">
        <v>1529.85</v>
      </c>
      <c r="L131" s="31">
        <v>1426.05</v>
      </c>
      <c r="M131" s="31">
        <v>12.70565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1084.8</v>
      </c>
      <c r="D132" s="36">
        <v>1081.3333333333333</v>
      </c>
      <c r="E132" s="36">
        <v>1065.4666666666665</v>
      </c>
      <c r="F132" s="36">
        <v>1046.1333333333332</v>
      </c>
      <c r="G132" s="36">
        <v>1030.2666666666664</v>
      </c>
      <c r="H132" s="36">
        <v>1100.6666666666665</v>
      </c>
      <c r="I132" s="36">
        <v>1116.5333333333333</v>
      </c>
      <c r="J132" s="36">
        <v>1135.8666666666666</v>
      </c>
      <c r="K132" s="31">
        <v>1097.2</v>
      </c>
      <c r="L132" s="31">
        <v>1062</v>
      </c>
      <c r="M132" s="31">
        <v>18.868099999999998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1287.8499999999999</v>
      </c>
      <c r="D133" s="36">
        <v>1286.6333333333332</v>
      </c>
      <c r="E133" s="36">
        <v>1275.2666666666664</v>
      </c>
      <c r="F133" s="36">
        <v>1262.6833333333332</v>
      </c>
      <c r="G133" s="36">
        <v>1251.3166666666664</v>
      </c>
      <c r="H133" s="36">
        <v>1299.2166666666665</v>
      </c>
      <c r="I133" s="36">
        <v>1310.5833333333333</v>
      </c>
      <c r="J133" s="36">
        <v>1323.1666666666665</v>
      </c>
      <c r="K133" s="31">
        <v>1298</v>
      </c>
      <c r="L133" s="31">
        <v>1274.05</v>
      </c>
      <c r="M133" s="31">
        <v>5.9483800000000002</v>
      </c>
      <c r="N133" s="1"/>
      <c r="O133" s="1"/>
    </row>
    <row r="134" spans="1:15" ht="12.75" customHeight="1">
      <c r="A134" s="33">
        <v>124</v>
      </c>
      <c r="B134" s="53" t="s">
        <v>795</v>
      </c>
      <c r="C134" s="31">
        <v>4190.3500000000004</v>
      </c>
      <c r="D134" s="36">
        <v>4203.9000000000005</v>
      </c>
      <c r="E134" s="36">
        <v>4151.4500000000007</v>
      </c>
      <c r="F134" s="36">
        <v>4112.55</v>
      </c>
      <c r="G134" s="36">
        <v>4060.1000000000004</v>
      </c>
      <c r="H134" s="36">
        <v>4242.8000000000011</v>
      </c>
      <c r="I134" s="36">
        <v>4295.25</v>
      </c>
      <c r="J134" s="36">
        <v>4334.1500000000015</v>
      </c>
      <c r="K134" s="31">
        <v>4256.3500000000004</v>
      </c>
      <c r="L134" s="31">
        <v>4165</v>
      </c>
      <c r="M134" s="31">
        <v>0.49364999999999998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1323.2</v>
      </c>
      <c r="D135" s="36">
        <v>1327.2833333333335</v>
      </c>
      <c r="E135" s="36">
        <v>1312.616666666667</v>
      </c>
      <c r="F135" s="36">
        <v>1302.0333333333335</v>
      </c>
      <c r="G135" s="36">
        <v>1287.366666666667</v>
      </c>
      <c r="H135" s="36">
        <v>1337.866666666667</v>
      </c>
      <c r="I135" s="36">
        <v>1352.5333333333335</v>
      </c>
      <c r="J135" s="36">
        <v>1363.116666666667</v>
      </c>
      <c r="K135" s="31">
        <v>1341.95</v>
      </c>
      <c r="L135" s="31">
        <v>1316.7</v>
      </c>
      <c r="M135" s="31">
        <v>4.6663500000000004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393.9</v>
      </c>
      <c r="D136" s="36">
        <v>393.66666666666669</v>
      </c>
      <c r="E136" s="36">
        <v>385.53333333333336</v>
      </c>
      <c r="F136" s="36">
        <v>377.16666666666669</v>
      </c>
      <c r="G136" s="36">
        <v>369.03333333333336</v>
      </c>
      <c r="H136" s="36">
        <v>402.03333333333336</v>
      </c>
      <c r="I136" s="36">
        <v>410.16666666666669</v>
      </c>
      <c r="J136" s="36">
        <v>418.53333333333336</v>
      </c>
      <c r="K136" s="31">
        <v>401.8</v>
      </c>
      <c r="L136" s="31">
        <v>385.3</v>
      </c>
      <c r="M136" s="31">
        <v>28.482600000000001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3834.65</v>
      </c>
      <c r="D137" s="36">
        <v>3818.1833333333329</v>
      </c>
      <c r="E137" s="36">
        <v>3776.4666666666658</v>
      </c>
      <c r="F137" s="36">
        <v>3718.2833333333328</v>
      </c>
      <c r="G137" s="36">
        <v>3676.5666666666657</v>
      </c>
      <c r="H137" s="36">
        <v>3876.3666666666659</v>
      </c>
      <c r="I137" s="36">
        <v>3918.083333333333</v>
      </c>
      <c r="J137" s="36">
        <v>3976.266666666666</v>
      </c>
      <c r="K137" s="31">
        <v>3859.9</v>
      </c>
      <c r="L137" s="31">
        <v>3760</v>
      </c>
      <c r="M137" s="31">
        <v>10.362539999999999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1743.05</v>
      </c>
      <c r="D138" s="36">
        <v>1756.6666666666667</v>
      </c>
      <c r="E138" s="36">
        <v>1726.3333333333335</v>
      </c>
      <c r="F138" s="36">
        <v>1709.6166666666668</v>
      </c>
      <c r="G138" s="36">
        <v>1679.2833333333335</v>
      </c>
      <c r="H138" s="36">
        <v>1773.3833333333334</v>
      </c>
      <c r="I138" s="36">
        <v>1803.7166666666669</v>
      </c>
      <c r="J138" s="36">
        <v>1820.4333333333334</v>
      </c>
      <c r="K138" s="31">
        <v>1787</v>
      </c>
      <c r="L138" s="31">
        <v>1739.95</v>
      </c>
      <c r="M138" s="31">
        <v>2.5242599999999999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984</v>
      </c>
      <c r="D139" s="36">
        <v>984.33333333333337</v>
      </c>
      <c r="E139" s="36">
        <v>980.66666666666674</v>
      </c>
      <c r="F139" s="36">
        <v>977.33333333333337</v>
      </c>
      <c r="G139" s="36">
        <v>973.66666666666674</v>
      </c>
      <c r="H139" s="36">
        <v>987.66666666666674</v>
      </c>
      <c r="I139" s="36">
        <v>991.33333333333348</v>
      </c>
      <c r="J139" s="36">
        <v>994.66666666666674</v>
      </c>
      <c r="K139" s="31">
        <v>988</v>
      </c>
      <c r="L139" s="31">
        <v>981</v>
      </c>
      <c r="M139" s="31">
        <v>0.2361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818.3</v>
      </c>
      <c r="D140" s="36">
        <v>818.79999999999984</v>
      </c>
      <c r="E140" s="36">
        <v>811.6999999999997</v>
      </c>
      <c r="F140" s="36">
        <v>805.09999999999991</v>
      </c>
      <c r="G140" s="36">
        <v>797.99999999999977</v>
      </c>
      <c r="H140" s="36">
        <v>825.39999999999964</v>
      </c>
      <c r="I140" s="36">
        <v>832.49999999999977</v>
      </c>
      <c r="J140" s="36">
        <v>839.09999999999957</v>
      </c>
      <c r="K140" s="31">
        <v>825.9</v>
      </c>
      <c r="L140" s="31">
        <v>812.2</v>
      </c>
      <c r="M140" s="31">
        <v>45.171860000000002</v>
      </c>
      <c r="N140" s="1"/>
      <c r="O140" s="1"/>
    </row>
    <row r="141" spans="1:15" ht="12.75" customHeight="1">
      <c r="A141" s="33">
        <v>131</v>
      </c>
      <c r="B141" s="53" t="s">
        <v>1027</v>
      </c>
      <c r="C141" s="31">
        <v>1911.75</v>
      </c>
      <c r="D141" s="36">
        <v>1915.55</v>
      </c>
      <c r="E141" s="36">
        <v>1878.5</v>
      </c>
      <c r="F141" s="36">
        <v>1845.25</v>
      </c>
      <c r="G141" s="36">
        <v>1808.2</v>
      </c>
      <c r="H141" s="36">
        <v>1948.8</v>
      </c>
      <c r="I141" s="36">
        <v>1985.8499999999997</v>
      </c>
      <c r="J141" s="36">
        <v>2019.1</v>
      </c>
      <c r="K141" s="31">
        <v>1952.6</v>
      </c>
      <c r="L141" s="31">
        <v>1882.3</v>
      </c>
      <c r="M141" s="31">
        <v>2.14716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555.45000000000005</v>
      </c>
      <c r="D142" s="36">
        <v>559.76666666666665</v>
      </c>
      <c r="E142" s="36">
        <v>548.73333333333335</v>
      </c>
      <c r="F142" s="36">
        <v>542.01666666666665</v>
      </c>
      <c r="G142" s="36">
        <v>530.98333333333335</v>
      </c>
      <c r="H142" s="36">
        <v>566.48333333333335</v>
      </c>
      <c r="I142" s="36">
        <v>577.51666666666665</v>
      </c>
      <c r="J142" s="36">
        <v>584.23333333333335</v>
      </c>
      <c r="K142" s="31">
        <v>570.79999999999995</v>
      </c>
      <c r="L142" s="31">
        <v>553.04999999999995</v>
      </c>
      <c r="M142" s="31">
        <v>26.203869999999998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1775.45</v>
      </c>
      <c r="D143" s="36">
        <v>1786.1499999999999</v>
      </c>
      <c r="E143" s="36">
        <v>1761.3499999999997</v>
      </c>
      <c r="F143" s="36">
        <v>1747.2499999999998</v>
      </c>
      <c r="G143" s="36">
        <v>1722.4499999999996</v>
      </c>
      <c r="H143" s="36">
        <v>1800.2499999999998</v>
      </c>
      <c r="I143" s="36">
        <v>1825.05</v>
      </c>
      <c r="J143" s="36">
        <v>1839.1499999999999</v>
      </c>
      <c r="K143" s="31">
        <v>1810.95</v>
      </c>
      <c r="L143" s="31">
        <v>1772.05</v>
      </c>
      <c r="M143" s="31">
        <v>3.4209900000000002</v>
      </c>
      <c r="N143" s="1"/>
      <c r="O143" s="1"/>
    </row>
    <row r="144" spans="1:15" ht="12.75" customHeight="1">
      <c r="A144" s="33">
        <v>134</v>
      </c>
      <c r="B144" s="53" t="s">
        <v>796</v>
      </c>
      <c r="C144" s="31">
        <v>2868.4</v>
      </c>
      <c r="D144" s="36">
        <v>2880.5499999999997</v>
      </c>
      <c r="E144" s="36">
        <v>2817.1999999999994</v>
      </c>
      <c r="F144" s="36">
        <v>2765.9999999999995</v>
      </c>
      <c r="G144" s="36">
        <v>2702.6499999999992</v>
      </c>
      <c r="H144" s="36">
        <v>2931.7499999999995</v>
      </c>
      <c r="I144" s="36">
        <v>2995.1</v>
      </c>
      <c r="J144" s="36">
        <v>3046.2999999999997</v>
      </c>
      <c r="K144" s="31">
        <v>2943.9</v>
      </c>
      <c r="L144" s="31">
        <v>2829.35</v>
      </c>
      <c r="M144" s="31">
        <v>3.9044500000000002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569.9</v>
      </c>
      <c r="D145" s="36">
        <v>561.43333333333339</v>
      </c>
      <c r="E145" s="36">
        <v>544.86666666666679</v>
      </c>
      <c r="F145" s="36">
        <v>519.83333333333337</v>
      </c>
      <c r="G145" s="36">
        <v>503.26666666666677</v>
      </c>
      <c r="H145" s="36">
        <v>586.46666666666681</v>
      </c>
      <c r="I145" s="36">
        <v>603.03333333333342</v>
      </c>
      <c r="J145" s="36">
        <v>628.06666666666683</v>
      </c>
      <c r="K145" s="31">
        <v>578</v>
      </c>
      <c r="L145" s="31">
        <v>536.4</v>
      </c>
      <c r="M145" s="31">
        <v>15.19647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2267.65</v>
      </c>
      <c r="D146" s="36">
        <v>2276.4499999999998</v>
      </c>
      <c r="E146" s="36">
        <v>2254.8999999999996</v>
      </c>
      <c r="F146" s="36">
        <v>2242.1499999999996</v>
      </c>
      <c r="G146" s="36">
        <v>2220.5999999999995</v>
      </c>
      <c r="H146" s="36">
        <v>2289.1999999999998</v>
      </c>
      <c r="I146" s="36">
        <v>2310.75</v>
      </c>
      <c r="J146" s="36">
        <v>2323.5</v>
      </c>
      <c r="K146" s="31">
        <v>2298</v>
      </c>
      <c r="L146" s="31">
        <v>2263.6999999999998</v>
      </c>
      <c r="M146" s="31">
        <v>3.6069900000000001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403</v>
      </c>
      <c r="D147" s="36">
        <v>407.26666666666665</v>
      </c>
      <c r="E147" s="36">
        <v>396.2833333333333</v>
      </c>
      <c r="F147" s="36">
        <v>389.56666666666666</v>
      </c>
      <c r="G147" s="36">
        <v>378.58333333333331</v>
      </c>
      <c r="H147" s="36">
        <v>413.98333333333329</v>
      </c>
      <c r="I147" s="36">
        <v>424.96666666666664</v>
      </c>
      <c r="J147" s="36">
        <v>431.68333333333328</v>
      </c>
      <c r="K147" s="31">
        <v>418.25</v>
      </c>
      <c r="L147" s="31">
        <v>400.55</v>
      </c>
      <c r="M147" s="31">
        <v>15.37078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151.15</v>
      </c>
      <c r="D148" s="36">
        <v>151.66666666666669</v>
      </c>
      <c r="E148" s="36">
        <v>150.28333333333336</v>
      </c>
      <c r="F148" s="36">
        <v>149.41666666666669</v>
      </c>
      <c r="G148" s="36">
        <v>148.03333333333336</v>
      </c>
      <c r="H148" s="36">
        <v>152.53333333333336</v>
      </c>
      <c r="I148" s="36">
        <v>153.91666666666669</v>
      </c>
      <c r="J148" s="36">
        <v>154.78333333333336</v>
      </c>
      <c r="K148" s="31">
        <v>153.05000000000001</v>
      </c>
      <c r="L148" s="31">
        <v>150.80000000000001</v>
      </c>
      <c r="M148" s="31">
        <v>12.704879999999999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4448</v>
      </c>
      <c r="D149" s="36">
        <v>4423.6833333333334</v>
      </c>
      <c r="E149" s="36">
        <v>4379.8666666666668</v>
      </c>
      <c r="F149" s="36">
        <v>4311.7333333333336</v>
      </c>
      <c r="G149" s="36">
        <v>4267.916666666667</v>
      </c>
      <c r="H149" s="36">
        <v>4491.8166666666666</v>
      </c>
      <c r="I149" s="36">
        <v>4535.6333333333341</v>
      </c>
      <c r="J149" s="36">
        <v>4603.7666666666664</v>
      </c>
      <c r="K149" s="31">
        <v>4467.5</v>
      </c>
      <c r="L149" s="31">
        <v>4355.55</v>
      </c>
      <c r="M149" s="31">
        <v>12.20726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9238.7000000000007</v>
      </c>
      <c r="D150" s="36">
        <v>9167.2333333333336</v>
      </c>
      <c r="E150" s="36">
        <v>9079.4666666666672</v>
      </c>
      <c r="F150" s="36">
        <v>8920.2333333333336</v>
      </c>
      <c r="G150" s="36">
        <v>8832.4666666666672</v>
      </c>
      <c r="H150" s="36">
        <v>9326.4666666666672</v>
      </c>
      <c r="I150" s="36">
        <v>9414.2333333333336</v>
      </c>
      <c r="J150" s="36">
        <v>9573.4666666666672</v>
      </c>
      <c r="K150" s="31">
        <v>9255</v>
      </c>
      <c r="L150" s="31">
        <v>9008</v>
      </c>
      <c r="M150" s="31">
        <v>3.4770099999999999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2654.05</v>
      </c>
      <c r="D151" s="36">
        <v>2628.5499999999997</v>
      </c>
      <c r="E151" s="36">
        <v>2597.0999999999995</v>
      </c>
      <c r="F151" s="36">
        <v>2540.1499999999996</v>
      </c>
      <c r="G151" s="36">
        <v>2508.6999999999994</v>
      </c>
      <c r="H151" s="36">
        <v>2685.4999999999995</v>
      </c>
      <c r="I151" s="36">
        <v>2716.9499999999994</v>
      </c>
      <c r="J151" s="36">
        <v>2773.8999999999996</v>
      </c>
      <c r="K151" s="31">
        <v>2660</v>
      </c>
      <c r="L151" s="31">
        <v>2571.6</v>
      </c>
      <c r="M151" s="31">
        <v>1.6609400000000001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6000.75</v>
      </c>
      <c r="D152" s="36">
        <v>5977.7666666666673</v>
      </c>
      <c r="E152" s="36">
        <v>5937.5833333333348</v>
      </c>
      <c r="F152" s="36">
        <v>5874.4166666666679</v>
      </c>
      <c r="G152" s="36">
        <v>5834.2333333333354</v>
      </c>
      <c r="H152" s="36">
        <v>6040.9333333333343</v>
      </c>
      <c r="I152" s="36">
        <v>6081.1166666666668</v>
      </c>
      <c r="J152" s="36">
        <v>6144.2833333333338</v>
      </c>
      <c r="K152" s="31">
        <v>6017.95</v>
      </c>
      <c r="L152" s="31">
        <v>5914.6</v>
      </c>
      <c r="M152" s="31">
        <v>5.0679800000000004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686.85</v>
      </c>
      <c r="D153" s="36">
        <v>671.71666666666658</v>
      </c>
      <c r="E153" s="36">
        <v>649.43333333333317</v>
      </c>
      <c r="F153" s="36">
        <v>612.01666666666654</v>
      </c>
      <c r="G153" s="36">
        <v>589.73333333333312</v>
      </c>
      <c r="H153" s="36">
        <v>709.13333333333321</v>
      </c>
      <c r="I153" s="36">
        <v>731.41666666666674</v>
      </c>
      <c r="J153" s="36">
        <v>768.83333333333326</v>
      </c>
      <c r="K153" s="31">
        <v>694</v>
      </c>
      <c r="L153" s="31">
        <v>634.29999999999995</v>
      </c>
      <c r="M153" s="31">
        <v>44.326740000000001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436.55</v>
      </c>
      <c r="D154" s="36">
        <v>436.8</v>
      </c>
      <c r="E154" s="36">
        <v>426.75</v>
      </c>
      <c r="F154" s="36">
        <v>416.95</v>
      </c>
      <c r="G154" s="36">
        <v>406.9</v>
      </c>
      <c r="H154" s="36">
        <v>446.6</v>
      </c>
      <c r="I154" s="36">
        <v>456.65000000000009</v>
      </c>
      <c r="J154" s="36">
        <v>466.45000000000005</v>
      </c>
      <c r="K154" s="31">
        <v>446.85</v>
      </c>
      <c r="L154" s="31">
        <v>427</v>
      </c>
      <c r="M154" s="31">
        <v>15.828139999999999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181.5</v>
      </c>
      <c r="D155" s="36">
        <v>183.28333333333333</v>
      </c>
      <c r="E155" s="36">
        <v>177.81666666666666</v>
      </c>
      <c r="F155" s="36">
        <v>174.13333333333333</v>
      </c>
      <c r="G155" s="36">
        <v>168.66666666666666</v>
      </c>
      <c r="H155" s="36">
        <v>186.96666666666667</v>
      </c>
      <c r="I155" s="36">
        <v>192.43333333333331</v>
      </c>
      <c r="J155" s="36">
        <v>196.11666666666667</v>
      </c>
      <c r="K155" s="31">
        <v>188.75</v>
      </c>
      <c r="L155" s="31">
        <v>179.6</v>
      </c>
      <c r="M155" s="31">
        <v>9.2024799999999995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43.3</v>
      </c>
      <c r="D156" s="36">
        <v>43.633333333333326</v>
      </c>
      <c r="E156" s="36">
        <v>42.716666666666654</v>
      </c>
      <c r="F156" s="36">
        <v>42.133333333333326</v>
      </c>
      <c r="G156" s="36">
        <v>41.216666666666654</v>
      </c>
      <c r="H156" s="36">
        <v>44.216666666666654</v>
      </c>
      <c r="I156" s="36">
        <v>45.133333333333326</v>
      </c>
      <c r="J156" s="36">
        <v>45.716666666666654</v>
      </c>
      <c r="K156" s="31">
        <v>44.55</v>
      </c>
      <c r="L156" s="31">
        <v>43.05</v>
      </c>
      <c r="M156" s="31">
        <v>119.3565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4745.3999999999996</v>
      </c>
      <c r="D157" s="36">
        <v>4759.5</v>
      </c>
      <c r="E157" s="36">
        <v>4710.1499999999996</v>
      </c>
      <c r="F157" s="36">
        <v>4674.8999999999996</v>
      </c>
      <c r="G157" s="36">
        <v>4625.5499999999993</v>
      </c>
      <c r="H157" s="36">
        <v>4794.75</v>
      </c>
      <c r="I157" s="36">
        <v>4844.1000000000004</v>
      </c>
      <c r="J157" s="36">
        <v>4879.3500000000004</v>
      </c>
      <c r="K157" s="31">
        <v>4808.8500000000004</v>
      </c>
      <c r="L157" s="31">
        <v>4724.25</v>
      </c>
      <c r="M157" s="31">
        <v>5.4886499999999998</v>
      </c>
      <c r="N157" s="1"/>
      <c r="O157" s="1"/>
    </row>
    <row r="158" spans="1:15" ht="12.75" customHeight="1">
      <c r="A158" s="33">
        <v>148</v>
      </c>
      <c r="B158" s="53" t="s">
        <v>1028</v>
      </c>
      <c r="C158" s="31">
        <v>1111.5999999999999</v>
      </c>
      <c r="D158" s="36">
        <v>1122.8</v>
      </c>
      <c r="E158" s="36">
        <v>1096.3999999999999</v>
      </c>
      <c r="F158" s="36">
        <v>1081.1999999999998</v>
      </c>
      <c r="G158" s="36">
        <v>1054.7999999999997</v>
      </c>
      <c r="H158" s="36">
        <v>1138</v>
      </c>
      <c r="I158" s="36">
        <v>1164.4000000000001</v>
      </c>
      <c r="J158" s="36">
        <v>1179.6000000000001</v>
      </c>
      <c r="K158" s="31">
        <v>1149.2</v>
      </c>
      <c r="L158" s="31">
        <v>1107.5999999999999</v>
      </c>
      <c r="M158" s="31">
        <v>1.12904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615.70000000000005</v>
      </c>
      <c r="D159" s="36">
        <v>614.23333333333323</v>
      </c>
      <c r="E159" s="36">
        <v>608.06666666666649</v>
      </c>
      <c r="F159" s="36">
        <v>600.43333333333328</v>
      </c>
      <c r="G159" s="36">
        <v>594.26666666666654</v>
      </c>
      <c r="H159" s="36">
        <v>621.86666666666645</v>
      </c>
      <c r="I159" s="36">
        <v>628.03333333333319</v>
      </c>
      <c r="J159" s="36">
        <v>635.6666666666664</v>
      </c>
      <c r="K159" s="31">
        <v>620.4</v>
      </c>
      <c r="L159" s="31">
        <v>606.6</v>
      </c>
      <c r="M159" s="31">
        <v>0.82159000000000004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523.85</v>
      </c>
      <c r="D160" s="36">
        <v>525.7833333333333</v>
      </c>
      <c r="E160" s="36">
        <v>513.06666666666661</v>
      </c>
      <c r="F160" s="36">
        <v>502.2833333333333</v>
      </c>
      <c r="G160" s="36">
        <v>489.56666666666661</v>
      </c>
      <c r="H160" s="36">
        <v>536.56666666666661</v>
      </c>
      <c r="I160" s="36">
        <v>549.2833333333333</v>
      </c>
      <c r="J160" s="36">
        <v>560.06666666666661</v>
      </c>
      <c r="K160" s="31">
        <v>538.5</v>
      </c>
      <c r="L160" s="31">
        <v>515</v>
      </c>
      <c r="M160" s="31">
        <v>6.5175799999999997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2189.5500000000002</v>
      </c>
      <c r="D161" s="36">
        <v>2184.2666666666669</v>
      </c>
      <c r="E161" s="36">
        <v>2155.5833333333339</v>
      </c>
      <c r="F161" s="36">
        <v>2121.6166666666672</v>
      </c>
      <c r="G161" s="36">
        <v>2092.9333333333343</v>
      </c>
      <c r="H161" s="36">
        <v>2218.2333333333336</v>
      </c>
      <c r="I161" s="36">
        <v>2246.916666666667</v>
      </c>
      <c r="J161" s="36">
        <v>2280.8833333333332</v>
      </c>
      <c r="K161" s="31">
        <v>2212.9499999999998</v>
      </c>
      <c r="L161" s="31">
        <v>2150.3000000000002</v>
      </c>
      <c r="M161" s="31">
        <v>1.8243499999999999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255.65</v>
      </c>
      <c r="D162" s="36">
        <v>255.05000000000004</v>
      </c>
      <c r="E162" s="36">
        <v>247.90000000000009</v>
      </c>
      <c r="F162" s="36">
        <v>240.15000000000006</v>
      </c>
      <c r="G162" s="36">
        <v>233.00000000000011</v>
      </c>
      <c r="H162" s="36">
        <v>262.80000000000007</v>
      </c>
      <c r="I162" s="36">
        <v>269.95</v>
      </c>
      <c r="J162" s="36">
        <v>277.70000000000005</v>
      </c>
      <c r="K162" s="31">
        <v>262.2</v>
      </c>
      <c r="L162" s="31">
        <v>247.3</v>
      </c>
      <c r="M162" s="31">
        <v>117.0611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94.65</v>
      </c>
      <c r="D163" s="36">
        <v>94.666666666666671</v>
      </c>
      <c r="E163" s="36">
        <v>94.183333333333337</v>
      </c>
      <c r="F163" s="36">
        <v>93.716666666666669</v>
      </c>
      <c r="G163" s="36">
        <v>93.233333333333334</v>
      </c>
      <c r="H163" s="36">
        <v>95.13333333333334</v>
      </c>
      <c r="I163" s="36">
        <v>95.61666666666666</v>
      </c>
      <c r="J163" s="36">
        <v>96.083333333333343</v>
      </c>
      <c r="K163" s="31">
        <v>95.15</v>
      </c>
      <c r="L163" s="31">
        <v>94.2</v>
      </c>
      <c r="M163" s="31">
        <v>6.1658299999999997</v>
      </c>
      <c r="N163" s="1"/>
      <c r="O163" s="1"/>
    </row>
    <row r="164" spans="1:15" ht="12.75" customHeight="1">
      <c r="A164" s="33">
        <v>154</v>
      </c>
      <c r="B164" s="53" t="s">
        <v>797</v>
      </c>
      <c r="C164" s="31">
        <v>912.1</v>
      </c>
      <c r="D164" s="36">
        <v>907.94999999999993</v>
      </c>
      <c r="E164" s="36">
        <v>898.89999999999986</v>
      </c>
      <c r="F164" s="36">
        <v>885.69999999999993</v>
      </c>
      <c r="G164" s="36">
        <v>876.64999999999986</v>
      </c>
      <c r="H164" s="36">
        <v>921.14999999999986</v>
      </c>
      <c r="I164" s="36">
        <v>930.19999999999982</v>
      </c>
      <c r="J164" s="36">
        <v>943.39999999999986</v>
      </c>
      <c r="K164" s="31">
        <v>917</v>
      </c>
      <c r="L164" s="31">
        <v>894.75</v>
      </c>
      <c r="M164" s="31">
        <v>0.93428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3853.4</v>
      </c>
      <c r="D165" s="36">
        <v>3781.1333333333332</v>
      </c>
      <c r="E165" s="36">
        <v>3674.2666666666664</v>
      </c>
      <c r="F165" s="36">
        <v>3495.1333333333332</v>
      </c>
      <c r="G165" s="36">
        <v>3388.2666666666664</v>
      </c>
      <c r="H165" s="36">
        <v>3960.2666666666664</v>
      </c>
      <c r="I165" s="36">
        <v>4067.1333333333332</v>
      </c>
      <c r="J165" s="36">
        <v>4246.2666666666664</v>
      </c>
      <c r="K165" s="31">
        <v>3888</v>
      </c>
      <c r="L165" s="31">
        <v>3602</v>
      </c>
      <c r="M165" s="31">
        <v>3.3108200000000001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506.8</v>
      </c>
      <c r="D166" s="36">
        <v>507.75</v>
      </c>
      <c r="E166" s="36">
        <v>500.70000000000005</v>
      </c>
      <c r="F166" s="36">
        <v>494.6</v>
      </c>
      <c r="G166" s="36">
        <v>487.55000000000007</v>
      </c>
      <c r="H166" s="36">
        <v>513.85</v>
      </c>
      <c r="I166" s="36">
        <v>520.9</v>
      </c>
      <c r="J166" s="36">
        <v>527</v>
      </c>
      <c r="K166" s="31">
        <v>514.79999999999995</v>
      </c>
      <c r="L166" s="31">
        <v>501.65</v>
      </c>
      <c r="M166" s="31">
        <v>79.7256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465.1</v>
      </c>
      <c r="D167" s="36">
        <v>467.01666666666665</v>
      </c>
      <c r="E167" s="36">
        <v>459.08333333333331</v>
      </c>
      <c r="F167" s="36">
        <v>453.06666666666666</v>
      </c>
      <c r="G167" s="36">
        <v>445.13333333333333</v>
      </c>
      <c r="H167" s="36">
        <v>473.0333333333333</v>
      </c>
      <c r="I167" s="36">
        <v>480.9666666666667</v>
      </c>
      <c r="J167" s="36">
        <v>486.98333333333329</v>
      </c>
      <c r="K167" s="31">
        <v>474.95</v>
      </c>
      <c r="L167" s="31">
        <v>461</v>
      </c>
      <c r="M167" s="31">
        <v>1.22106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161.75</v>
      </c>
      <c r="D168" s="36">
        <v>162.96666666666667</v>
      </c>
      <c r="E168" s="36">
        <v>159.83333333333334</v>
      </c>
      <c r="F168" s="36">
        <v>157.91666666666669</v>
      </c>
      <c r="G168" s="36">
        <v>154.78333333333336</v>
      </c>
      <c r="H168" s="36">
        <v>164.88333333333333</v>
      </c>
      <c r="I168" s="36">
        <v>168.01666666666665</v>
      </c>
      <c r="J168" s="36">
        <v>169.93333333333331</v>
      </c>
      <c r="K168" s="31">
        <v>166.1</v>
      </c>
      <c r="L168" s="31">
        <v>161.05000000000001</v>
      </c>
      <c r="M168" s="31">
        <v>70.755719999999997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159.5</v>
      </c>
      <c r="D169" s="36">
        <v>159.63333333333333</v>
      </c>
      <c r="E169" s="36">
        <v>158.36666666666665</v>
      </c>
      <c r="F169" s="36">
        <v>157.23333333333332</v>
      </c>
      <c r="G169" s="36">
        <v>155.96666666666664</v>
      </c>
      <c r="H169" s="36">
        <v>160.76666666666665</v>
      </c>
      <c r="I169" s="36">
        <v>162.0333333333333</v>
      </c>
      <c r="J169" s="36">
        <v>163.16666666666666</v>
      </c>
      <c r="K169" s="31">
        <v>160.9</v>
      </c>
      <c r="L169" s="31">
        <v>158.5</v>
      </c>
      <c r="M169" s="31">
        <v>101.14326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693.4</v>
      </c>
      <c r="D170" s="36">
        <v>695.98333333333323</v>
      </c>
      <c r="E170" s="36">
        <v>683.96666666666647</v>
      </c>
      <c r="F170" s="36">
        <v>674.53333333333319</v>
      </c>
      <c r="G170" s="36">
        <v>662.51666666666642</v>
      </c>
      <c r="H170" s="36">
        <v>705.41666666666652</v>
      </c>
      <c r="I170" s="36">
        <v>717.43333333333317</v>
      </c>
      <c r="J170" s="36">
        <v>726.86666666666656</v>
      </c>
      <c r="K170" s="31">
        <v>708</v>
      </c>
      <c r="L170" s="31">
        <v>686.55</v>
      </c>
      <c r="M170" s="31">
        <v>2.6591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4591.2</v>
      </c>
      <c r="D171" s="36">
        <v>4531.0666666666666</v>
      </c>
      <c r="E171" s="36">
        <v>4442.1833333333334</v>
      </c>
      <c r="F171" s="36">
        <v>4293.166666666667</v>
      </c>
      <c r="G171" s="36">
        <v>4204.2833333333338</v>
      </c>
      <c r="H171" s="36">
        <v>4680.083333333333</v>
      </c>
      <c r="I171" s="36">
        <v>4768.9666666666662</v>
      </c>
      <c r="J171" s="36">
        <v>4917.9833333333327</v>
      </c>
      <c r="K171" s="31">
        <v>4619.95</v>
      </c>
      <c r="L171" s="31">
        <v>4382.05</v>
      </c>
      <c r="M171" s="31">
        <v>0.84547000000000005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1485.4</v>
      </c>
      <c r="D172" s="36">
        <v>1460.1166666666668</v>
      </c>
      <c r="E172" s="36">
        <v>1420.2333333333336</v>
      </c>
      <c r="F172" s="36">
        <v>1355.0666666666668</v>
      </c>
      <c r="G172" s="36">
        <v>1315.1833333333336</v>
      </c>
      <c r="H172" s="36">
        <v>1525.2833333333335</v>
      </c>
      <c r="I172" s="36">
        <v>1565.1666666666667</v>
      </c>
      <c r="J172" s="36">
        <v>1630.3333333333335</v>
      </c>
      <c r="K172" s="31">
        <v>1500</v>
      </c>
      <c r="L172" s="31">
        <v>1394.95</v>
      </c>
      <c r="M172" s="31">
        <v>13.75034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322.05</v>
      </c>
      <c r="D173" s="36">
        <v>316.15000000000003</v>
      </c>
      <c r="E173" s="36">
        <v>307.60000000000008</v>
      </c>
      <c r="F173" s="36">
        <v>293.15000000000003</v>
      </c>
      <c r="G173" s="36">
        <v>284.60000000000008</v>
      </c>
      <c r="H173" s="36">
        <v>330.60000000000008</v>
      </c>
      <c r="I173" s="36">
        <v>339.15000000000003</v>
      </c>
      <c r="J173" s="36">
        <v>353.60000000000008</v>
      </c>
      <c r="K173" s="31">
        <v>324.7</v>
      </c>
      <c r="L173" s="31">
        <v>301.7</v>
      </c>
      <c r="M173" s="31">
        <v>18.217829999999999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193.4</v>
      </c>
      <c r="D174" s="36">
        <v>193.28333333333333</v>
      </c>
      <c r="E174" s="36">
        <v>191.91666666666666</v>
      </c>
      <c r="F174" s="36">
        <v>190.43333333333334</v>
      </c>
      <c r="G174" s="36">
        <v>189.06666666666666</v>
      </c>
      <c r="H174" s="36">
        <v>194.76666666666665</v>
      </c>
      <c r="I174" s="36">
        <v>196.13333333333333</v>
      </c>
      <c r="J174" s="36">
        <v>197.61666666666665</v>
      </c>
      <c r="K174" s="31">
        <v>194.65</v>
      </c>
      <c r="L174" s="31">
        <v>191.8</v>
      </c>
      <c r="M174" s="31">
        <v>6.4590300000000003</v>
      </c>
      <c r="N174" s="1"/>
      <c r="O174" s="1"/>
    </row>
    <row r="175" spans="1:15" ht="12.75" customHeight="1">
      <c r="A175" s="33">
        <v>165</v>
      </c>
      <c r="B175" s="53" t="s">
        <v>798</v>
      </c>
      <c r="C175" s="31">
        <v>713.95</v>
      </c>
      <c r="D175" s="36">
        <v>707.4</v>
      </c>
      <c r="E175" s="36">
        <v>697.09999999999991</v>
      </c>
      <c r="F175" s="36">
        <v>680.24999999999989</v>
      </c>
      <c r="G175" s="36">
        <v>669.94999999999982</v>
      </c>
      <c r="H175" s="36">
        <v>724.25</v>
      </c>
      <c r="I175" s="36">
        <v>734.55</v>
      </c>
      <c r="J175" s="36">
        <v>751.40000000000009</v>
      </c>
      <c r="K175" s="31">
        <v>717.7</v>
      </c>
      <c r="L175" s="31">
        <v>690.55</v>
      </c>
      <c r="M175" s="31">
        <v>1.6026199999999999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462.95</v>
      </c>
      <c r="D176" s="36">
        <v>462.5333333333333</v>
      </c>
      <c r="E176" s="36">
        <v>460.06666666666661</v>
      </c>
      <c r="F176" s="36">
        <v>457.18333333333328</v>
      </c>
      <c r="G176" s="36">
        <v>454.71666666666658</v>
      </c>
      <c r="H176" s="36">
        <v>465.41666666666663</v>
      </c>
      <c r="I176" s="36">
        <v>467.88333333333333</v>
      </c>
      <c r="J176" s="36">
        <v>470.76666666666665</v>
      </c>
      <c r="K176" s="31">
        <v>465</v>
      </c>
      <c r="L176" s="31">
        <v>459.65</v>
      </c>
      <c r="M176" s="31">
        <v>9.5645100000000003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200.7</v>
      </c>
      <c r="D177" s="36">
        <v>200.01666666666665</v>
      </c>
      <c r="E177" s="36">
        <v>198.73333333333329</v>
      </c>
      <c r="F177" s="36">
        <v>196.76666666666665</v>
      </c>
      <c r="G177" s="36">
        <v>195.48333333333329</v>
      </c>
      <c r="H177" s="36">
        <v>201.98333333333329</v>
      </c>
      <c r="I177" s="36">
        <v>203.26666666666665</v>
      </c>
      <c r="J177" s="36">
        <v>205.23333333333329</v>
      </c>
      <c r="K177" s="31">
        <v>201.3</v>
      </c>
      <c r="L177" s="31">
        <v>198.05</v>
      </c>
      <c r="M177" s="31">
        <v>113.73374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1269.5</v>
      </c>
      <c r="D178" s="36">
        <v>1274.6833333333332</v>
      </c>
      <c r="E178" s="36">
        <v>1260.9166666666663</v>
      </c>
      <c r="F178" s="36">
        <v>1252.333333333333</v>
      </c>
      <c r="G178" s="36">
        <v>1238.5666666666662</v>
      </c>
      <c r="H178" s="36">
        <v>1283.2666666666664</v>
      </c>
      <c r="I178" s="36">
        <v>1297.0333333333333</v>
      </c>
      <c r="J178" s="36">
        <v>1305.6166666666666</v>
      </c>
      <c r="K178" s="31">
        <v>1288.45</v>
      </c>
      <c r="L178" s="31">
        <v>1266.0999999999999</v>
      </c>
      <c r="M178" s="31">
        <v>0.74538000000000004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87</v>
      </c>
      <c r="D179" s="36">
        <v>87.083333333333329</v>
      </c>
      <c r="E179" s="36">
        <v>86.266666666666652</v>
      </c>
      <c r="F179" s="36">
        <v>85.533333333333317</v>
      </c>
      <c r="G179" s="36">
        <v>84.71666666666664</v>
      </c>
      <c r="H179" s="36">
        <v>87.816666666666663</v>
      </c>
      <c r="I179" s="36">
        <v>88.633333333333354</v>
      </c>
      <c r="J179" s="36">
        <v>89.366666666666674</v>
      </c>
      <c r="K179" s="31">
        <v>87.9</v>
      </c>
      <c r="L179" s="31">
        <v>86.35</v>
      </c>
      <c r="M179" s="31">
        <v>407.24430999999998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1444.75</v>
      </c>
      <c r="D180" s="36">
        <v>1424.7333333333333</v>
      </c>
      <c r="E180" s="36">
        <v>1389.4666666666667</v>
      </c>
      <c r="F180" s="36">
        <v>1334.1833333333334</v>
      </c>
      <c r="G180" s="36">
        <v>1298.9166666666667</v>
      </c>
      <c r="H180" s="36">
        <v>1480.0166666666667</v>
      </c>
      <c r="I180" s="36">
        <v>1515.2833333333335</v>
      </c>
      <c r="J180" s="36">
        <v>1570.5666666666666</v>
      </c>
      <c r="K180" s="31">
        <v>1460</v>
      </c>
      <c r="L180" s="31">
        <v>1369.45</v>
      </c>
      <c r="M180" s="31">
        <v>28.646709999999999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355.05</v>
      </c>
      <c r="D181" s="36">
        <v>357.83333333333331</v>
      </c>
      <c r="E181" s="36">
        <v>346.96666666666664</v>
      </c>
      <c r="F181" s="36">
        <v>338.88333333333333</v>
      </c>
      <c r="G181" s="36">
        <v>328.01666666666665</v>
      </c>
      <c r="H181" s="36">
        <v>365.91666666666663</v>
      </c>
      <c r="I181" s="36">
        <v>376.7833333333333</v>
      </c>
      <c r="J181" s="36">
        <v>384.86666666666662</v>
      </c>
      <c r="K181" s="31">
        <v>368.7</v>
      </c>
      <c r="L181" s="31">
        <v>349.75</v>
      </c>
      <c r="M181" s="31">
        <v>18.07066</v>
      </c>
      <c r="N181" s="1"/>
      <c r="O181" s="1"/>
    </row>
    <row r="182" spans="1:15" ht="12.75" customHeight="1">
      <c r="A182" s="33">
        <v>172</v>
      </c>
      <c r="B182" s="53" t="s">
        <v>830</v>
      </c>
      <c r="C182" s="31">
        <v>7076.1</v>
      </c>
      <c r="D182" s="36">
        <v>7012.6166666666659</v>
      </c>
      <c r="E182" s="36">
        <v>6926.0833333333321</v>
      </c>
      <c r="F182" s="36">
        <v>6776.0666666666666</v>
      </c>
      <c r="G182" s="36">
        <v>6689.5333333333328</v>
      </c>
      <c r="H182" s="36">
        <v>7162.6333333333314</v>
      </c>
      <c r="I182" s="36">
        <v>7249.1666666666661</v>
      </c>
      <c r="J182" s="36">
        <v>7399.1833333333307</v>
      </c>
      <c r="K182" s="31">
        <v>7099.15</v>
      </c>
      <c r="L182" s="31">
        <v>6862.6</v>
      </c>
      <c r="M182" s="31">
        <v>0.60063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1861.05</v>
      </c>
      <c r="D183" s="36">
        <v>1848.5666666666668</v>
      </c>
      <c r="E183" s="36">
        <v>1827.1333333333337</v>
      </c>
      <c r="F183" s="36">
        <v>1793.2166666666669</v>
      </c>
      <c r="G183" s="36">
        <v>1771.7833333333338</v>
      </c>
      <c r="H183" s="36">
        <v>1882.4833333333336</v>
      </c>
      <c r="I183" s="36">
        <v>1903.9166666666665</v>
      </c>
      <c r="J183" s="36">
        <v>1937.8333333333335</v>
      </c>
      <c r="K183" s="31">
        <v>1870</v>
      </c>
      <c r="L183" s="31">
        <v>1814.65</v>
      </c>
      <c r="M183" s="31">
        <v>1.9621900000000001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2533.9499999999998</v>
      </c>
      <c r="D184" s="36">
        <v>2517.0166666666664</v>
      </c>
      <c r="E184" s="36">
        <v>2467.0333333333328</v>
      </c>
      <c r="F184" s="36">
        <v>2400.1166666666663</v>
      </c>
      <c r="G184" s="36">
        <v>2350.1333333333328</v>
      </c>
      <c r="H184" s="36">
        <v>2583.9333333333329</v>
      </c>
      <c r="I184" s="36">
        <v>2633.9166666666665</v>
      </c>
      <c r="J184" s="36">
        <v>2700.833333333333</v>
      </c>
      <c r="K184" s="31">
        <v>2567</v>
      </c>
      <c r="L184" s="31">
        <v>2450.1</v>
      </c>
      <c r="M184" s="31">
        <v>4.3570000000000002</v>
      </c>
      <c r="N184" s="1"/>
      <c r="O184" s="1"/>
    </row>
    <row r="185" spans="1:15" ht="12.75" customHeight="1">
      <c r="A185" s="33">
        <v>175</v>
      </c>
      <c r="B185" s="53" t="s">
        <v>831</v>
      </c>
      <c r="C185" s="31">
        <v>831</v>
      </c>
      <c r="D185" s="36">
        <v>826.86666666666667</v>
      </c>
      <c r="E185" s="36">
        <v>816.73333333333335</v>
      </c>
      <c r="F185" s="36">
        <v>802.4666666666667</v>
      </c>
      <c r="G185" s="36">
        <v>792.33333333333337</v>
      </c>
      <c r="H185" s="36">
        <v>841.13333333333333</v>
      </c>
      <c r="I185" s="36">
        <v>851.26666666666677</v>
      </c>
      <c r="J185" s="36">
        <v>865.5333333333333</v>
      </c>
      <c r="K185" s="31">
        <v>837</v>
      </c>
      <c r="L185" s="31">
        <v>812.6</v>
      </c>
      <c r="M185" s="31">
        <v>0.79473000000000005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1180.4000000000001</v>
      </c>
      <c r="D186" s="36">
        <v>1169.4833333333333</v>
      </c>
      <c r="E186" s="36">
        <v>1155.0666666666666</v>
      </c>
      <c r="F186" s="36">
        <v>1129.7333333333333</v>
      </c>
      <c r="G186" s="36">
        <v>1115.3166666666666</v>
      </c>
      <c r="H186" s="36">
        <v>1194.8166666666666</v>
      </c>
      <c r="I186" s="36">
        <v>1209.2333333333331</v>
      </c>
      <c r="J186" s="36">
        <v>1234.5666666666666</v>
      </c>
      <c r="K186" s="31">
        <v>1183.9000000000001</v>
      </c>
      <c r="L186" s="31">
        <v>1144.1500000000001</v>
      </c>
      <c r="M186" s="31">
        <v>15.551690000000001</v>
      </c>
      <c r="N186" s="1"/>
      <c r="O186" s="1"/>
    </row>
    <row r="187" spans="1:15" ht="12.75" customHeight="1">
      <c r="A187" s="33">
        <v>177</v>
      </c>
      <c r="B187" s="53" t="s">
        <v>801</v>
      </c>
      <c r="C187" s="31">
        <v>1187.4000000000001</v>
      </c>
      <c r="D187" s="36">
        <v>1203.7333333333333</v>
      </c>
      <c r="E187" s="36">
        <v>1168.6666666666667</v>
      </c>
      <c r="F187" s="36">
        <v>1149.9333333333334</v>
      </c>
      <c r="G187" s="36">
        <v>1114.8666666666668</v>
      </c>
      <c r="H187" s="36">
        <v>1222.4666666666667</v>
      </c>
      <c r="I187" s="36">
        <v>1257.5333333333333</v>
      </c>
      <c r="J187" s="36">
        <v>1276.2666666666667</v>
      </c>
      <c r="K187" s="31">
        <v>1238.8</v>
      </c>
      <c r="L187" s="31">
        <v>1185</v>
      </c>
      <c r="M187" s="31">
        <v>3.94909</v>
      </c>
      <c r="N187" s="1"/>
      <c r="O187" s="1"/>
    </row>
    <row r="188" spans="1:15" ht="12.75" customHeight="1">
      <c r="A188" s="33">
        <v>178</v>
      </c>
      <c r="B188" s="53" t="s">
        <v>832</v>
      </c>
      <c r="C188" s="31">
        <v>915.05</v>
      </c>
      <c r="D188" s="36">
        <v>904.68333333333339</v>
      </c>
      <c r="E188" s="36">
        <v>886.36666666666679</v>
      </c>
      <c r="F188" s="36">
        <v>857.68333333333339</v>
      </c>
      <c r="G188" s="36">
        <v>839.36666666666679</v>
      </c>
      <c r="H188" s="36">
        <v>933.36666666666679</v>
      </c>
      <c r="I188" s="36">
        <v>951.68333333333339</v>
      </c>
      <c r="J188" s="36">
        <v>980.36666666666679</v>
      </c>
      <c r="K188" s="31">
        <v>923</v>
      </c>
      <c r="L188" s="31">
        <v>876</v>
      </c>
      <c r="M188" s="31">
        <v>4.0977499999999996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3872.55</v>
      </c>
      <c r="D189" s="36">
        <v>3912.5166666666664</v>
      </c>
      <c r="E189" s="36">
        <v>3804.0333333333328</v>
      </c>
      <c r="F189" s="36">
        <v>3735.5166666666664</v>
      </c>
      <c r="G189" s="36">
        <v>3627.0333333333328</v>
      </c>
      <c r="H189" s="36">
        <v>3981.0333333333328</v>
      </c>
      <c r="I189" s="36">
        <v>4089.5166666666664</v>
      </c>
      <c r="J189" s="36">
        <v>4158.0333333333328</v>
      </c>
      <c r="K189" s="31">
        <v>4021</v>
      </c>
      <c r="L189" s="31">
        <v>3844</v>
      </c>
      <c r="M189" s="31">
        <v>0.78281999999999996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1299.5999999999999</v>
      </c>
      <c r="D190" s="36">
        <v>1306.0333333333335</v>
      </c>
      <c r="E190" s="36">
        <v>1287.116666666667</v>
      </c>
      <c r="F190" s="36">
        <v>1274.6333333333334</v>
      </c>
      <c r="G190" s="36">
        <v>1255.7166666666669</v>
      </c>
      <c r="H190" s="36">
        <v>1318.5166666666671</v>
      </c>
      <c r="I190" s="36">
        <v>1337.4333333333336</v>
      </c>
      <c r="J190" s="36">
        <v>1349.9166666666672</v>
      </c>
      <c r="K190" s="31">
        <v>1324.95</v>
      </c>
      <c r="L190" s="31">
        <v>1293.55</v>
      </c>
      <c r="M190" s="31">
        <v>4.2738800000000001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836.35</v>
      </c>
      <c r="D191" s="36">
        <v>840.98333333333323</v>
      </c>
      <c r="E191" s="36">
        <v>827.16666666666652</v>
      </c>
      <c r="F191" s="36">
        <v>817.98333333333323</v>
      </c>
      <c r="G191" s="36">
        <v>804.16666666666652</v>
      </c>
      <c r="H191" s="36">
        <v>850.16666666666652</v>
      </c>
      <c r="I191" s="36">
        <v>863.98333333333335</v>
      </c>
      <c r="J191" s="36">
        <v>873.16666666666652</v>
      </c>
      <c r="K191" s="31">
        <v>854.8</v>
      </c>
      <c r="L191" s="31">
        <v>831.8</v>
      </c>
      <c r="M191" s="31">
        <v>1.6960500000000001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2758.35</v>
      </c>
      <c r="D192" s="36">
        <v>2747.5</v>
      </c>
      <c r="E192" s="36">
        <v>2723</v>
      </c>
      <c r="F192" s="36">
        <v>2687.65</v>
      </c>
      <c r="G192" s="36">
        <v>2663.15</v>
      </c>
      <c r="H192" s="36">
        <v>2782.85</v>
      </c>
      <c r="I192" s="36">
        <v>2807.35</v>
      </c>
      <c r="J192" s="36">
        <v>2842.7</v>
      </c>
      <c r="K192" s="31">
        <v>2772</v>
      </c>
      <c r="L192" s="31">
        <v>2712.15</v>
      </c>
      <c r="M192" s="31">
        <v>4.3410700000000002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429.95</v>
      </c>
      <c r="D193" s="36">
        <v>430.91666666666669</v>
      </c>
      <c r="E193" s="36">
        <v>428.03333333333336</v>
      </c>
      <c r="F193" s="36">
        <v>426.11666666666667</v>
      </c>
      <c r="G193" s="36">
        <v>423.23333333333335</v>
      </c>
      <c r="H193" s="36">
        <v>432.83333333333337</v>
      </c>
      <c r="I193" s="36">
        <v>435.7166666666667</v>
      </c>
      <c r="J193" s="36">
        <v>437.63333333333338</v>
      </c>
      <c r="K193" s="31">
        <v>433.8</v>
      </c>
      <c r="L193" s="31">
        <v>429</v>
      </c>
      <c r="M193" s="31">
        <v>5.2992699999999999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582.9</v>
      </c>
      <c r="D194" s="36">
        <v>580.65</v>
      </c>
      <c r="E194" s="36">
        <v>566.59999999999991</v>
      </c>
      <c r="F194" s="36">
        <v>550.29999999999995</v>
      </c>
      <c r="G194" s="36">
        <v>536.24999999999989</v>
      </c>
      <c r="H194" s="36">
        <v>596.94999999999993</v>
      </c>
      <c r="I194" s="36">
        <v>610.99999999999989</v>
      </c>
      <c r="J194" s="36">
        <v>627.29999999999995</v>
      </c>
      <c r="K194" s="31">
        <v>594.70000000000005</v>
      </c>
      <c r="L194" s="31">
        <v>564.35</v>
      </c>
      <c r="M194" s="31">
        <v>10.80339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2400.6</v>
      </c>
      <c r="D195" s="36">
        <v>2417.9500000000003</v>
      </c>
      <c r="E195" s="36">
        <v>2375.9000000000005</v>
      </c>
      <c r="F195" s="36">
        <v>2351.2000000000003</v>
      </c>
      <c r="G195" s="36">
        <v>2309.1500000000005</v>
      </c>
      <c r="H195" s="36">
        <v>2442.6500000000005</v>
      </c>
      <c r="I195" s="36">
        <v>2484.7000000000007</v>
      </c>
      <c r="J195" s="36">
        <v>2509.4000000000005</v>
      </c>
      <c r="K195" s="31">
        <v>2460</v>
      </c>
      <c r="L195" s="31">
        <v>2393.25</v>
      </c>
      <c r="M195" s="31">
        <v>10.84966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1056.0999999999999</v>
      </c>
      <c r="D196" s="36">
        <v>1044.3500000000001</v>
      </c>
      <c r="E196" s="36">
        <v>1013.7000000000003</v>
      </c>
      <c r="F196" s="36">
        <v>971.30000000000018</v>
      </c>
      <c r="G196" s="36">
        <v>940.65000000000032</v>
      </c>
      <c r="H196" s="36">
        <v>1086.7500000000002</v>
      </c>
      <c r="I196" s="36">
        <v>1117.4000000000003</v>
      </c>
      <c r="J196" s="36">
        <v>1159.8000000000002</v>
      </c>
      <c r="K196" s="31">
        <v>1075</v>
      </c>
      <c r="L196" s="31">
        <v>1001.95</v>
      </c>
      <c r="M196" s="31">
        <v>33.226970000000001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2590.5500000000002</v>
      </c>
      <c r="D197" s="36">
        <v>2528.8666666666668</v>
      </c>
      <c r="E197" s="36">
        <v>2422.7333333333336</v>
      </c>
      <c r="F197" s="36">
        <v>2254.916666666667</v>
      </c>
      <c r="G197" s="36">
        <v>2148.7833333333338</v>
      </c>
      <c r="H197" s="36">
        <v>2696.6833333333334</v>
      </c>
      <c r="I197" s="36">
        <v>2802.8166666666666</v>
      </c>
      <c r="J197" s="36">
        <v>2970.6333333333332</v>
      </c>
      <c r="K197" s="31">
        <v>2635</v>
      </c>
      <c r="L197" s="31">
        <v>2361.0500000000002</v>
      </c>
      <c r="M197" s="31">
        <v>10.55552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143.4</v>
      </c>
      <c r="D198" s="36">
        <v>144.05000000000001</v>
      </c>
      <c r="E198" s="36">
        <v>142.05000000000001</v>
      </c>
      <c r="F198" s="36">
        <v>140.69999999999999</v>
      </c>
      <c r="G198" s="36">
        <v>138.69999999999999</v>
      </c>
      <c r="H198" s="36">
        <v>145.40000000000003</v>
      </c>
      <c r="I198" s="36">
        <v>147.40000000000003</v>
      </c>
      <c r="J198" s="36">
        <v>148.75000000000006</v>
      </c>
      <c r="K198" s="31">
        <v>146.05000000000001</v>
      </c>
      <c r="L198" s="31">
        <v>142.69999999999999</v>
      </c>
      <c r="M198" s="31">
        <v>4.0179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3080.55</v>
      </c>
      <c r="D199" s="36">
        <v>3103.5166666666664</v>
      </c>
      <c r="E199" s="36">
        <v>3049.0333333333328</v>
      </c>
      <c r="F199" s="36">
        <v>3017.5166666666664</v>
      </c>
      <c r="G199" s="36">
        <v>2963.0333333333328</v>
      </c>
      <c r="H199" s="36">
        <v>3135.0333333333328</v>
      </c>
      <c r="I199" s="36">
        <v>3189.5166666666664</v>
      </c>
      <c r="J199" s="36">
        <v>3221.0333333333328</v>
      </c>
      <c r="K199" s="31">
        <v>3158</v>
      </c>
      <c r="L199" s="31">
        <v>3072</v>
      </c>
      <c r="M199" s="31">
        <v>0.38529000000000002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555.04999999999995</v>
      </c>
      <c r="D200" s="36">
        <v>552.38333333333333</v>
      </c>
      <c r="E200" s="36">
        <v>547.2166666666667</v>
      </c>
      <c r="F200" s="36">
        <v>539.38333333333333</v>
      </c>
      <c r="G200" s="36">
        <v>534.2166666666667</v>
      </c>
      <c r="H200" s="36">
        <v>560.2166666666667</v>
      </c>
      <c r="I200" s="36">
        <v>565.38333333333344</v>
      </c>
      <c r="J200" s="36">
        <v>573.2166666666667</v>
      </c>
      <c r="K200" s="31">
        <v>557.54999999999995</v>
      </c>
      <c r="L200" s="31">
        <v>544.54999999999995</v>
      </c>
      <c r="M200" s="31">
        <v>7.44069</v>
      </c>
      <c r="N200" s="1"/>
      <c r="O200" s="1"/>
    </row>
    <row r="201" spans="1:15" ht="12.75" customHeight="1">
      <c r="A201" s="33">
        <v>191</v>
      </c>
      <c r="B201" s="53" t="s">
        <v>1029</v>
      </c>
      <c r="C201" s="31">
        <v>391.05</v>
      </c>
      <c r="D201" s="36">
        <v>390.68333333333339</v>
      </c>
      <c r="E201" s="36">
        <v>384.51666666666677</v>
      </c>
      <c r="F201" s="36">
        <v>377.98333333333335</v>
      </c>
      <c r="G201" s="36">
        <v>371.81666666666672</v>
      </c>
      <c r="H201" s="36">
        <v>397.21666666666681</v>
      </c>
      <c r="I201" s="36">
        <v>403.38333333333344</v>
      </c>
      <c r="J201" s="36">
        <v>409.91666666666686</v>
      </c>
      <c r="K201" s="31">
        <v>396.85</v>
      </c>
      <c r="L201" s="31">
        <v>384.15</v>
      </c>
      <c r="M201" s="31">
        <v>10.35544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668.95</v>
      </c>
      <c r="D202" s="36">
        <v>662.51666666666665</v>
      </c>
      <c r="E202" s="36">
        <v>651.48333333333335</v>
      </c>
      <c r="F202" s="36">
        <v>634.01666666666665</v>
      </c>
      <c r="G202" s="36">
        <v>622.98333333333335</v>
      </c>
      <c r="H202" s="36">
        <v>679.98333333333335</v>
      </c>
      <c r="I202" s="36">
        <v>691.01666666666665</v>
      </c>
      <c r="J202" s="36">
        <v>708.48333333333335</v>
      </c>
      <c r="K202" s="31">
        <v>673.55</v>
      </c>
      <c r="L202" s="31">
        <v>645.04999999999995</v>
      </c>
      <c r="M202" s="31">
        <v>16.846450000000001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196.45</v>
      </c>
      <c r="D203" s="36">
        <v>195.58333333333334</v>
      </c>
      <c r="E203" s="36">
        <v>192.31666666666669</v>
      </c>
      <c r="F203" s="36">
        <v>188.18333333333334</v>
      </c>
      <c r="G203" s="36">
        <v>184.91666666666669</v>
      </c>
      <c r="H203" s="36">
        <v>199.7166666666667</v>
      </c>
      <c r="I203" s="36">
        <v>202.98333333333335</v>
      </c>
      <c r="J203" s="36">
        <v>207.1166666666667</v>
      </c>
      <c r="K203" s="31">
        <v>198.85</v>
      </c>
      <c r="L203" s="31">
        <v>191.45</v>
      </c>
      <c r="M203" s="31">
        <v>20.443339999999999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218</v>
      </c>
      <c r="D204" s="36">
        <v>219</v>
      </c>
      <c r="E204" s="36">
        <v>216.6</v>
      </c>
      <c r="F204" s="36">
        <v>215.2</v>
      </c>
      <c r="G204" s="36">
        <v>212.79999999999998</v>
      </c>
      <c r="H204" s="36">
        <v>220.4</v>
      </c>
      <c r="I204" s="36">
        <v>222.79999999999998</v>
      </c>
      <c r="J204" s="36">
        <v>224.20000000000002</v>
      </c>
      <c r="K204" s="31">
        <v>221.4</v>
      </c>
      <c r="L204" s="31">
        <v>217.6</v>
      </c>
      <c r="M204" s="31">
        <v>14.08745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290.35000000000002</v>
      </c>
      <c r="D205" s="36">
        <v>290.40000000000003</v>
      </c>
      <c r="E205" s="36">
        <v>287.05000000000007</v>
      </c>
      <c r="F205" s="36">
        <v>283.75000000000006</v>
      </c>
      <c r="G205" s="36">
        <v>280.40000000000009</v>
      </c>
      <c r="H205" s="36">
        <v>293.70000000000005</v>
      </c>
      <c r="I205" s="36">
        <v>297.05000000000007</v>
      </c>
      <c r="J205" s="36">
        <v>300.35000000000002</v>
      </c>
      <c r="K205" s="31">
        <v>293.75</v>
      </c>
      <c r="L205" s="31">
        <v>287.10000000000002</v>
      </c>
      <c r="M205" s="31">
        <v>10.61422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2274.0500000000002</v>
      </c>
      <c r="D206" s="36">
        <v>2281.0166666666669</v>
      </c>
      <c r="E206" s="36">
        <v>2238.0333333333338</v>
      </c>
      <c r="F206" s="36">
        <v>2202.0166666666669</v>
      </c>
      <c r="G206" s="36">
        <v>2159.0333333333338</v>
      </c>
      <c r="H206" s="36">
        <v>2317.0333333333338</v>
      </c>
      <c r="I206" s="36">
        <v>2360.0166666666664</v>
      </c>
      <c r="J206" s="36">
        <v>2396.0333333333338</v>
      </c>
      <c r="K206" s="31">
        <v>2324</v>
      </c>
      <c r="L206" s="31">
        <v>2245</v>
      </c>
      <c r="M206" s="31">
        <v>3.3567499999999999</v>
      </c>
      <c r="N206" s="1"/>
      <c r="O206" s="1"/>
    </row>
    <row r="207" spans="1:15" ht="12.75" customHeight="1">
      <c r="A207" s="33">
        <v>197</v>
      </c>
      <c r="B207" s="53" t="s">
        <v>1030</v>
      </c>
      <c r="C207" s="31">
        <v>506.45</v>
      </c>
      <c r="D207" s="36">
        <v>509.81666666666661</v>
      </c>
      <c r="E207" s="36">
        <v>501.03333333333319</v>
      </c>
      <c r="F207" s="36">
        <v>495.61666666666656</v>
      </c>
      <c r="G207" s="36">
        <v>486.83333333333314</v>
      </c>
      <c r="H207" s="36">
        <v>515.23333333333323</v>
      </c>
      <c r="I207" s="36">
        <v>524.01666666666654</v>
      </c>
      <c r="J207" s="36">
        <v>529.43333333333328</v>
      </c>
      <c r="K207" s="31">
        <v>518.6</v>
      </c>
      <c r="L207" s="31">
        <v>504.4</v>
      </c>
      <c r="M207" s="31">
        <v>8.2773000000000003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1353.1</v>
      </c>
      <c r="D208" s="36">
        <v>1355.55</v>
      </c>
      <c r="E208" s="36">
        <v>1344.5</v>
      </c>
      <c r="F208" s="36">
        <v>1335.9</v>
      </c>
      <c r="G208" s="36">
        <v>1324.8500000000001</v>
      </c>
      <c r="H208" s="36">
        <v>1364.1499999999999</v>
      </c>
      <c r="I208" s="36">
        <v>1375.1999999999996</v>
      </c>
      <c r="J208" s="36">
        <v>1383.7999999999997</v>
      </c>
      <c r="K208" s="31">
        <v>1366.6</v>
      </c>
      <c r="L208" s="31">
        <v>1346.95</v>
      </c>
      <c r="M208" s="31">
        <v>38.459200000000003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3893.45</v>
      </c>
      <c r="D209" s="36">
        <v>3924.2833333333328</v>
      </c>
      <c r="E209" s="36">
        <v>3849.7166666666658</v>
      </c>
      <c r="F209" s="36">
        <v>3805.9833333333331</v>
      </c>
      <c r="G209" s="36">
        <v>3731.4166666666661</v>
      </c>
      <c r="H209" s="36">
        <v>3968.0166666666655</v>
      </c>
      <c r="I209" s="36">
        <v>4042.583333333333</v>
      </c>
      <c r="J209" s="36">
        <v>4086.3166666666652</v>
      </c>
      <c r="K209" s="31">
        <v>3998.85</v>
      </c>
      <c r="L209" s="31">
        <v>3880.55</v>
      </c>
      <c r="M209" s="31">
        <v>3.2105000000000001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1508.3</v>
      </c>
      <c r="D210" s="36">
        <v>1511.1333333333332</v>
      </c>
      <c r="E210" s="36">
        <v>1498.4166666666665</v>
      </c>
      <c r="F210" s="36">
        <v>1488.5333333333333</v>
      </c>
      <c r="G210" s="36">
        <v>1475.8166666666666</v>
      </c>
      <c r="H210" s="36">
        <v>1521.0166666666664</v>
      </c>
      <c r="I210" s="36">
        <v>1533.7333333333331</v>
      </c>
      <c r="J210" s="36">
        <v>1543.6166666666663</v>
      </c>
      <c r="K210" s="31">
        <v>1523.85</v>
      </c>
      <c r="L210" s="31">
        <v>1501.25</v>
      </c>
      <c r="M210" s="31">
        <v>175.73853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561.85</v>
      </c>
      <c r="D211" s="36">
        <v>567.06666666666672</v>
      </c>
      <c r="E211" s="36">
        <v>555.68333333333339</v>
      </c>
      <c r="F211" s="36">
        <v>549.51666666666665</v>
      </c>
      <c r="G211" s="36">
        <v>538.13333333333333</v>
      </c>
      <c r="H211" s="36">
        <v>573.23333333333346</v>
      </c>
      <c r="I211" s="36">
        <v>584.6166666666669</v>
      </c>
      <c r="J211" s="36">
        <v>590.78333333333353</v>
      </c>
      <c r="K211" s="31">
        <v>578.45000000000005</v>
      </c>
      <c r="L211" s="31">
        <v>560.9</v>
      </c>
      <c r="M211" s="31">
        <v>62.59646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104.35</v>
      </c>
      <c r="D212" s="36">
        <v>104.88333333333333</v>
      </c>
      <c r="E212" s="36">
        <v>103.11666666666665</v>
      </c>
      <c r="F212" s="36">
        <v>101.88333333333333</v>
      </c>
      <c r="G212" s="36">
        <v>100.11666666666665</v>
      </c>
      <c r="H212" s="36">
        <v>106.11666666666665</v>
      </c>
      <c r="I212" s="36">
        <v>107.88333333333333</v>
      </c>
      <c r="J212" s="36">
        <v>109.11666666666665</v>
      </c>
      <c r="K212" s="31">
        <v>106.65</v>
      </c>
      <c r="L212" s="31">
        <v>103.65</v>
      </c>
      <c r="M212" s="31">
        <v>139.22300000000001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802.25</v>
      </c>
      <c r="D213" s="36">
        <v>803.81666666666661</v>
      </c>
      <c r="E213" s="36">
        <v>799.43333333333317</v>
      </c>
      <c r="F213" s="36">
        <v>796.61666666666656</v>
      </c>
      <c r="G213" s="36">
        <v>792.23333333333312</v>
      </c>
      <c r="H213" s="36">
        <v>806.63333333333321</v>
      </c>
      <c r="I213" s="36">
        <v>811.01666666666665</v>
      </c>
      <c r="J213" s="36">
        <v>813.83333333333326</v>
      </c>
      <c r="K213" s="31">
        <v>808.2</v>
      </c>
      <c r="L213" s="31">
        <v>801</v>
      </c>
      <c r="M213" s="31">
        <v>1.24722</v>
      </c>
      <c r="N213" s="1"/>
      <c r="O213" s="1"/>
    </row>
    <row r="214" spans="1:15" ht="12.75" customHeight="1">
      <c r="A214" s="33">
        <v>204</v>
      </c>
      <c r="B214" s="53" t="s">
        <v>1031</v>
      </c>
      <c r="C214" s="31">
        <v>1101.7</v>
      </c>
      <c r="D214" s="36">
        <v>1102.3500000000001</v>
      </c>
      <c r="E214" s="36">
        <v>1091.4000000000003</v>
      </c>
      <c r="F214" s="36">
        <v>1081.1000000000001</v>
      </c>
      <c r="G214" s="36">
        <v>1070.1500000000003</v>
      </c>
      <c r="H214" s="36">
        <v>1112.6500000000003</v>
      </c>
      <c r="I214" s="36">
        <v>1123.6000000000001</v>
      </c>
      <c r="J214" s="36">
        <v>1133.9000000000003</v>
      </c>
      <c r="K214" s="31">
        <v>1113.3</v>
      </c>
      <c r="L214" s="31">
        <v>1092.05</v>
      </c>
      <c r="M214" s="31">
        <v>0.93801000000000001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1893.55</v>
      </c>
      <c r="D215" s="36">
        <v>1890.8833333333332</v>
      </c>
      <c r="E215" s="36">
        <v>1871.9666666666665</v>
      </c>
      <c r="F215" s="36">
        <v>1850.3833333333332</v>
      </c>
      <c r="G215" s="36">
        <v>1831.4666666666665</v>
      </c>
      <c r="H215" s="36">
        <v>1912.4666666666665</v>
      </c>
      <c r="I215" s="36">
        <v>1931.3833333333334</v>
      </c>
      <c r="J215" s="36">
        <v>1952.9666666666665</v>
      </c>
      <c r="K215" s="31">
        <v>1909.8</v>
      </c>
      <c r="L215" s="31">
        <v>1869.3</v>
      </c>
      <c r="M215" s="31">
        <v>8.3130000000000006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5143.75</v>
      </c>
      <c r="D216" s="36">
        <v>5150.6500000000005</v>
      </c>
      <c r="E216" s="36">
        <v>5099.1500000000015</v>
      </c>
      <c r="F216" s="36">
        <v>5054.5500000000011</v>
      </c>
      <c r="G216" s="36">
        <v>5003.050000000002</v>
      </c>
      <c r="H216" s="36">
        <v>5195.2500000000009</v>
      </c>
      <c r="I216" s="36">
        <v>5246.7499999999991</v>
      </c>
      <c r="J216" s="36">
        <v>5291.35</v>
      </c>
      <c r="K216" s="31">
        <v>5202.1499999999996</v>
      </c>
      <c r="L216" s="31">
        <v>5106.05</v>
      </c>
      <c r="M216" s="31">
        <v>4.0927899999999999</v>
      </c>
      <c r="N216" s="1"/>
      <c r="O216" s="1"/>
    </row>
    <row r="217" spans="1:15" ht="12.75" customHeight="1">
      <c r="A217" s="33">
        <v>207</v>
      </c>
      <c r="B217" s="53" t="s">
        <v>1032</v>
      </c>
      <c r="C217" s="31">
        <v>340.95</v>
      </c>
      <c r="D217" s="36">
        <v>341.81666666666666</v>
      </c>
      <c r="E217" s="36">
        <v>336.63333333333333</v>
      </c>
      <c r="F217" s="36">
        <v>332.31666666666666</v>
      </c>
      <c r="G217" s="36">
        <v>327.13333333333333</v>
      </c>
      <c r="H217" s="36">
        <v>346.13333333333333</v>
      </c>
      <c r="I217" s="36">
        <v>351.31666666666661</v>
      </c>
      <c r="J217" s="36">
        <v>355.63333333333333</v>
      </c>
      <c r="K217" s="31">
        <v>347</v>
      </c>
      <c r="L217" s="31">
        <v>337.5</v>
      </c>
      <c r="M217" s="31">
        <v>3.7147000000000001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705.3</v>
      </c>
      <c r="D218" s="36">
        <v>700.36666666666667</v>
      </c>
      <c r="E218" s="36">
        <v>687.23333333333335</v>
      </c>
      <c r="F218" s="36">
        <v>669.16666666666663</v>
      </c>
      <c r="G218" s="36">
        <v>656.0333333333333</v>
      </c>
      <c r="H218" s="36">
        <v>718.43333333333339</v>
      </c>
      <c r="I218" s="36">
        <v>731.56666666666683</v>
      </c>
      <c r="J218" s="36">
        <v>749.63333333333344</v>
      </c>
      <c r="K218" s="31">
        <v>713.5</v>
      </c>
      <c r="L218" s="31">
        <v>682.3</v>
      </c>
      <c r="M218" s="31">
        <v>226.84652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5051.75</v>
      </c>
      <c r="D219" s="36">
        <v>5051.25</v>
      </c>
      <c r="E219" s="36">
        <v>4950.5</v>
      </c>
      <c r="F219" s="36">
        <v>4849.25</v>
      </c>
      <c r="G219" s="36">
        <v>4748.5</v>
      </c>
      <c r="H219" s="36">
        <v>5152.5</v>
      </c>
      <c r="I219" s="36">
        <v>5253.25</v>
      </c>
      <c r="J219" s="36">
        <v>5354.5</v>
      </c>
      <c r="K219" s="31">
        <v>5152</v>
      </c>
      <c r="L219" s="31">
        <v>4950</v>
      </c>
      <c r="M219" s="31">
        <v>42.256659999999997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377.05</v>
      </c>
      <c r="D220" s="36">
        <v>375.23333333333329</v>
      </c>
      <c r="E220" s="36">
        <v>369.46666666666658</v>
      </c>
      <c r="F220" s="36">
        <v>361.88333333333327</v>
      </c>
      <c r="G220" s="36">
        <v>356.11666666666656</v>
      </c>
      <c r="H220" s="36">
        <v>382.81666666666661</v>
      </c>
      <c r="I220" s="36">
        <v>388.58333333333337</v>
      </c>
      <c r="J220" s="36">
        <v>396.16666666666663</v>
      </c>
      <c r="K220" s="31">
        <v>381</v>
      </c>
      <c r="L220" s="31">
        <v>367.65</v>
      </c>
      <c r="M220" s="31">
        <v>82.704689999999999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537.70000000000005</v>
      </c>
      <c r="D221" s="36">
        <v>539.33333333333337</v>
      </c>
      <c r="E221" s="36">
        <v>532.31666666666672</v>
      </c>
      <c r="F221" s="36">
        <v>526.93333333333339</v>
      </c>
      <c r="G221" s="36">
        <v>519.91666666666674</v>
      </c>
      <c r="H221" s="36">
        <v>544.7166666666667</v>
      </c>
      <c r="I221" s="36">
        <v>551.73333333333335</v>
      </c>
      <c r="J221" s="36">
        <v>557.11666666666667</v>
      </c>
      <c r="K221" s="31">
        <v>546.35</v>
      </c>
      <c r="L221" s="31">
        <v>533.95000000000005</v>
      </c>
      <c r="M221" s="31">
        <v>36.363990000000001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2373.4</v>
      </c>
      <c r="D222" s="36">
        <v>2379.2666666666664</v>
      </c>
      <c r="E222" s="36">
        <v>2363.5333333333328</v>
      </c>
      <c r="F222" s="36">
        <v>2353.6666666666665</v>
      </c>
      <c r="G222" s="36">
        <v>2337.9333333333329</v>
      </c>
      <c r="H222" s="36">
        <v>2389.1333333333328</v>
      </c>
      <c r="I222" s="36">
        <v>2404.8666666666663</v>
      </c>
      <c r="J222" s="36">
        <v>2414.7333333333327</v>
      </c>
      <c r="K222" s="31">
        <v>2395</v>
      </c>
      <c r="L222" s="31">
        <v>2369.4</v>
      </c>
      <c r="M222" s="31">
        <v>15.924950000000001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711.8</v>
      </c>
      <c r="D223" s="36">
        <v>716.9</v>
      </c>
      <c r="E223" s="36">
        <v>701.8</v>
      </c>
      <c r="F223" s="36">
        <v>691.8</v>
      </c>
      <c r="G223" s="36">
        <v>676.69999999999993</v>
      </c>
      <c r="H223" s="36">
        <v>726.9</v>
      </c>
      <c r="I223" s="36">
        <v>742.00000000000011</v>
      </c>
      <c r="J223" s="36">
        <v>752</v>
      </c>
      <c r="K223" s="31">
        <v>732</v>
      </c>
      <c r="L223" s="31">
        <v>706.9</v>
      </c>
      <c r="M223" s="31">
        <v>18.080300000000001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10723.7</v>
      </c>
      <c r="D224" s="36">
        <v>10664.6</v>
      </c>
      <c r="E224" s="36">
        <v>10380.25</v>
      </c>
      <c r="F224" s="36">
        <v>10036.799999999999</v>
      </c>
      <c r="G224" s="36">
        <v>9752.4499999999989</v>
      </c>
      <c r="H224" s="36">
        <v>11008.050000000001</v>
      </c>
      <c r="I224" s="36">
        <v>11292.400000000003</v>
      </c>
      <c r="J224" s="36">
        <v>11635.850000000002</v>
      </c>
      <c r="K224" s="31">
        <v>10948.95</v>
      </c>
      <c r="L224" s="31">
        <v>10321.15</v>
      </c>
      <c r="M224" s="31">
        <v>0.92444000000000004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814.9</v>
      </c>
      <c r="D225" s="36">
        <v>813.63333333333333</v>
      </c>
      <c r="E225" s="36">
        <v>808.26666666666665</v>
      </c>
      <c r="F225" s="36">
        <v>801.63333333333333</v>
      </c>
      <c r="G225" s="36">
        <v>796.26666666666665</v>
      </c>
      <c r="H225" s="36">
        <v>820.26666666666665</v>
      </c>
      <c r="I225" s="36">
        <v>825.63333333333321</v>
      </c>
      <c r="J225" s="36">
        <v>832.26666666666665</v>
      </c>
      <c r="K225" s="31">
        <v>819</v>
      </c>
      <c r="L225" s="31">
        <v>807</v>
      </c>
      <c r="M225" s="31">
        <v>1.0236400000000001</v>
      </c>
      <c r="N225" s="1"/>
      <c r="O225" s="1"/>
    </row>
    <row r="226" spans="1:15" ht="12.75" customHeight="1">
      <c r="A226" s="33">
        <v>216</v>
      </c>
      <c r="B226" s="53" t="s">
        <v>1033</v>
      </c>
      <c r="C226" s="31">
        <v>427.85</v>
      </c>
      <c r="D226" s="36">
        <v>424.0333333333333</v>
      </c>
      <c r="E226" s="36">
        <v>418.71666666666658</v>
      </c>
      <c r="F226" s="36">
        <v>409.58333333333326</v>
      </c>
      <c r="G226" s="36">
        <v>404.26666666666654</v>
      </c>
      <c r="H226" s="36">
        <v>433.16666666666663</v>
      </c>
      <c r="I226" s="36">
        <v>438.48333333333335</v>
      </c>
      <c r="J226" s="36">
        <v>447.61666666666667</v>
      </c>
      <c r="K226" s="31">
        <v>429.35</v>
      </c>
      <c r="L226" s="31">
        <v>414.9</v>
      </c>
      <c r="M226" s="31">
        <v>2.7025800000000002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52208.5</v>
      </c>
      <c r="D227" s="36">
        <v>52248.5</v>
      </c>
      <c r="E227" s="36">
        <v>51297</v>
      </c>
      <c r="F227" s="36">
        <v>50385.5</v>
      </c>
      <c r="G227" s="36">
        <v>49434</v>
      </c>
      <c r="H227" s="36">
        <v>53160</v>
      </c>
      <c r="I227" s="36">
        <v>54111.5</v>
      </c>
      <c r="J227" s="36">
        <v>55023</v>
      </c>
      <c r="K227" s="31">
        <v>53200</v>
      </c>
      <c r="L227" s="31">
        <v>51337</v>
      </c>
      <c r="M227" s="31">
        <v>6.9419999999999996E-2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262.5</v>
      </c>
      <c r="D228" s="36">
        <v>259.41666666666669</v>
      </c>
      <c r="E228" s="36">
        <v>249.08333333333337</v>
      </c>
      <c r="F228" s="36">
        <v>235.66666666666669</v>
      </c>
      <c r="G228" s="36">
        <v>225.33333333333337</v>
      </c>
      <c r="H228" s="36">
        <v>272.83333333333337</v>
      </c>
      <c r="I228" s="36">
        <v>283.16666666666674</v>
      </c>
      <c r="J228" s="36">
        <v>296.58333333333337</v>
      </c>
      <c r="K228" s="31">
        <v>269.75</v>
      </c>
      <c r="L228" s="31">
        <v>246</v>
      </c>
      <c r="M228" s="31">
        <v>273.16332999999997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1102</v>
      </c>
      <c r="D229" s="36">
        <v>1108.0166666666667</v>
      </c>
      <c r="E229" s="36">
        <v>1092.4833333333333</v>
      </c>
      <c r="F229" s="36">
        <v>1082.9666666666667</v>
      </c>
      <c r="G229" s="36">
        <v>1067.4333333333334</v>
      </c>
      <c r="H229" s="36">
        <v>1117.5333333333333</v>
      </c>
      <c r="I229" s="36">
        <v>1133.0666666666666</v>
      </c>
      <c r="J229" s="36">
        <v>1142.5833333333333</v>
      </c>
      <c r="K229" s="31">
        <v>1123.55</v>
      </c>
      <c r="L229" s="31">
        <v>1098.5</v>
      </c>
      <c r="M229" s="31">
        <v>192.68547000000001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1596.85</v>
      </c>
      <c r="D230" s="36">
        <v>1608.4833333333333</v>
      </c>
      <c r="E230" s="36">
        <v>1576.7166666666667</v>
      </c>
      <c r="F230" s="36">
        <v>1556.5833333333333</v>
      </c>
      <c r="G230" s="36">
        <v>1524.8166666666666</v>
      </c>
      <c r="H230" s="36">
        <v>1628.6166666666668</v>
      </c>
      <c r="I230" s="36">
        <v>1660.3833333333337</v>
      </c>
      <c r="J230" s="36">
        <v>1680.5166666666669</v>
      </c>
      <c r="K230" s="31">
        <v>1640.25</v>
      </c>
      <c r="L230" s="31">
        <v>1588.35</v>
      </c>
      <c r="M230" s="31">
        <v>5.5693099999999998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556.20000000000005</v>
      </c>
      <c r="D231" s="36">
        <v>563.26666666666677</v>
      </c>
      <c r="E231" s="36">
        <v>546.53333333333353</v>
      </c>
      <c r="F231" s="36">
        <v>536.86666666666679</v>
      </c>
      <c r="G231" s="36">
        <v>520.13333333333355</v>
      </c>
      <c r="H231" s="36">
        <v>572.93333333333351</v>
      </c>
      <c r="I231" s="36">
        <v>589.66666666666686</v>
      </c>
      <c r="J231" s="36">
        <v>599.33333333333348</v>
      </c>
      <c r="K231" s="31">
        <v>580</v>
      </c>
      <c r="L231" s="31">
        <v>553.6</v>
      </c>
      <c r="M231" s="31">
        <v>66.775800000000004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710.45</v>
      </c>
      <c r="D232" s="36">
        <v>714.4666666666667</v>
      </c>
      <c r="E232" s="36">
        <v>703.98333333333335</v>
      </c>
      <c r="F232" s="36">
        <v>697.51666666666665</v>
      </c>
      <c r="G232" s="36">
        <v>687.0333333333333</v>
      </c>
      <c r="H232" s="36">
        <v>720.93333333333339</v>
      </c>
      <c r="I232" s="36">
        <v>731.41666666666674</v>
      </c>
      <c r="J232" s="36">
        <v>737.88333333333344</v>
      </c>
      <c r="K232" s="31">
        <v>724.95</v>
      </c>
      <c r="L232" s="31">
        <v>708</v>
      </c>
      <c r="M232" s="31">
        <v>2.1693699999999998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85.95</v>
      </c>
      <c r="D233" s="36">
        <v>85.916666666666671</v>
      </c>
      <c r="E233" s="36">
        <v>85.13333333333334</v>
      </c>
      <c r="F233" s="36">
        <v>84.316666666666663</v>
      </c>
      <c r="G233" s="36">
        <v>83.533333333333331</v>
      </c>
      <c r="H233" s="36">
        <v>86.733333333333348</v>
      </c>
      <c r="I233" s="36">
        <v>87.51666666666668</v>
      </c>
      <c r="J233" s="36">
        <v>88.333333333333357</v>
      </c>
      <c r="K233" s="31">
        <v>86.7</v>
      </c>
      <c r="L233" s="31">
        <v>85.1</v>
      </c>
      <c r="M233" s="31">
        <v>44.007159999999999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77.150000000000006</v>
      </c>
      <c r="D234" s="36">
        <v>77.566666666666663</v>
      </c>
      <c r="E234" s="36">
        <v>76.583333333333329</v>
      </c>
      <c r="F234" s="36">
        <v>76.016666666666666</v>
      </c>
      <c r="G234" s="36">
        <v>75.033333333333331</v>
      </c>
      <c r="H234" s="36">
        <v>78.133333333333326</v>
      </c>
      <c r="I234" s="36">
        <v>79.116666666666674</v>
      </c>
      <c r="J234" s="36">
        <v>79.683333333333323</v>
      </c>
      <c r="K234" s="31">
        <v>78.55</v>
      </c>
      <c r="L234" s="31">
        <v>77</v>
      </c>
      <c r="M234" s="31">
        <v>255.86771999999999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114.6</v>
      </c>
      <c r="D235" s="36">
        <v>114.95</v>
      </c>
      <c r="E235" s="36">
        <v>114</v>
      </c>
      <c r="F235" s="36">
        <v>113.39999999999999</v>
      </c>
      <c r="G235" s="36">
        <v>112.44999999999999</v>
      </c>
      <c r="H235" s="36">
        <v>115.55000000000001</v>
      </c>
      <c r="I235" s="36">
        <v>116.50000000000003</v>
      </c>
      <c r="J235" s="36">
        <v>117.10000000000002</v>
      </c>
      <c r="K235" s="31">
        <v>115.9</v>
      </c>
      <c r="L235" s="31">
        <v>114.35</v>
      </c>
      <c r="M235" s="31">
        <v>36.750140000000002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411.15</v>
      </c>
      <c r="D236" s="36">
        <v>408.09999999999997</v>
      </c>
      <c r="E236" s="36">
        <v>401.69999999999993</v>
      </c>
      <c r="F236" s="36">
        <v>392.24999999999994</v>
      </c>
      <c r="G236" s="36">
        <v>385.84999999999991</v>
      </c>
      <c r="H236" s="36">
        <v>417.54999999999995</v>
      </c>
      <c r="I236" s="36">
        <v>423.94999999999993</v>
      </c>
      <c r="J236" s="36">
        <v>433.4</v>
      </c>
      <c r="K236" s="31">
        <v>414.5</v>
      </c>
      <c r="L236" s="31">
        <v>398.65</v>
      </c>
      <c r="M236" s="31">
        <v>20.083469999999998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72.7</v>
      </c>
      <c r="D237" s="36">
        <v>71.733333333333334</v>
      </c>
      <c r="E237" s="36">
        <v>70.566666666666663</v>
      </c>
      <c r="F237" s="36">
        <v>68.433333333333323</v>
      </c>
      <c r="G237" s="36">
        <v>67.266666666666652</v>
      </c>
      <c r="H237" s="36">
        <v>73.866666666666674</v>
      </c>
      <c r="I237" s="36">
        <v>75.033333333333331</v>
      </c>
      <c r="J237" s="36">
        <v>77.166666666666686</v>
      </c>
      <c r="K237" s="31">
        <v>72.900000000000006</v>
      </c>
      <c r="L237" s="31">
        <v>69.599999999999994</v>
      </c>
      <c r="M237" s="31">
        <v>238.53528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272.35000000000002</v>
      </c>
      <c r="D238" s="36">
        <v>270.2</v>
      </c>
      <c r="E238" s="36">
        <v>265.89999999999998</v>
      </c>
      <c r="F238" s="36">
        <v>259.45</v>
      </c>
      <c r="G238" s="36">
        <v>255.14999999999998</v>
      </c>
      <c r="H238" s="36">
        <v>276.64999999999998</v>
      </c>
      <c r="I238" s="36">
        <v>280.95000000000005</v>
      </c>
      <c r="J238" s="36">
        <v>287.39999999999998</v>
      </c>
      <c r="K238" s="31">
        <v>274.5</v>
      </c>
      <c r="L238" s="31">
        <v>263.75</v>
      </c>
      <c r="M238" s="31">
        <v>85.477450000000005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430.95</v>
      </c>
      <c r="D239" s="36">
        <v>429.61666666666662</v>
      </c>
      <c r="E239" s="36">
        <v>426.83333333333326</v>
      </c>
      <c r="F239" s="36">
        <v>422.71666666666664</v>
      </c>
      <c r="G239" s="36">
        <v>419.93333333333328</v>
      </c>
      <c r="H239" s="36">
        <v>433.73333333333323</v>
      </c>
      <c r="I239" s="36">
        <v>436.51666666666665</v>
      </c>
      <c r="J239" s="36">
        <v>440.63333333333321</v>
      </c>
      <c r="K239" s="31">
        <v>432.4</v>
      </c>
      <c r="L239" s="31">
        <v>425.5</v>
      </c>
      <c r="M239" s="31">
        <v>104.30363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291.39999999999998</v>
      </c>
      <c r="D240" s="36">
        <v>289.21666666666664</v>
      </c>
      <c r="E240" s="36">
        <v>283.43333333333328</v>
      </c>
      <c r="F240" s="36">
        <v>275.46666666666664</v>
      </c>
      <c r="G240" s="36">
        <v>269.68333333333328</v>
      </c>
      <c r="H240" s="36">
        <v>297.18333333333328</v>
      </c>
      <c r="I240" s="36">
        <v>302.9666666666667</v>
      </c>
      <c r="J240" s="36">
        <v>310.93333333333328</v>
      </c>
      <c r="K240" s="31">
        <v>295</v>
      </c>
      <c r="L240" s="31">
        <v>281.25</v>
      </c>
      <c r="M240" s="31">
        <v>15.42188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213.05</v>
      </c>
      <c r="D241" s="36">
        <v>214.76666666666665</v>
      </c>
      <c r="E241" s="36">
        <v>210.0333333333333</v>
      </c>
      <c r="F241" s="36">
        <v>207.01666666666665</v>
      </c>
      <c r="G241" s="36">
        <v>202.2833333333333</v>
      </c>
      <c r="H241" s="36">
        <v>217.7833333333333</v>
      </c>
      <c r="I241" s="36">
        <v>222.51666666666665</v>
      </c>
      <c r="J241" s="36">
        <v>225.5333333333333</v>
      </c>
      <c r="K241" s="31">
        <v>219.5</v>
      </c>
      <c r="L241" s="31">
        <v>211.75</v>
      </c>
      <c r="M241" s="31">
        <v>30.332460000000001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163.95</v>
      </c>
      <c r="D242" s="36">
        <v>164.20000000000002</v>
      </c>
      <c r="E242" s="36">
        <v>162.75000000000003</v>
      </c>
      <c r="F242" s="36">
        <v>161.55000000000001</v>
      </c>
      <c r="G242" s="36">
        <v>160.10000000000002</v>
      </c>
      <c r="H242" s="36">
        <v>165.40000000000003</v>
      </c>
      <c r="I242" s="36">
        <v>166.85000000000002</v>
      </c>
      <c r="J242" s="36">
        <v>168.05000000000004</v>
      </c>
      <c r="K242" s="31">
        <v>165.65</v>
      </c>
      <c r="L242" s="31">
        <v>163</v>
      </c>
      <c r="M242" s="31">
        <v>27.669039999999999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2509.25</v>
      </c>
      <c r="D243" s="36">
        <v>2515.6166666666668</v>
      </c>
      <c r="E243" s="36">
        <v>2494.6333333333337</v>
      </c>
      <c r="F243" s="36">
        <v>2480.0166666666669</v>
      </c>
      <c r="G243" s="36">
        <v>2459.0333333333338</v>
      </c>
      <c r="H243" s="36">
        <v>2530.2333333333336</v>
      </c>
      <c r="I243" s="36">
        <v>2551.2166666666672</v>
      </c>
      <c r="J243" s="36">
        <v>2565.8333333333335</v>
      </c>
      <c r="K243" s="31">
        <v>2536.6</v>
      </c>
      <c r="L243" s="31">
        <v>2501</v>
      </c>
      <c r="M243" s="31">
        <v>0.96033999999999997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576.29999999999995</v>
      </c>
      <c r="D244" s="36">
        <v>573.11666666666667</v>
      </c>
      <c r="E244" s="36">
        <v>562.43333333333339</v>
      </c>
      <c r="F244" s="36">
        <v>548.56666666666672</v>
      </c>
      <c r="G244" s="36">
        <v>537.88333333333344</v>
      </c>
      <c r="H244" s="36">
        <v>586.98333333333335</v>
      </c>
      <c r="I244" s="36">
        <v>597.66666666666652</v>
      </c>
      <c r="J244" s="36">
        <v>611.5333333333333</v>
      </c>
      <c r="K244" s="31">
        <v>583.79999999999995</v>
      </c>
      <c r="L244" s="31">
        <v>559.25</v>
      </c>
      <c r="M244" s="31">
        <v>17.670639999999999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156.80000000000001</v>
      </c>
      <c r="D245" s="36">
        <v>156.58333333333334</v>
      </c>
      <c r="E245" s="36">
        <v>154.86666666666667</v>
      </c>
      <c r="F245" s="36">
        <v>152.93333333333334</v>
      </c>
      <c r="G245" s="36">
        <v>151.21666666666667</v>
      </c>
      <c r="H245" s="36">
        <v>158.51666666666668</v>
      </c>
      <c r="I245" s="36">
        <v>160.23333333333332</v>
      </c>
      <c r="J245" s="36">
        <v>162.16666666666669</v>
      </c>
      <c r="K245" s="31">
        <v>158.30000000000001</v>
      </c>
      <c r="L245" s="31">
        <v>154.65</v>
      </c>
      <c r="M245" s="31">
        <v>55.835720000000002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565.85</v>
      </c>
      <c r="D246" s="36">
        <v>567.98333333333335</v>
      </c>
      <c r="E246" s="36">
        <v>562.91666666666674</v>
      </c>
      <c r="F246" s="36">
        <v>559.98333333333335</v>
      </c>
      <c r="G246" s="36">
        <v>554.91666666666674</v>
      </c>
      <c r="H246" s="36">
        <v>570.91666666666674</v>
      </c>
      <c r="I246" s="36">
        <v>575.98333333333335</v>
      </c>
      <c r="J246" s="36">
        <v>578.91666666666674</v>
      </c>
      <c r="K246" s="31">
        <v>573.04999999999995</v>
      </c>
      <c r="L246" s="31">
        <v>565.04999999999995</v>
      </c>
      <c r="M246" s="31">
        <v>17.293320000000001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165.05</v>
      </c>
      <c r="D247" s="36">
        <v>165.48333333333335</v>
      </c>
      <c r="E247" s="36">
        <v>164.06666666666669</v>
      </c>
      <c r="F247" s="36">
        <v>163.08333333333334</v>
      </c>
      <c r="G247" s="36">
        <v>161.66666666666669</v>
      </c>
      <c r="H247" s="36">
        <v>166.4666666666667</v>
      </c>
      <c r="I247" s="36">
        <v>167.88333333333333</v>
      </c>
      <c r="J247" s="36">
        <v>168.8666666666667</v>
      </c>
      <c r="K247" s="31">
        <v>166.9</v>
      </c>
      <c r="L247" s="31">
        <v>164.5</v>
      </c>
      <c r="M247" s="31">
        <v>123.74782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69.95</v>
      </c>
      <c r="D248" s="36">
        <v>70.316666666666663</v>
      </c>
      <c r="E248" s="36">
        <v>69.133333333333326</v>
      </c>
      <c r="F248" s="36">
        <v>68.316666666666663</v>
      </c>
      <c r="G248" s="36">
        <v>67.133333333333326</v>
      </c>
      <c r="H248" s="36">
        <v>71.133333333333326</v>
      </c>
      <c r="I248" s="36">
        <v>72.316666666666663</v>
      </c>
      <c r="J248" s="36">
        <v>73.133333333333326</v>
      </c>
      <c r="K248" s="31">
        <v>71.5</v>
      </c>
      <c r="L248" s="31">
        <v>69.5</v>
      </c>
      <c r="M248" s="31">
        <v>307.81875000000002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1042.9000000000001</v>
      </c>
      <c r="D249" s="36">
        <v>1043.7833333333333</v>
      </c>
      <c r="E249" s="36">
        <v>1026.2666666666667</v>
      </c>
      <c r="F249" s="36">
        <v>1009.6333333333334</v>
      </c>
      <c r="G249" s="36">
        <v>992.11666666666679</v>
      </c>
      <c r="H249" s="36">
        <v>1060.4166666666665</v>
      </c>
      <c r="I249" s="36">
        <v>1077.9333333333329</v>
      </c>
      <c r="J249" s="36">
        <v>1094.5666666666664</v>
      </c>
      <c r="K249" s="31">
        <v>1061.3</v>
      </c>
      <c r="L249" s="31">
        <v>1027.1500000000001</v>
      </c>
      <c r="M249" s="31">
        <v>72.145219999999995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180.3</v>
      </c>
      <c r="D250" s="36">
        <v>179.11666666666667</v>
      </c>
      <c r="E250" s="36">
        <v>176.48333333333335</v>
      </c>
      <c r="F250" s="36">
        <v>172.66666666666669</v>
      </c>
      <c r="G250" s="36">
        <v>170.03333333333336</v>
      </c>
      <c r="H250" s="36">
        <v>182.93333333333334</v>
      </c>
      <c r="I250" s="36">
        <v>185.56666666666666</v>
      </c>
      <c r="J250" s="36">
        <v>189.38333333333333</v>
      </c>
      <c r="K250" s="31">
        <v>181.75</v>
      </c>
      <c r="L250" s="31">
        <v>175.3</v>
      </c>
      <c r="M250" s="31">
        <v>549.53818000000001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1369.2</v>
      </c>
      <c r="D251" s="36">
        <v>1376.3</v>
      </c>
      <c r="E251" s="36">
        <v>1359.8</v>
      </c>
      <c r="F251" s="36">
        <v>1350.4</v>
      </c>
      <c r="G251" s="36">
        <v>1333.9</v>
      </c>
      <c r="H251" s="36">
        <v>1385.6999999999998</v>
      </c>
      <c r="I251" s="36">
        <v>1402.1999999999998</v>
      </c>
      <c r="J251" s="36">
        <v>1411.5999999999997</v>
      </c>
      <c r="K251" s="31">
        <v>1392.8</v>
      </c>
      <c r="L251" s="31">
        <v>1366.9</v>
      </c>
      <c r="M251" s="31">
        <v>0.18656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461.5</v>
      </c>
      <c r="D252" s="36">
        <v>464.38333333333338</v>
      </c>
      <c r="E252" s="36">
        <v>455.31666666666678</v>
      </c>
      <c r="F252" s="36">
        <v>449.13333333333338</v>
      </c>
      <c r="G252" s="36">
        <v>440.06666666666678</v>
      </c>
      <c r="H252" s="36">
        <v>470.56666666666678</v>
      </c>
      <c r="I252" s="36">
        <v>479.63333333333338</v>
      </c>
      <c r="J252" s="36">
        <v>485.81666666666678</v>
      </c>
      <c r="K252" s="31">
        <v>473.45</v>
      </c>
      <c r="L252" s="31">
        <v>458.2</v>
      </c>
      <c r="M252" s="31">
        <v>51.949829999999999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340.95</v>
      </c>
      <c r="D253" s="36">
        <v>342.16666666666669</v>
      </c>
      <c r="E253" s="36">
        <v>339.03333333333336</v>
      </c>
      <c r="F253" s="36">
        <v>337.11666666666667</v>
      </c>
      <c r="G253" s="36">
        <v>333.98333333333335</v>
      </c>
      <c r="H253" s="36">
        <v>344.08333333333337</v>
      </c>
      <c r="I253" s="36">
        <v>347.2166666666667</v>
      </c>
      <c r="J253" s="36">
        <v>349.13333333333338</v>
      </c>
      <c r="K253" s="31">
        <v>345.3</v>
      </c>
      <c r="L253" s="31">
        <v>340.25</v>
      </c>
      <c r="M253" s="31">
        <v>69.54616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1460.25</v>
      </c>
      <c r="D254" s="36">
        <v>1457.05</v>
      </c>
      <c r="E254" s="36">
        <v>1442.4499999999998</v>
      </c>
      <c r="F254" s="36">
        <v>1424.6499999999999</v>
      </c>
      <c r="G254" s="36">
        <v>1410.0499999999997</v>
      </c>
      <c r="H254" s="36">
        <v>1474.85</v>
      </c>
      <c r="I254" s="36">
        <v>1489.4499999999998</v>
      </c>
      <c r="J254" s="36">
        <v>1507.25</v>
      </c>
      <c r="K254" s="31">
        <v>1471.65</v>
      </c>
      <c r="L254" s="31">
        <v>1439.25</v>
      </c>
      <c r="M254" s="31">
        <v>43.835630000000002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5921.2</v>
      </c>
      <c r="D255" s="36">
        <v>5956.7666666666664</v>
      </c>
      <c r="E255" s="36">
        <v>5871.9333333333325</v>
      </c>
      <c r="F255" s="36">
        <v>5822.6666666666661</v>
      </c>
      <c r="G255" s="36">
        <v>5737.8333333333321</v>
      </c>
      <c r="H255" s="36">
        <v>6006.0333333333328</v>
      </c>
      <c r="I255" s="36">
        <v>6090.8666666666668</v>
      </c>
      <c r="J255" s="36">
        <v>6140.1333333333332</v>
      </c>
      <c r="K255" s="31">
        <v>6041.6</v>
      </c>
      <c r="L255" s="31">
        <v>5907.5</v>
      </c>
      <c r="M255" s="31">
        <v>3.6745100000000002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1450.95</v>
      </c>
      <c r="D256" s="36">
        <v>1455.4833333333333</v>
      </c>
      <c r="E256" s="36">
        <v>1445.4666666666667</v>
      </c>
      <c r="F256" s="36">
        <v>1439.9833333333333</v>
      </c>
      <c r="G256" s="36">
        <v>1429.9666666666667</v>
      </c>
      <c r="H256" s="36">
        <v>1460.9666666666667</v>
      </c>
      <c r="I256" s="36">
        <v>1470.9833333333336</v>
      </c>
      <c r="J256" s="36">
        <v>1476.4666666666667</v>
      </c>
      <c r="K256" s="31">
        <v>1465.5</v>
      </c>
      <c r="L256" s="31">
        <v>1450</v>
      </c>
      <c r="M256" s="31">
        <v>74.01634</v>
      </c>
      <c r="N256" s="1"/>
      <c r="O256" s="1"/>
    </row>
    <row r="257" spans="1:15" ht="12.75" customHeight="1">
      <c r="A257" s="33">
        <v>247</v>
      </c>
      <c r="B257" s="53" t="s">
        <v>1034</v>
      </c>
      <c r="C257" s="31">
        <v>143.4</v>
      </c>
      <c r="D257" s="36">
        <v>141.06666666666669</v>
      </c>
      <c r="E257" s="36">
        <v>135.33333333333337</v>
      </c>
      <c r="F257" s="36">
        <v>127.26666666666668</v>
      </c>
      <c r="G257" s="36">
        <v>121.53333333333336</v>
      </c>
      <c r="H257" s="36">
        <v>149.13333333333338</v>
      </c>
      <c r="I257" s="36">
        <v>154.86666666666667</v>
      </c>
      <c r="J257" s="36">
        <v>162.93333333333339</v>
      </c>
      <c r="K257" s="31">
        <v>146.80000000000001</v>
      </c>
      <c r="L257" s="31">
        <v>133</v>
      </c>
      <c r="M257" s="31">
        <v>368.82297999999997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894.95</v>
      </c>
      <c r="D258" s="36">
        <v>895.18333333333339</v>
      </c>
      <c r="E258" s="36">
        <v>887.96666666666681</v>
      </c>
      <c r="F258" s="36">
        <v>880.98333333333346</v>
      </c>
      <c r="G258" s="36">
        <v>873.76666666666688</v>
      </c>
      <c r="H258" s="36">
        <v>902.16666666666674</v>
      </c>
      <c r="I258" s="36">
        <v>909.38333333333344</v>
      </c>
      <c r="J258" s="36">
        <v>916.36666666666667</v>
      </c>
      <c r="K258" s="31">
        <v>902.4</v>
      </c>
      <c r="L258" s="31">
        <v>888.2</v>
      </c>
      <c r="M258" s="31">
        <v>3.9957699999999998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4027.55</v>
      </c>
      <c r="D259" s="36">
        <v>4072.6166666666663</v>
      </c>
      <c r="E259" s="36">
        <v>3960.2333333333327</v>
      </c>
      <c r="F259" s="36">
        <v>3892.9166666666665</v>
      </c>
      <c r="G259" s="36">
        <v>3780.5333333333328</v>
      </c>
      <c r="H259" s="36">
        <v>4139.9333333333325</v>
      </c>
      <c r="I259" s="36">
        <v>4252.3166666666666</v>
      </c>
      <c r="J259" s="36">
        <v>4319.6333333333323</v>
      </c>
      <c r="K259" s="31">
        <v>4185</v>
      </c>
      <c r="L259" s="31">
        <v>4005.3</v>
      </c>
      <c r="M259" s="31">
        <v>18.777000000000001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1294</v>
      </c>
      <c r="D260" s="36">
        <v>1308.2</v>
      </c>
      <c r="E260" s="36">
        <v>1261.9000000000001</v>
      </c>
      <c r="F260" s="36">
        <v>1229.8</v>
      </c>
      <c r="G260" s="36">
        <v>1183.5</v>
      </c>
      <c r="H260" s="36">
        <v>1340.3000000000002</v>
      </c>
      <c r="I260" s="36">
        <v>1386.6</v>
      </c>
      <c r="J260" s="36">
        <v>1418.7000000000003</v>
      </c>
      <c r="K260" s="31">
        <v>1354.5</v>
      </c>
      <c r="L260" s="31">
        <v>1276.0999999999999</v>
      </c>
      <c r="M260" s="31">
        <v>20.258209999999998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1768.35</v>
      </c>
      <c r="D261" s="36">
        <v>1761.6333333333332</v>
      </c>
      <c r="E261" s="36">
        <v>1746.8666666666663</v>
      </c>
      <c r="F261" s="36">
        <v>1725.3833333333332</v>
      </c>
      <c r="G261" s="36">
        <v>1710.6166666666663</v>
      </c>
      <c r="H261" s="36">
        <v>1783.1166666666663</v>
      </c>
      <c r="I261" s="36">
        <v>1797.8833333333332</v>
      </c>
      <c r="J261" s="36">
        <v>1819.3666666666663</v>
      </c>
      <c r="K261" s="31">
        <v>1776.4</v>
      </c>
      <c r="L261" s="31">
        <v>1740.15</v>
      </c>
      <c r="M261" s="31">
        <v>0.53663000000000005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3939.3</v>
      </c>
      <c r="D262" s="36">
        <v>3956.1166666666668</v>
      </c>
      <c r="E262" s="36">
        <v>3909.2833333333338</v>
      </c>
      <c r="F262" s="36">
        <v>3879.2666666666669</v>
      </c>
      <c r="G262" s="36">
        <v>3832.4333333333338</v>
      </c>
      <c r="H262" s="36">
        <v>3986.1333333333337</v>
      </c>
      <c r="I262" s="36">
        <v>4032.9666666666667</v>
      </c>
      <c r="J262" s="36">
        <v>4062.9833333333336</v>
      </c>
      <c r="K262" s="31">
        <v>4002.95</v>
      </c>
      <c r="L262" s="31">
        <v>3926.1</v>
      </c>
      <c r="M262" s="31">
        <v>0.58887999999999996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2081.1999999999998</v>
      </c>
      <c r="D263" s="36">
        <v>2087.4166666666665</v>
      </c>
      <c r="E263" s="36">
        <v>2050.0333333333328</v>
      </c>
      <c r="F263" s="36">
        <v>2018.8666666666663</v>
      </c>
      <c r="G263" s="36">
        <v>1981.4833333333327</v>
      </c>
      <c r="H263" s="36">
        <v>2118.583333333333</v>
      </c>
      <c r="I263" s="36">
        <v>2155.9666666666672</v>
      </c>
      <c r="J263" s="36">
        <v>2187.1333333333332</v>
      </c>
      <c r="K263" s="31">
        <v>2124.8000000000002</v>
      </c>
      <c r="L263" s="31">
        <v>2056.25</v>
      </c>
      <c r="M263" s="31">
        <v>3.5522900000000002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800.3</v>
      </c>
      <c r="D264" s="36">
        <v>797.43333333333339</v>
      </c>
      <c r="E264" s="36">
        <v>788.91666666666674</v>
      </c>
      <c r="F264" s="36">
        <v>777.5333333333333</v>
      </c>
      <c r="G264" s="36">
        <v>769.01666666666665</v>
      </c>
      <c r="H264" s="36">
        <v>808.81666666666683</v>
      </c>
      <c r="I264" s="36">
        <v>817.33333333333348</v>
      </c>
      <c r="J264" s="36">
        <v>828.71666666666692</v>
      </c>
      <c r="K264" s="31">
        <v>805.95</v>
      </c>
      <c r="L264" s="31">
        <v>786.05</v>
      </c>
      <c r="M264" s="31">
        <v>1.1388799999999999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380.55</v>
      </c>
      <c r="D265" s="36">
        <v>379.84999999999997</v>
      </c>
      <c r="E265" s="36">
        <v>372.19999999999993</v>
      </c>
      <c r="F265" s="36">
        <v>363.84999999999997</v>
      </c>
      <c r="G265" s="36">
        <v>356.19999999999993</v>
      </c>
      <c r="H265" s="36">
        <v>388.19999999999993</v>
      </c>
      <c r="I265" s="36">
        <v>395.84999999999991</v>
      </c>
      <c r="J265" s="36">
        <v>404.19999999999993</v>
      </c>
      <c r="K265" s="31">
        <v>387.5</v>
      </c>
      <c r="L265" s="31">
        <v>371.5</v>
      </c>
      <c r="M265" s="31">
        <v>11.5265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81.099999999999994</v>
      </c>
      <c r="D266" s="36">
        <v>81.183333333333323</v>
      </c>
      <c r="E266" s="36">
        <v>80.316666666666649</v>
      </c>
      <c r="F266" s="36">
        <v>79.533333333333331</v>
      </c>
      <c r="G266" s="36">
        <v>78.666666666666657</v>
      </c>
      <c r="H266" s="36">
        <v>81.96666666666664</v>
      </c>
      <c r="I266" s="36">
        <v>82.833333333333314</v>
      </c>
      <c r="J266" s="36">
        <v>83.616666666666632</v>
      </c>
      <c r="K266" s="31">
        <v>82.05</v>
      </c>
      <c r="L266" s="31">
        <v>80.400000000000006</v>
      </c>
      <c r="M266" s="31">
        <v>24.540430000000001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604.20000000000005</v>
      </c>
      <c r="D267" s="36">
        <v>609.6</v>
      </c>
      <c r="E267" s="36">
        <v>597.20000000000005</v>
      </c>
      <c r="F267" s="36">
        <v>590.20000000000005</v>
      </c>
      <c r="G267" s="36">
        <v>577.80000000000007</v>
      </c>
      <c r="H267" s="36">
        <v>616.6</v>
      </c>
      <c r="I267" s="36">
        <v>628.99999999999989</v>
      </c>
      <c r="J267" s="36">
        <v>636</v>
      </c>
      <c r="K267" s="31">
        <v>622</v>
      </c>
      <c r="L267" s="31">
        <v>602.6</v>
      </c>
      <c r="M267" s="31">
        <v>38.36768</v>
      </c>
      <c r="N267" s="1"/>
      <c r="O267" s="1"/>
    </row>
    <row r="268" spans="1:15" ht="12.75" customHeight="1">
      <c r="A268" s="33">
        <v>258</v>
      </c>
      <c r="B268" s="53" t="s">
        <v>1035</v>
      </c>
      <c r="C268" s="31">
        <v>293.60000000000002</v>
      </c>
      <c r="D268" s="36">
        <v>292.68333333333334</v>
      </c>
      <c r="E268" s="36">
        <v>286.11666666666667</v>
      </c>
      <c r="F268" s="36">
        <v>278.63333333333333</v>
      </c>
      <c r="G268" s="36">
        <v>272.06666666666666</v>
      </c>
      <c r="H268" s="36">
        <v>300.16666666666669</v>
      </c>
      <c r="I268" s="36">
        <v>306.73333333333341</v>
      </c>
      <c r="J268" s="36">
        <v>314.2166666666667</v>
      </c>
      <c r="K268" s="31">
        <v>299.25</v>
      </c>
      <c r="L268" s="31">
        <v>285.2</v>
      </c>
      <c r="M268" s="31">
        <v>82.050880000000006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901.9</v>
      </c>
      <c r="D269" s="36">
        <v>902.78333333333342</v>
      </c>
      <c r="E269" s="36">
        <v>895.56666666666683</v>
      </c>
      <c r="F269" s="36">
        <v>889.23333333333346</v>
      </c>
      <c r="G269" s="36">
        <v>882.01666666666688</v>
      </c>
      <c r="H269" s="36">
        <v>909.11666666666679</v>
      </c>
      <c r="I269" s="36">
        <v>916.33333333333326</v>
      </c>
      <c r="J269" s="36">
        <v>922.66666666666674</v>
      </c>
      <c r="K269" s="31">
        <v>910</v>
      </c>
      <c r="L269" s="31">
        <v>896.45</v>
      </c>
      <c r="M269" s="31">
        <v>17.40879</v>
      </c>
      <c r="N269" s="1"/>
      <c r="O269" s="1"/>
    </row>
    <row r="270" spans="1:15" ht="12.75" customHeight="1">
      <c r="A270" s="33">
        <v>260</v>
      </c>
      <c r="B270" s="53" t="s">
        <v>1036</v>
      </c>
      <c r="C270" s="31">
        <v>889.85</v>
      </c>
      <c r="D270" s="36">
        <v>893.11666666666679</v>
      </c>
      <c r="E270" s="36">
        <v>879.18333333333362</v>
      </c>
      <c r="F270" s="36">
        <v>868.51666666666688</v>
      </c>
      <c r="G270" s="36">
        <v>854.58333333333371</v>
      </c>
      <c r="H270" s="36">
        <v>903.78333333333353</v>
      </c>
      <c r="I270" s="36">
        <v>917.7166666666667</v>
      </c>
      <c r="J270" s="36">
        <v>928.38333333333344</v>
      </c>
      <c r="K270" s="31">
        <v>907.05</v>
      </c>
      <c r="L270" s="31">
        <v>882.45</v>
      </c>
      <c r="M270" s="31">
        <v>0.44840000000000002</v>
      </c>
      <c r="N270" s="1"/>
      <c r="O270" s="1"/>
    </row>
    <row r="271" spans="1:15" ht="12.75" customHeight="1">
      <c r="A271" s="33">
        <v>261</v>
      </c>
      <c r="B271" s="53" t="s">
        <v>1037</v>
      </c>
      <c r="C271" s="31">
        <v>128.30000000000001</v>
      </c>
      <c r="D271" s="36">
        <v>128.68333333333331</v>
      </c>
      <c r="E271" s="36">
        <v>127.51666666666662</v>
      </c>
      <c r="F271" s="36">
        <v>126.73333333333332</v>
      </c>
      <c r="G271" s="36">
        <v>125.56666666666663</v>
      </c>
      <c r="H271" s="36">
        <v>129.46666666666661</v>
      </c>
      <c r="I271" s="36">
        <v>130.6333333333333</v>
      </c>
      <c r="J271" s="36">
        <v>131.4166666666666</v>
      </c>
      <c r="K271" s="31">
        <v>129.85</v>
      </c>
      <c r="L271" s="31">
        <v>127.9</v>
      </c>
      <c r="M271" s="31">
        <v>16.288329999999998</v>
      </c>
      <c r="N271" s="1"/>
      <c r="O271" s="1"/>
    </row>
    <row r="272" spans="1:15" ht="12.75" customHeight="1">
      <c r="A272" s="33">
        <v>262</v>
      </c>
      <c r="B272" s="53" t="s">
        <v>833</v>
      </c>
      <c r="C272" s="31">
        <v>549.79999999999995</v>
      </c>
      <c r="D272" s="36">
        <v>550.41666666666663</v>
      </c>
      <c r="E272" s="36">
        <v>542.48333333333323</v>
      </c>
      <c r="F272" s="36">
        <v>535.16666666666663</v>
      </c>
      <c r="G272" s="36">
        <v>527.23333333333323</v>
      </c>
      <c r="H272" s="36">
        <v>557.73333333333323</v>
      </c>
      <c r="I272" s="36">
        <v>565.66666666666663</v>
      </c>
      <c r="J272" s="36">
        <v>572.98333333333323</v>
      </c>
      <c r="K272" s="31">
        <v>558.35</v>
      </c>
      <c r="L272" s="31">
        <v>543.1</v>
      </c>
      <c r="M272" s="31">
        <v>6.1626300000000001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711.55</v>
      </c>
      <c r="D273" s="36">
        <v>714.51666666666677</v>
      </c>
      <c r="E273" s="36">
        <v>704.08333333333348</v>
      </c>
      <c r="F273" s="36">
        <v>696.61666666666667</v>
      </c>
      <c r="G273" s="36">
        <v>686.18333333333339</v>
      </c>
      <c r="H273" s="36">
        <v>721.98333333333358</v>
      </c>
      <c r="I273" s="36">
        <v>732.41666666666674</v>
      </c>
      <c r="J273" s="36">
        <v>739.88333333333367</v>
      </c>
      <c r="K273" s="31">
        <v>724.95</v>
      </c>
      <c r="L273" s="31">
        <v>707.05</v>
      </c>
      <c r="M273" s="31">
        <v>27.788810000000002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1038.55</v>
      </c>
      <c r="D274" s="36">
        <v>1039.9833333333333</v>
      </c>
      <c r="E274" s="36">
        <v>1028.8166666666666</v>
      </c>
      <c r="F274" s="36">
        <v>1019.0833333333333</v>
      </c>
      <c r="G274" s="36">
        <v>1007.9166666666665</v>
      </c>
      <c r="H274" s="36">
        <v>1049.7166666666667</v>
      </c>
      <c r="I274" s="36">
        <v>1060.8833333333332</v>
      </c>
      <c r="J274" s="36">
        <v>1070.6166666666668</v>
      </c>
      <c r="K274" s="31">
        <v>1051.1500000000001</v>
      </c>
      <c r="L274" s="31">
        <v>1030.25</v>
      </c>
      <c r="M274" s="31">
        <v>15.409230000000001</v>
      </c>
      <c r="N274" s="1"/>
      <c r="O274" s="1"/>
    </row>
    <row r="275" spans="1:15" ht="12.75" customHeight="1">
      <c r="A275" s="33">
        <v>265</v>
      </c>
      <c r="B275" s="53" t="s">
        <v>1038</v>
      </c>
      <c r="C275" s="31">
        <v>349.2</v>
      </c>
      <c r="D275" s="36">
        <v>351.14999999999992</v>
      </c>
      <c r="E275" s="36">
        <v>346.14999999999986</v>
      </c>
      <c r="F275" s="36">
        <v>343.09999999999997</v>
      </c>
      <c r="G275" s="36">
        <v>338.09999999999991</v>
      </c>
      <c r="H275" s="36">
        <v>354.19999999999982</v>
      </c>
      <c r="I275" s="36">
        <v>359.19999999999993</v>
      </c>
      <c r="J275" s="36">
        <v>362.24999999999977</v>
      </c>
      <c r="K275" s="31">
        <v>356.15</v>
      </c>
      <c r="L275" s="31">
        <v>348.1</v>
      </c>
      <c r="M275" s="31">
        <v>151.41730999999999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512.79999999999995</v>
      </c>
      <c r="D276" s="36">
        <v>510.75</v>
      </c>
      <c r="E276" s="36">
        <v>501.04999999999995</v>
      </c>
      <c r="F276" s="36">
        <v>489.29999999999995</v>
      </c>
      <c r="G276" s="36">
        <v>479.59999999999991</v>
      </c>
      <c r="H276" s="36">
        <v>522.5</v>
      </c>
      <c r="I276" s="36">
        <v>532.20000000000005</v>
      </c>
      <c r="J276" s="36">
        <v>543.95000000000005</v>
      </c>
      <c r="K276" s="31">
        <v>520.45000000000005</v>
      </c>
      <c r="L276" s="31">
        <v>499</v>
      </c>
      <c r="M276" s="31">
        <v>102.91773000000001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500.25</v>
      </c>
      <c r="D277" s="36">
        <v>501.0333333333333</v>
      </c>
      <c r="E277" s="36">
        <v>495.21666666666658</v>
      </c>
      <c r="F277" s="36">
        <v>490.18333333333328</v>
      </c>
      <c r="G277" s="36">
        <v>484.36666666666656</v>
      </c>
      <c r="H277" s="36">
        <v>506.06666666666661</v>
      </c>
      <c r="I277" s="36">
        <v>511.88333333333333</v>
      </c>
      <c r="J277" s="36">
        <v>516.91666666666663</v>
      </c>
      <c r="K277" s="31">
        <v>506.85</v>
      </c>
      <c r="L277" s="31">
        <v>496</v>
      </c>
      <c r="M277" s="31">
        <v>3.3161999999999998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706.1</v>
      </c>
      <c r="D278" s="36">
        <v>709.93333333333339</v>
      </c>
      <c r="E278" s="36">
        <v>686.16666666666674</v>
      </c>
      <c r="F278" s="36">
        <v>666.23333333333335</v>
      </c>
      <c r="G278" s="36">
        <v>642.4666666666667</v>
      </c>
      <c r="H278" s="36">
        <v>729.86666666666679</v>
      </c>
      <c r="I278" s="36">
        <v>753.63333333333344</v>
      </c>
      <c r="J278" s="36">
        <v>773.56666666666683</v>
      </c>
      <c r="K278" s="31">
        <v>733.7</v>
      </c>
      <c r="L278" s="31">
        <v>690</v>
      </c>
      <c r="M278" s="31">
        <v>6.40543</v>
      </c>
      <c r="N278" s="1"/>
      <c r="O278" s="1"/>
    </row>
    <row r="279" spans="1:15" ht="12.75" customHeight="1">
      <c r="A279" s="33">
        <v>269</v>
      </c>
      <c r="B279" s="53" t="s">
        <v>1039</v>
      </c>
      <c r="C279" s="31">
        <v>566.35</v>
      </c>
      <c r="D279" s="36">
        <v>561.31666666666661</v>
      </c>
      <c r="E279" s="36">
        <v>543.13333333333321</v>
      </c>
      <c r="F279" s="36">
        <v>519.91666666666663</v>
      </c>
      <c r="G279" s="36">
        <v>501.73333333333323</v>
      </c>
      <c r="H279" s="36">
        <v>584.53333333333319</v>
      </c>
      <c r="I279" s="36">
        <v>602.71666666666658</v>
      </c>
      <c r="J279" s="36">
        <v>625.93333333333317</v>
      </c>
      <c r="K279" s="31">
        <v>579.5</v>
      </c>
      <c r="L279" s="31">
        <v>538.1</v>
      </c>
      <c r="M279" s="31">
        <v>32.806849999999997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940.05</v>
      </c>
      <c r="D280" s="36">
        <v>947</v>
      </c>
      <c r="E280" s="36">
        <v>927.05</v>
      </c>
      <c r="F280" s="36">
        <v>914.05</v>
      </c>
      <c r="G280" s="36">
        <v>894.09999999999991</v>
      </c>
      <c r="H280" s="36">
        <v>960</v>
      </c>
      <c r="I280" s="36">
        <v>979.95</v>
      </c>
      <c r="J280" s="36">
        <v>992.95</v>
      </c>
      <c r="K280" s="31">
        <v>966.95</v>
      </c>
      <c r="L280" s="31">
        <v>934</v>
      </c>
      <c r="M280" s="31">
        <v>4.72919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413.25</v>
      </c>
      <c r="D281" s="36">
        <v>413.55</v>
      </c>
      <c r="E281" s="36">
        <v>408.90000000000003</v>
      </c>
      <c r="F281" s="36">
        <v>404.55</v>
      </c>
      <c r="G281" s="36">
        <v>399.90000000000003</v>
      </c>
      <c r="H281" s="36">
        <v>417.90000000000003</v>
      </c>
      <c r="I281" s="36">
        <v>422.55</v>
      </c>
      <c r="J281" s="36">
        <v>426.90000000000003</v>
      </c>
      <c r="K281" s="31">
        <v>418.2</v>
      </c>
      <c r="L281" s="31">
        <v>409.2</v>
      </c>
      <c r="M281" s="31">
        <v>2.9477799999999998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794.05</v>
      </c>
      <c r="D282" s="36">
        <v>787.38333333333333</v>
      </c>
      <c r="E282" s="36">
        <v>775.76666666666665</v>
      </c>
      <c r="F282" s="36">
        <v>757.48333333333335</v>
      </c>
      <c r="G282" s="36">
        <v>745.86666666666667</v>
      </c>
      <c r="H282" s="36">
        <v>805.66666666666663</v>
      </c>
      <c r="I282" s="36">
        <v>817.28333333333319</v>
      </c>
      <c r="J282" s="36">
        <v>835.56666666666661</v>
      </c>
      <c r="K282" s="31">
        <v>799</v>
      </c>
      <c r="L282" s="31">
        <v>769.1</v>
      </c>
      <c r="M282" s="31">
        <v>1.6268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4207.95</v>
      </c>
      <c r="D283" s="36">
        <v>4182.9833333333336</v>
      </c>
      <c r="E283" s="36">
        <v>4143.9666666666672</v>
      </c>
      <c r="F283" s="36">
        <v>4079.9833333333336</v>
      </c>
      <c r="G283" s="36">
        <v>4040.9666666666672</v>
      </c>
      <c r="H283" s="36">
        <v>4246.9666666666672</v>
      </c>
      <c r="I283" s="36">
        <v>4285.9833333333336</v>
      </c>
      <c r="J283" s="36">
        <v>4349.9666666666672</v>
      </c>
      <c r="K283" s="31">
        <v>4222</v>
      </c>
      <c r="L283" s="31">
        <v>4119</v>
      </c>
      <c r="M283" s="31">
        <v>1.06969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279.95</v>
      </c>
      <c r="D284" s="36">
        <v>280.98333333333335</v>
      </c>
      <c r="E284" s="36">
        <v>275.9666666666667</v>
      </c>
      <c r="F284" s="36">
        <v>271.98333333333335</v>
      </c>
      <c r="G284" s="36">
        <v>266.9666666666667</v>
      </c>
      <c r="H284" s="36">
        <v>284.9666666666667</v>
      </c>
      <c r="I284" s="36">
        <v>289.98333333333335</v>
      </c>
      <c r="J284" s="36">
        <v>293.9666666666667</v>
      </c>
      <c r="K284" s="31">
        <v>286</v>
      </c>
      <c r="L284" s="31">
        <v>277</v>
      </c>
      <c r="M284" s="31">
        <v>21.162710000000001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1475.85</v>
      </c>
      <c r="D285" s="36">
        <v>1485.25</v>
      </c>
      <c r="E285" s="36">
        <v>1463.1</v>
      </c>
      <c r="F285" s="36">
        <v>1450.35</v>
      </c>
      <c r="G285" s="36">
        <v>1428.1999999999998</v>
      </c>
      <c r="H285" s="36">
        <v>1498</v>
      </c>
      <c r="I285" s="36">
        <v>1520.15</v>
      </c>
      <c r="J285" s="36">
        <v>1532.9</v>
      </c>
      <c r="K285" s="31">
        <v>1507.4</v>
      </c>
      <c r="L285" s="31">
        <v>1472.5</v>
      </c>
      <c r="M285" s="31">
        <v>6.75969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272.89999999999998</v>
      </c>
      <c r="D286" s="36">
        <v>273.48333333333329</v>
      </c>
      <c r="E286" s="36">
        <v>270.26666666666659</v>
      </c>
      <c r="F286" s="36">
        <v>267.63333333333333</v>
      </c>
      <c r="G286" s="36">
        <v>264.41666666666663</v>
      </c>
      <c r="H286" s="36">
        <v>276.11666666666656</v>
      </c>
      <c r="I286" s="36">
        <v>279.33333333333326</v>
      </c>
      <c r="J286" s="36">
        <v>281.96666666666653</v>
      </c>
      <c r="K286" s="31">
        <v>276.7</v>
      </c>
      <c r="L286" s="31">
        <v>270.85000000000002</v>
      </c>
      <c r="M286" s="31">
        <v>6.9581900000000001</v>
      </c>
      <c r="N286" s="1"/>
      <c r="O286" s="1"/>
    </row>
    <row r="287" spans="1:15" ht="12.75" customHeight="1">
      <c r="A287" s="33">
        <v>277</v>
      </c>
      <c r="B287" s="53" t="s">
        <v>800</v>
      </c>
      <c r="C287" s="31">
        <v>4469.6499999999996</v>
      </c>
      <c r="D287" s="36">
        <v>4496.6500000000005</v>
      </c>
      <c r="E287" s="36">
        <v>4379.5500000000011</v>
      </c>
      <c r="F287" s="36">
        <v>4289.4500000000007</v>
      </c>
      <c r="G287" s="36">
        <v>4172.3500000000013</v>
      </c>
      <c r="H287" s="36">
        <v>4586.7500000000009</v>
      </c>
      <c r="I287" s="36">
        <v>4703.8500000000013</v>
      </c>
      <c r="J287" s="36">
        <v>4793.9500000000007</v>
      </c>
      <c r="K287" s="31">
        <v>4613.75</v>
      </c>
      <c r="L287" s="31">
        <v>4406.55</v>
      </c>
      <c r="M287" s="31">
        <v>0.11293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1269.5999999999999</v>
      </c>
      <c r="D288" s="36">
        <v>1269.45</v>
      </c>
      <c r="E288" s="36">
        <v>1255.1500000000001</v>
      </c>
      <c r="F288" s="36">
        <v>1240.7</v>
      </c>
      <c r="G288" s="36">
        <v>1226.4000000000001</v>
      </c>
      <c r="H288" s="36">
        <v>1283.9000000000001</v>
      </c>
      <c r="I288" s="36">
        <v>1298.1999999999998</v>
      </c>
      <c r="J288" s="36">
        <v>1312.65</v>
      </c>
      <c r="K288" s="31">
        <v>1283.75</v>
      </c>
      <c r="L288" s="31">
        <v>1255</v>
      </c>
      <c r="M288" s="31">
        <v>1.7111700000000001</v>
      </c>
      <c r="N288" s="1"/>
      <c r="O288" s="1"/>
    </row>
    <row r="289" spans="1:15" ht="12.75" customHeight="1">
      <c r="A289" s="33">
        <v>279</v>
      </c>
      <c r="B289" s="53" t="s">
        <v>788</v>
      </c>
      <c r="C289" s="31">
        <v>1213.3</v>
      </c>
      <c r="D289" s="36">
        <v>1215.3</v>
      </c>
      <c r="E289" s="36">
        <v>1200.0999999999999</v>
      </c>
      <c r="F289" s="36">
        <v>1186.8999999999999</v>
      </c>
      <c r="G289" s="36">
        <v>1171.6999999999998</v>
      </c>
      <c r="H289" s="36">
        <v>1228.5</v>
      </c>
      <c r="I289" s="36">
        <v>1243.7000000000003</v>
      </c>
      <c r="J289" s="36">
        <v>1256.9000000000001</v>
      </c>
      <c r="K289" s="31">
        <v>1230.5</v>
      </c>
      <c r="L289" s="31">
        <v>1202.0999999999999</v>
      </c>
      <c r="M289" s="31">
        <v>1.76718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394.8</v>
      </c>
      <c r="D290" s="36">
        <v>397.06666666666666</v>
      </c>
      <c r="E290" s="36">
        <v>389.73333333333335</v>
      </c>
      <c r="F290" s="36">
        <v>384.66666666666669</v>
      </c>
      <c r="G290" s="36">
        <v>377.33333333333337</v>
      </c>
      <c r="H290" s="36">
        <v>402.13333333333333</v>
      </c>
      <c r="I290" s="36">
        <v>409.4666666666667</v>
      </c>
      <c r="J290" s="36">
        <v>414.5333333333333</v>
      </c>
      <c r="K290" s="31">
        <v>404.4</v>
      </c>
      <c r="L290" s="31">
        <v>392</v>
      </c>
      <c r="M290" s="31">
        <v>7.8717100000000002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272.45</v>
      </c>
      <c r="D291" s="36">
        <v>273.11666666666662</v>
      </c>
      <c r="E291" s="36">
        <v>271.28333333333325</v>
      </c>
      <c r="F291" s="36">
        <v>270.11666666666662</v>
      </c>
      <c r="G291" s="36">
        <v>268.28333333333325</v>
      </c>
      <c r="H291" s="36">
        <v>274.28333333333325</v>
      </c>
      <c r="I291" s="36">
        <v>276.11666666666662</v>
      </c>
      <c r="J291" s="36">
        <v>277.28333333333325</v>
      </c>
      <c r="K291" s="31">
        <v>274.95</v>
      </c>
      <c r="L291" s="31">
        <v>271.95</v>
      </c>
      <c r="M291" s="31">
        <v>3.0792299999999999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196.55</v>
      </c>
      <c r="D292" s="36">
        <v>196.88333333333333</v>
      </c>
      <c r="E292" s="36">
        <v>195.16666666666666</v>
      </c>
      <c r="F292" s="36">
        <v>193.78333333333333</v>
      </c>
      <c r="G292" s="36">
        <v>192.06666666666666</v>
      </c>
      <c r="H292" s="36">
        <v>198.26666666666665</v>
      </c>
      <c r="I292" s="36">
        <v>199.98333333333335</v>
      </c>
      <c r="J292" s="36">
        <v>201.36666666666665</v>
      </c>
      <c r="K292" s="31">
        <v>198.6</v>
      </c>
      <c r="L292" s="31">
        <v>195.5</v>
      </c>
      <c r="M292" s="31">
        <v>10.36768</v>
      </c>
      <c r="N292" s="1"/>
      <c r="O292" s="1"/>
    </row>
    <row r="293" spans="1:15" ht="12.75" customHeight="1">
      <c r="A293" s="33">
        <v>283</v>
      </c>
      <c r="B293" s="53" t="s">
        <v>834</v>
      </c>
      <c r="C293" s="31">
        <v>3304.1</v>
      </c>
      <c r="D293" s="36">
        <v>3314.5333333333333</v>
      </c>
      <c r="E293" s="36">
        <v>3239.5666666666666</v>
      </c>
      <c r="F293" s="36">
        <v>3175.0333333333333</v>
      </c>
      <c r="G293" s="36">
        <v>3100.0666666666666</v>
      </c>
      <c r="H293" s="36">
        <v>3379.0666666666666</v>
      </c>
      <c r="I293" s="36">
        <v>3454.0333333333328</v>
      </c>
      <c r="J293" s="36">
        <v>3518.5666666666666</v>
      </c>
      <c r="K293" s="31">
        <v>3389.5</v>
      </c>
      <c r="L293" s="31">
        <v>3250</v>
      </c>
      <c r="M293" s="31">
        <v>1.8728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760.15</v>
      </c>
      <c r="D294" s="36">
        <v>761.16666666666663</v>
      </c>
      <c r="E294" s="36">
        <v>753.58333333333326</v>
      </c>
      <c r="F294" s="36">
        <v>747.01666666666665</v>
      </c>
      <c r="G294" s="36">
        <v>739.43333333333328</v>
      </c>
      <c r="H294" s="36">
        <v>767.73333333333323</v>
      </c>
      <c r="I294" s="36">
        <v>775.31666666666649</v>
      </c>
      <c r="J294" s="36">
        <v>781.88333333333321</v>
      </c>
      <c r="K294" s="31">
        <v>768.75</v>
      </c>
      <c r="L294" s="31">
        <v>754.6</v>
      </c>
      <c r="M294" s="31">
        <v>1.54925</v>
      </c>
      <c r="N294" s="1"/>
      <c r="O294" s="1"/>
    </row>
    <row r="295" spans="1:15" ht="12.75" customHeight="1">
      <c r="A295" s="33">
        <v>285</v>
      </c>
      <c r="B295" s="53" t="s">
        <v>799</v>
      </c>
      <c r="C295" s="31">
        <v>743.9</v>
      </c>
      <c r="D295" s="36">
        <v>751.1</v>
      </c>
      <c r="E295" s="36">
        <v>727.2</v>
      </c>
      <c r="F295" s="36">
        <v>710.5</v>
      </c>
      <c r="G295" s="36">
        <v>686.6</v>
      </c>
      <c r="H295" s="36">
        <v>767.80000000000007</v>
      </c>
      <c r="I295" s="36">
        <v>791.69999999999993</v>
      </c>
      <c r="J295" s="36">
        <v>808.40000000000009</v>
      </c>
      <c r="K295" s="31">
        <v>775</v>
      </c>
      <c r="L295" s="31">
        <v>734.4</v>
      </c>
      <c r="M295" s="31">
        <v>5.5230600000000001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1687.85</v>
      </c>
      <c r="D296" s="36">
        <v>1693.6499999999999</v>
      </c>
      <c r="E296" s="36">
        <v>1676.3999999999996</v>
      </c>
      <c r="F296" s="36">
        <v>1664.9499999999998</v>
      </c>
      <c r="G296" s="36">
        <v>1647.6999999999996</v>
      </c>
      <c r="H296" s="36">
        <v>1705.0999999999997</v>
      </c>
      <c r="I296" s="36">
        <v>1722.3500000000001</v>
      </c>
      <c r="J296" s="36">
        <v>1733.7999999999997</v>
      </c>
      <c r="K296" s="31">
        <v>1710.9</v>
      </c>
      <c r="L296" s="31">
        <v>1682.2</v>
      </c>
      <c r="M296" s="31">
        <v>49.524720000000002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1820.4</v>
      </c>
      <c r="D297" s="36">
        <v>1834.3166666666666</v>
      </c>
      <c r="E297" s="36">
        <v>1803.0833333333333</v>
      </c>
      <c r="F297" s="36">
        <v>1785.7666666666667</v>
      </c>
      <c r="G297" s="36">
        <v>1754.5333333333333</v>
      </c>
      <c r="H297" s="36">
        <v>1851.6333333333332</v>
      </c>
      <c r="I297" s="36">
        <v>1882.8666666666668</v>
      </c>
      <c r="J297" s="36">
        <v>1900.1833333333332</v>
      </c>
      <c r="K297" s="31">
        <v>1865.55</v>
      </c>
      <c r="L297" s="31">
        <v>1817</v>
      </c>
      <c r="M297" s="31">
        <v>0.37387999999999999</v>
      </c>
      <c r="N297" s="1"/>
      <c r="O297" s="1"/>
    </row>
    <row r="298" spans="1:15" ht="12.75" customHeight="1">
      <c r="A298" s="33">
        <v>288</v>
      </c>
      <c r="B298" s="53" t="s">
        <v>856</v>
      </c>
      <c r="C298" s="31">
        <v>157.65</v>
      </c>
      <c r="D298" s="36">
        <v>157.48333333333332</v>
      </c>
      <c r="E298" s="36">
        <v>155.96666666666664</v>
      </c>
      <c r="F298" s="36">
        <v>154.28333333333333</v>
      </c>
      <c r="G298" s="36">
        <v>152.76666666666665</v>
      </c>
      <c r="H298" s="36">
        <v>159.16666666666663</v>
      </c>
      <c r="I298" s="36">
        <v>160.68333333333334</v>
      </c>
      <c r="J298" s="36">
        <v>162.36666666666662</v>
      </c>
      <c r="K298" s="31">
        <v>159</v>
      </c>
      <c r="L298" s="31">
        <v>155.80000000000001</v>
      </c>
      <c r="M298" s="31">
        <v>17.388649999999998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4668.1499999999996</v>
      </c>
      <c r="D299" s="36">
        <v>4655.3833333333332</v>
      </c>
      <c r="E299" s="36">
        <v>4611.7666666666664</v>
      </c>
      <c r="F299" s="36">
        <v>4555.3833333333332</v>
      </c>
      <c r="G299" s="36">
        <v>4511.7666666666664</v>
      </c>
      <c r="H299" s="36">
        <v>4711.7666666666664</v>
      </c>
      <c r="I299" s="36">
        <v>4755.3833333333332</v>
      </c>
      <c r="J299" s="36">
        <v>4811.7666666666664</v>
      </c>
      <c r="K299" s="31">
        <v>4699</v>
      </c>
      <c r="L299" s="31">
        <v>4599</v>
      </c>
      <c r="M299" s="31">
        <v>2.6865100000000002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646.79999999999995</v>
      </c>
      <c r="D300" s="36">
        <v>646.95000000000005</v>
      </c>
      <c r="E300" s="36">
        <v>640.05000000000007</v>
      </c>
      <c r="F300" s="36">
        <v>633.30000000000007</v>
      </c>
      <c r="G300" s="36">
        <v>626.40000000000009</v>
      </c>
      <c r="H300" s="36">
        <v>653.70000000000005</v>
      </c>
      <c r="I300" s="36">
        <v>660.60000000000014</v>
      </c>
      <c r="J300" s="36">
        <v>667.35</v>
      </c>
      <c r="K300" s="31">
        <v>653.85</v>
      </c>
      <c r="L300" s="31">
        <v>640.20000000000005</v>
      </c>
      <c r="M300" s="31">
        <v>20.151250000000001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4880.8</v>
      </c>
      <c r="D301" s="36">
        <v>4867.916666666667</v>
      </c>
      <c r="E301" s="36">
        <v>4842.9333333333343</v>
      </c>
      <c r="F301" s="36">
        <v>4805.0666666666675</v>
      </c>
      <c r="G301" s="36">
        <v>4780.0833333333348</v>
      </c>
      <c r="H301" s="36">
        <v>4905.7833333333338</v>
      </c>
      <c r="I301" s="36">
        <v>4930.7666666666655</v>
      </c>
      <c r="J301" s="36">
        <v>4968.6333333333332</v>
      </c>
      <c r="K301" s="31">
        <v>4892.8999999999996</v>
      </c>
      <c r="L301" s="31">
        <v>4830.05</v>
      </c>
      <c r="M301" s="31">
        <v>2.0971700000000002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3634.8</v>
      </c>
      <c r="D302" s="36">
        <v>3635.6666666666665</v>
      </c>
      <c r="E302" s="36">
        <v>3609.4833333333331</v>
      </c>
      <c r="F302" s="36">
        <v>3584.1666666666665</v>
      </c>
      <c r="G302" s="36">
        <v>3557.9833333333331</v>
      </c>
      <c r="H302" s="36">
        <v>3660.9833333333331</v>
      </c>
      <c r="I302" s="36">
        <v>3687.1666666666665</v>
      </c>
      <c r="J302" s="36">
        <v>3712.4833333333331</v>
      </c>
      <c r="K302" s="31">
        <v>3661.85</v>
      </c>
      <c r="L302" s="31">
        <v>3610.35</v>
      </c>
      <c r="M302" s="31">
        <v>15.06146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471.65</v>
      </c>
      <c r="D303" s="36">
        <v>473.0333333333333</v>
      </c>
      <c r="E303" s="36">
        <v>468.11666666666662</v>
      </c>
      <c r="F303" s="36">
        <v>464.58333333333331</v>
      </c>
      <c r="G303" s="36">
        <v>459.66666666666663</v>
      </c>
      <c r="H303" s="36">
        <v>476.56666666666661</v>
      </c>
      <c r="I303" s="36">
        <v>481.48333333333335</v>
      </c>
      <c r="J303" s="36">
        <v>485.01666666666659</v>
      </c>
      <c r="K303" s="31">
        <v>477.95</v>
      </c>
      <c r="L303" s="31">
        <v>469.5</v>
      </c>
      <c r="M303" s="31">
        <v>1.01559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440.5</v>
      </c>
      <c r="D304" s="36">
        <v>442.5333333333333</v>
      </c>
      <c r="E304" s="36">
        <v>437.06666666666661</v>
      </c>
      <c r="F304" s="36">
        <v>433.63333333333333</v>
      </c>
      <c r="G304" s="36">
        <v>428.16666666666663</v>
      </c>
      <c r="H304" s="36">
        <v>445.96666666666658</v>
      </c>
      <c r="I304" s="36">
        <v>451.43333333333328</v>
      </c>
      <c r="J304" s="36">
        <v>454.86666666666656</v>
      </c>
      <c r="K304" s="31">
        <v>448</v>
      </c>
      <c r="L304" s="31">
        <v>439.1</v>
      </c>
      <c r="M304" s="31">
        <v>5.4793099999999999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243.3</v>
      </c>
      <c r="D305" s="36">
        <v>244.48333333333335</v>
      </c>
      <c r="E305" s="36">
        <v>241.01666666666671</v>
      </c>
      <c r="F305" s="36">
        <v>238.73333333333335</v>
      </c>
      <c r="G305" s="36">
        <v>235.26666666666671</v>
      </c>
      <c r="H305" s="36">
        <v>246.76666666666671</v>
      </c>
      <c r="I305" s="36">
        <v>250.23333333333335</v>
      </c>
      <c r="J305" s="36">
        <v>252.51666666666671</v>
      </c>
      <c r="K305" s="31">
        <v>247.95</v>
      </c>
      <c r="L305" s="31">
        <v>242.2</v>
      </c>
      <c r="M305" s="31">
        <v>5.9148399999999999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138.65</v>
      </c>
      <c r="D306" s="36">
        <v>140.25</v>
      </c>
      <c r="E306" s="36">
        <v>135.9</v>
      </c>
      <c r="F306" s="36">
        <v>133.15</v>
      </c>
      <c r="G306" s="36">
        <v>128.80000000000001</v>
      </c>
      <c r="H306" s="36">
        <v>143</v>
      </c>
      <c r="I306" s="36">
        <v>147.35000000000002</v>
      </c>
      <c r="J306" s="36">
        <v>150.1</v>
      </c>
      <c r="K306" s="31">
        <v>144.6</v>
      </c>
      <c r="L306" s="31">
        <v>137.5</v>
      </c>
      <c r="M306" s="31">
        <v>34.587319999999998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998.3</v>
      </c>
      <c r="D307" s="36">
        <v>1005.2333333333332</v>
      </c>
      <c r="E307" s="36">
        <v>986.06666666666638</v>
      </c>
      <c r="F307" s="36">
        <v>973.83333333333314</v>
      </c>
      <c r="G307" s="36">
        <v>954.66666666666629</v>
      </c>
      <c r="H307" s="36">
        <v>1017.4666666666665</v>
      </c>
      <c r="I307" s="36">
        <v>1036.6333333333332</v>
      </c>
      <c r="J307" s="36">
        <v>1048.8666666666666</v>
      </c>
      <c r="K307" s="31">
        <v>1024.4000000000001</v>
      </c>
      <c r="L307" s="31">
        <v>993</v>
      </c>
      <c r="M307" s="31">
        <v>27.16582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8415.4500000000007</v>
      </c>
      <c r="D308" s="36">
        <v>8336.8000000000011</v>
      </c>
      <c r="E308" s="36">
        <v>8113.6500000000015</v>
      </c>
      <c r="F308" s="36">
        <v>7811.85</v>
      </c>
      <c r="G308" s="36">
        <v>7588.7000000000007</v>
      </c>
      <c r="H308" s="36">
        <v>8638.6000000000022</v>
      </c>
      <c r="I308" s="36">
        <v>8861.75</v>
      </c>
      <c r="J308" s="36">
        <v>9163.5500000000029</v>
      </c>
      <c r="K308" s="31">
        <v>8559.9500000000007</v>
      </c>
      <c r="L308" s="31">
        <v>8035</v>
      </c>
      <c r="M308" s="31">
        <v>2.6873200000000002</v>
      </c>
      <c r="N308" s="1"/>
      <c r="O308" s="1"/>
    </row>
    <row r="309" spans="1:15" ht="12.75" customHeight="1">
      <c r="A309" s="33">
        <v>299</v>
      </c>
      <c r="B309" s="53" t="s">
        <v>1040</v>
      </c>
      <c r="C309" s="31">
        <v>691.55</v>
      </c>
      <c r="D309" s="36">
        <v>690.15</v>
      </c>
      <c r="E309" s="36">
        <v>685.3</v>
      </c>
      <c r="F309" s="36">
        <v>679.05</v>
      </c>
      <c r="G309" s="36">
        <v>674.19999999999993</v>
      </c>
      <c r="H309" s="36">
        <v>696.4</v>
      </c>
      <c r="I309" s="36">
        <v>701.25000000000011</v>
      </c>
      <c r="J309" s="36">
        <v>707.5</v>
      </c>
      <c r="K309" s="31">
        <v>695</v>
      </c>
      <c r="L309" s="31">
        <v>683.9</v>
      </c>
      <c r="M309" s="31">
        <v>1.3997999999999999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1601.45</v>
      </c>
      <c r="D310" s="36">
        <v>1597.2833333333335</v>
      </c>
      <c r="E310" s="36">
        <v>1582.416666666667</v>
      </c>
      <c r="F310" s="36">
        <v>1563.3833333333334</v>
      </c>
      <c r="G310" s="36">
        <v>1548.5166666666669</v>
      </c>
      <c r="H310" s="36">
        <v>1616.3166666666671</v>
      </c>
      <c r="I310" s="36">
        <v>1631.1833333333334</v>
      </c>
      <c r="J310" s="36">
        <v>1650.2166666666672</v>
      </c>
      <c r="K310" s="31">
        <v>1612.15</v>
      </c>
      <c r="L310" s="31">
        <v>1578.25</v>
      </c>
      <c r="M310" s="31">
        <v>6.9104900000000002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71.900000000000006</v>
      </c>
      <c r="D311" s="36">
        <v>71.7</v>
      </c>
      <c r="E311" s="36">
        <v>70.850000000000009</v>
      </c>
      <c r="F311" s="36">
        <v>69.800000000000011</v>
      </c>
      <c r="G311" s="36">
        <v>68.950000000000017</v>
      </c>
      <c r="H311" s="36">
        <v>72.75</v>
      </c>
      <c r="I311" s="36">
        <v>73.599999999999994</v>
      </c>
      <c r="J311" s="36">
        <v>74.649999999999991</v>
      </c>
      <c r="K311" s="31">
        <v>72.55</v>
      </c>
      <c r="L311" s="31">
        <v>70.650000000000006</v>
      </c>
      <c r="M311" s="31">
        <v>15.66461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128147.85</v>
      </c>
      <c r="D312" s="36">
        <v>128589.26666666666</v>
      </c>
      <c r="E312" s="36">
        <v>127478.58333333333</v>
      </c>
      <c r="F312" s="36">
        <v>126809.31666666667</v>
      </c>
      <c r="G312" s="36">
        <v>125698.63333333333</v>
      </c>
      <c r="H312" s="36">
        <v>129258.53333333333</v>
      </c>
      <c r="I312" s="36">
        <v>130369.21666666667</v>
      </c>
      <c r="J312" s="36">
        <v>131038.48333333332</v>
      </c>
      <c r="K312" s="31">
        <v>129699.95</v>
      </c>
      <c r="L312" s="31">
        <v>127920</v>
      </c>
      <c r="M312" s="31">
        <v>5.1729999999999998E-2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1837.9</v>
      </c>
      <c r="D313" s="36">
        <v>1824.6333333333332</v>
      </c>
      <c r="E313" s="36">
        <v>1743.2666666666664</v>
      </c>
      <c r="F313" s="36">
        <v>1648.6333333333332</v>
      </c>
      <c r="G313" s="36">
        <v>1567.2666666666664</v>
      </c>
      <c r="H313" s="36">
        <v>1919.2666666666664</v>
      </c>
      <c r="I313" s="36">
        <v>2000.6333333333332</v>
      </c>
      <c r="J313" s="36">
        <v>2095.2666666666664</v>
      </c>
      <c r="K313" s="31">
        <v>1906</v>
      </c>
      <c r="L313" s="31">
        <v>1730</v>
      </c>
      <c r="M313" s="31">
        <v>26.109310000000001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1294.8</v>
      </c>
      <c r="D314" s="36">
        <v>1303.8333333333333</v>
      </c>
      <c r="E314" s="36">
        <v>1276.6166666666666</v>
      </c>
      <c r="F314" s="36">
        <v>1258.4333333333334</v>
      </c>
      <c r="G314" s="36">
        <v>1231.2166666666667</v>
      </c>
      <c r="H314" s="36">
        <v>1322.0166666666664</v>
      </c>
      <c r="I314" s="36">
        <v>1349.2333333333331</v>
      </c>
      <c r="J314" s="36">
        <v>1367.4166666666663</v>
      </c>
      <c r="K314" s="31">
        <v>1331.05</v>
      </c>
      <c r="L314" s="31">
        <v>1285.6500000000001</v>
      </c>
      <c r="M314" s="31">
        <v>15.560639999999999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1303.8</v>
      </c>
      <c r="D315" s="36">
        <v>1297.1666666666667</v>
      </c>
      <c r="E315" s="36">
        <v>1289.1833333333334</v>
      </c>
      <c r="F315" s="36">
        <v>1274.5666666666666</v>
      </c>
      <c r="G315" s="36">
        <v>1266.5833333333333</v>
      </c>
      <c r="H315" s="36">
        <v>1311.7833333333335</v>
      </c>
      <c r="I315" s="36">
        <v>1319.7666666666667</v>
      </c>
      <c r="J315" s="36">
        <v>1334.3833333333337</v>
      </c>
      <c r="K315" s="31">
        <v>1305.1500000000001</v>
      </c>
      <c r="L315" s="31">
        <v>1282.55</v>
      </c>
      <c r="M315" s="31">
        <v>2.05342</v>
      </c>
      <c r="N315" s="1"/>
      <c r="O315" s="1"/>
    </row>
    <row r="316" spans="1:15" ht="12.75" customHeight="1">
      <c r="A316" s="33">
        <v>306</v>
      </c>
      <c r="B316" s="53" t="s">
        <v>1041</v>
      </c>
      <c r="C316" s="31">
        <v>696.9</v>
      </c>
      <c r="D316" s="36">
        <v>707.2166666666667</v>
      </c>
      <c r="E316" s="36">
        <v>684.68333333333339</v>
      </c>
      <c r="F316" s="36">
        <v>672.4666666666667</v>
      </c>
      <c r="G316" s="36">
        <v>649.93333333333339</v>
      </c>
      <c r="H316" s="36">
        <v>719.43333333333339</v>
      </c>
      <c r="I316" s="36">
        <v>741.9666666666667</v>
      </c>
      <c r="J316" s="36">
        <v>754.18333333333339</v>
      </c>
      <c r="K316" s="31">
        <v>729.75</v>
      </c>
      <c r="L316" s="31">
        <v>695</v>
      </c>
      <c r="M316" s="31">
        <v>5.8999600000000001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268.45</v>
      </c>
      <c r="D317" s="36">
        <v>268.76666666666665</v>
      </c>
      <c r="E317" s="36">
        <v>266.93333333333328</v>
      </c>
      <c r="F317" s="36">
        <v>265.41666666666663</v>
      </c>
      <c r="G317" s="36">
        <v>263.58333333333326</v>
      </c>
      <c r="H317" s="36">
        <v>270.2833333333333</v>
      </c>
      <c r="I317" s="36">
        <v>272.11666666666667</v>
      </c>
      <c r="J317" s="36">
        <v>273.63333333333333</v>
      </c>
      <c r="K317" s="31">
        <v>270.60000000000002</v>
      </c>
      <c r="L317" s="31">
        <v>267.25</v>
      </c>
      <c r="M317" s="31">
        <v>16.186109999999999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2533.65</v>
      </c>
      <c r="D318" s="36">
        <v>2527.0833333333335</v>
      </c>
      <c r="E318" s="36">
        <v>2507.166666666667</v>
      </c>
      <c r="F318" s="36">
        <v>2480.6833333333334</v>
      </c>
      <c r="G318" s="36">
        <v>2460.7666666666669</v>
      </c>
      <c r="H318" s="36">
        <v>2553.5666666666671</v>
      </c>
      <c r="I318" s="36">
        <v>2573.483333333334</v>
      </c>
      <c r="J318" s="36">
        <v>2599.9666666666672</v>
      </c>
      <c r="K318" s="31">
        <v>2547</v>
      </c>
      <c r="L318" s="31">
        <v>2500.6</v>
      </c>
      <c r="M318" s="31">
        <v>27.204509999999999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405.25</v>
      </c>
      <c r="D319" s="36">
        <v>402.51666666666665</v>
      </c>
      <c r="E319" s="36">
        <v>397.73333333333329</v>
      </c>
      <c r="F319" s="36">
        <v>390.21666666666664</v>
      </c>
      <c r="G319" s="36">
        <v>385.43333333333328</v>
      </c>
      <c r="H319" s="36">
        <v>410.0333333333333</v>
      </c>
      <c r="I319" s="36">
        <v>414.81666666666661</v>
      </c>
      <c r="J319" s="36">
        <v>422.33333333333331</v>
      </c>
      <c r="K319" s="31">
        <v>407.3</v>
      </c>
      <c r="L319" s="31">
        <v>395</v>
      </c>
      <c r="M319" s="31">
        <v>1.5073099999999999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565.5</v>
      </c>
      <c r="D320" s="36">
        <v>567.01666666666665</v>
      </c>
      <c r="E320" s="36">
        <v>562.0333333333333</v>
      </c>
      <c r="F320" s="36">
        <v>558.56666666666661</v>
      </c>
      <c r="G320" s="36">
        <v>553.58333333333326</v>
      </c>
      <c r="H320" s="36">
        <v>570.48333333333335</v>
      </c>
      <c r="I320" s="36">
        <v>575.4666666666667</v>
      </c>
      <c r="J320" s="36">
        <v>578.93333333333339</v>
      </c>
      <c r="K320" s="31">
        <v>572</v>
      </c>
      <c r="L320" s="31">
        <v>563.54999999999995</v>
      </c>
      <c r="M320" s="31">
        <v>2.5684800000000001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171.8</v>
      </c>
      <c r="D321" s="36">
        <v>172.5</v>
      </c>
      <c r="E321" s="36">
        <v>169.75</v>
      </c>
      <c r="F321" s="36">
        <v>167.7</v>
      </c>
      <c r="G321" s="36">
        <v>164.95</v>
      </c>
      <c r="H321" s="36">
        <v>174.55</v>
      </c>
      <c r="I321" s="36">
        <v>177.3</v>
      </c>
      <c r="J321" s="36">
        <v>179.35000000000002</v>
      </c>
      <c r="K321" s="31">
        <v>175.25</v>
      </c>
      <c r="L321" s="31">
        <v>170.45</v>
      </c>
      <c r="M321" s="31">
        <v>91.065150000000003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215.7</v>
      </c>
      <c r="D322" s="36">
        <v>214.1</v>
      </c>
      <c r="E322" s="36">
        <v>211.85</v>
      </c>
      <c r="F322" s="36">
        <v>208</v>
      </c>
      <c r="G322" s="36">
        <v>205.75</v>
      </c>
      <c r="H322" s="36">
        <v>217.95</v>
      </c>
      <c r="I322" s="36">
        <v>220.2</v>
      </c>
      <c r="J322" s="36">
        <v>224.04999999999998</v>
      </c>
      <c r="K322" s="31">
        <v>216.35</v>
      </c>
      <c r="L322" s="31">
        <v>210.25</v>
      </c>
      <c r="M322" s="31">
        <v>26.026779999999999</v>
      </c>
      <c r="N322" s="1"/>
      <c r="O322" s="1"/>
    </row>
    <row r="323" spans="1:15" ht="12.75" customHeight="1">
      <c r="A323" s="33">
        <v>313</v>
      </c>
      <c r="B323" s="53" t="s">
        <v>805</v>
      </c>
      <c r="C323" s="31">
        <v>2102.4</v>
      </c>
      <c r="D323" s="36">
        <v>2122.7166666666667</v>
      </c>
      <c r="E323" s="36">
        <v>2070.9833333333336</v>
      </c>
      <c r="F323" s="36">
        <v>2039.5666666666671</v>
      </c>
      <c r="G323" s="36">
        <v>1987.8333333333339</v>
      </c>
      <c r="H323" s="36">
        <v>2154.1333333333332</v>
      </c>
      <c r="I323" s="36">
        <v>2205.8666666666659</v>
      </c>
      <c r="J323" s="36">
        <v>2237.2833333333328</v>
      </c>
      <c r="K323" s="31">
        <v>2174.4499999999998</v>
      </c>
      <c r="L323" s="31">
        <v>2091.3000000000002</v>
      </c>
      <c r="M323" s="31">
        <v>7.8178200000000002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605.45000000000005</v>
      </c>
      <c r="D324" s="36">
        <v>607.4</v>
      </c>
      <c r="E324" s="36">
        <v>599.79999999999995</v>
      </c>
      <c r="F324" s="36">
        <v>594.15</v>
      </c>
      <c r="G324" s="36">
        <v>586.54999999999995</v>
      </c>
      <c r="H324" s="36">
        <v>613.04999999999995</v>
      </c>
      <c r="I324" s="36">
        <v>620.65000000000009</v>
      </c>
      <c r="J324" s="36">
        <v>626.29999999999995</v>
      </c>
      <c r="K324" s="31">
        <v>615</v>
      </c>
      <c r="L324" s="31">
        <v>601.75</v>
      </c>
      <c r="M324" s="31">
        <v>22.52674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12788.65</v>
      </c>
      <c r="D325" s="36">
        <v>12796.233333333332</v>
      </c>
      <c r="E325" s="36">
        <v>12742.416666666664</v>
      </c>
      <c r="F325" s="36">
        <v>12696.183333333332</v>
      </c>
      <c r="G325" s="36">
        <v>12642.366666666665</v>
      </c>
      <c r="H325" s="36">
        <v>12842.466666666664</v>
      </c>
      <c r="I325" s="36">
        <v>12896.283333333333</v>
      </c>
      <c r="J325" s="36">
        <v>12942.516666666663</v>
      </c>
      <c r="K325" s="31">
        <v>12850.05</v>
      </c>
      <c r="L325" s="31">
        <v>12750</v>
      </c>
      <c r="M325" s="31">
        <v>3.5370599999999999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2488.25</v>
      </c>
      <c r="D326" s="36">
        <v>2493.9</v>
      </c>
      <c r="E326" s="36">
        <v>2467.3500000000004</v>
      </c>
      <c r="F326" s="36">
        <v>2446.4500000000003</v>
      </c>
      <c r="G326" s="36">
        <v>2419.9000000000005</v>
      </c>
      <c r="H326" s="36">
        <v>2514.8000000000002</v>
      </c>
      <c r="I326" s="36">
        <v>2541.3500000000004</v>
      </c>
      <c r="J326" s="36">
        <v>2562.25</v>
      </c>
      <c r="K326" s="31">
        <v>2520.4499999999998</v>
      </c>
      <c r="L326" s="31">
        <v>2473</v>
      </c>
      <c r="M326" s="31">
        <v>0.19200999999999999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971.75</v>
      </c>
      <c r="D327" s="36">
        <v>973.01666666666677</v>
      </c>
      <c r="E327" s="36">
        <v>961.83333333333348</v>
      </c>
      <c r="F327" s="36">
        <v>951.91666666666674</v>
      </c>
      <c r="G327" s="36">
        <v>940.73333333333346</v>
      </c>
      <c r="H327" s="36">
        <v>982.93333333333351</v>
      </c>
      <c r="I327" s="36">
        <v>994.11666666666667</v>
      </c>
      <c r="J327" s="36">
        <v>1004.0333333333335</v>
      </c>
      <c r="K327" s="31">
        <v>984.2</v>
      </c>
      <c r="L327" s="31">
        <v>963.1</v>
      </c>
      <c r="M327" s="31">
        <v>15.51773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789</v>
      </c>
      <c r="D328" s="36">
        <v>787.93333333333339</v>
      </c>
      <c r="E328" s="36">
        <v>781.86666666666679</v>
      </c>
      <c r="F328" s="36">
        <v>774.73333333333335</v>
      </c>
      <c r="G328" s="36">
        <v>768.66666666666674</v>
      </c>
      <c r="H328" s="36">
        <v>795.06666666666683</v>
      </c>
      <c r="I328" s="36">
        <v>801.13333333333344</v>
      </c>
      <c r="J328" s="36">
        <v>808.26666666666688</v>
      </c>
      <c r="K328" s="31">
        <v>794</v>
      </c>
      <c r="L328" s="31">
        <v>780.8</v>
      </c>
      <c r="M328" s="31">
        <v>17.202000000000002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3357.35</v>
      </c>
      <c r="D329" s="36">
        <v>3245.4333333333329</v>
      </c>
      <c r="E329" s="36">
        <v>3086.9166666666661</v>
      </c>
      <c r="F329" s="36">
        <v>2816.4833333333331</v>
      </c>
      <c r="G329" s="36">
        <v>2657.9666666666662</v>
      </c>
      <c r="H329" s="36">
        <v>3515.8666666666659</v>
      </c>
      <c r="I329" s="36">
        <v>3674.3833333333332</v>
      </c>
      <c r="J329" s="36">
        <v>3944.8166666666657</v>
      </c>
      <c r="K329" s="31">
        <v>3403.95</v>
      </c>
      <c r="L329" s="31">
        <v>2975</v>
      </c>
      <c r="M329" s="31">
        <v>94.559280000000001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689.6</v>
      </c>
      <c r="D330" s="36">
        <v>699.26666666666677</v>
      </c>
      <c r="E330" s="36">
        <v>670.53333333333353</v>
      </c>
      <c r="F330" s="36">
        <v>651.46666666666681</v>
      </c>
      <c r="G330" s="36">
        <v>622.73333333333358</v>
      </c>
      <c r="H330" s="36">
        <v>718.33333333333348</v>
      </c>
      <c r="I330" s="36">
        <v>747.06666666666683</v>
      </c>
      <c r="J330" s="36">
        <v>766.13333333333344</v>
      </c>
      <c r="K330" s="31">
        <v>728</v>
      </c>
      <c r="L330" s="31">
        <v>680.2</v>
      </c>
      <c r="M330" s="31">
        <v>3.8868399999999999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1161.05</v>
      </c>
      <c r="D331" s="36">
        <v>1160.6166666666666</v>
      </c>
      <c r="E331" s="36">
        <v>1145.1333333333332</v>
      </c>
      <c r="F331" s="36">
        <v>1129.2166666666667</v>
      </c>
      <c r="G331" s="36">
        <v>1113.7333333333333</v>
      </c>
      <c r="H331" s="36">
        <v>1176.5333333333331</v>
      </c>
      <c r="I331" s="36">
        <v>1192.0166666666662</v>
      </c>
      <c r="J331" s="36">
        <v>1207.9333333333329</v>
      </c>
      <c r="K331" s="31">
        <v>1176.0999999999999</v>
      </c>
      <c r="L331" s="31">
        <v>1144.7</v>
      </c>
      <c r="M331" s="31">
        <v>1.0242199999999999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1971.15</v>
      </c>
      <c r="D332" s="36">
        <v>1975.1166666666668</v>
      </c>
      <c r="E332" s="36">
        <v>1950.2833333333335</v>
      </c>
      <c r="F332" s="36">
        <v>1929.4166666666667</v>
      </c>
      <c r="G332" s="36">
        <v>1904.5833333333335</v>
      </c>
      <c r="H332" s="36">
        <v>1995.9833333333336</v>
      </c>
      <c r="I332" s="36">
        <v>2020.8166666666666</v>
      </c>
      <c r="J332" s="36">
        <v>2041.6833333333336</v>
      </c>
      <c r="K332" s="31">
        <v>1999.95</v>
      </c>
      <c r="L332" s="31">
        <v>1954.25</v>
      </c>
      <c r="M332" s="31">
        <v>1.0147299999999999</v>
      </c>
      <c r="N332" s="1"/>
      <c r="O332" s="1"/>
    </row>
    <row r="333" spans="1:15" ht="12.75" customHeight="1">
      <c r="A333" s="33">
        <v>323</v>
      </c>
      <c r="B333" s="53" t="s">
        <v>804</v>
      </c>
      <c r="C333" s="31">
        <v>423.55</v>
      </c>
      <c r="D333" s="36">
        <v>422.2166666666667</v>
      </c>
      <c r="E333" s="36">
        <v>418.48333333333341</v>
      </c>
      <c r="F333" s="36">
        <v>413.41666666666669</v>
      </c>
      <c r="G333" s="36">
        <v>409.68333333333339</v>
      </c>
      <c r="H333" s="36">
        <v>427.28333333333342</v>
      </c>
      <c r="I333" s="36">
        <v>431.01666666666677</v>
      </c>
      <c r="J333" s="36">
        <v>436.08333333333343</v>
      </c>
      <c r="K333" s="31">
        <v>425.95</v>
      </c>
      <c r="L333" s="31">
        <v>417.15</v>
      </c>
      <c r="M333" s="31">
        <v>2.2277200000000001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66.599999999999994</v>
      </c>
      <c r="D334" s="36">
        <v>66.86666666666666</v>
      </c>
      <c r="E334" s="36">
        <v>66.083333333333314</v>
      </c>
      <c r="F334" s="36">
        <v>65.566666666666649</v>
      </c>
      <c r="G334" s="36">
        <v>64.783333333333303</v>
      </c>
      <c r="H334" s="36">
        <v>67.383333333333326</v>
      </c>
      <c r="I334" s="36">
        <v>68.166666666666657</v>
      </c>
      <c r="J334" s="36">
        <v>68.683333333333337</v>
      </c>
      <c r="K334" s="31">
        <v>67.650000000000006</v>
      </c>
      <c r="L334" s="31">
        <v>66.349999999999994</v>
      </c>
      <c r="M334" s="31">
        <v>44.497450000000001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2277.6999999999998</v>
      </c>
      <c r="D335" s="36">
        <v>2262.3166666666666</v>
      </c>
      <c r="E335" s="36">
        <v>2235.6833333333334</v>
      </c>
      <c r="F335" s="36">
        <v>2193.666666666667</v>
      </c>
      <c r="G335" s="36">
        <v>2167.0333333333338</v>
      </c>
      <c r="H335" s="36">
        <v>2304.333333333333</v>
      </c>
      <c r="I335" s="36">
        <v>2330.9666666666662</v>
      </c>
      <c r="J335" s="36">
        <v>2372.9833333333327</v>
      </c>
      <c r="K335" s="31">
        <v>2288.9499999999998</v>
      </c>
      <c r="L335" s="31">
        <v>2220.3000000000002</v>
      </c>
      <c r="M335" s="31">
        <v>1.7173400000000001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2364.25</v>
      </c>
      <c r="D336" s="36">
        <v>2380.4333333333334</v>
      </c>
      <c r="E336" s="36">
        <v>2341.8666666666668</v>
      </c>
      <c r="F336" s="36">
        <v>2319.4833333333336</v>
      </c>
      <c r="G336" s="36">
        <v>2280.916666666667</v>
      </c>
      <c r="H336" s="36">
        <v>2402.8166666666666</v>
      </c>
      <c r="I336" s="36">
        <v>2441.3833333333332</v>
      </c>
      <c r="J336" s="36">
        <v>2463.7666666666664</v>
      </c>
      <c r="K336" s="31">
        <v>2419</v>
      </c>
      <c r="L336" s="31">
        <v>2358.0500000000002</v>
      </c>
      <c r="M336" s="31">
        <v>2.17435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3748.7</v>
      </c>
      <c r="D337" s="36">
        <v>3756.1333333333332</v>
      </c>
      <c r="E337" s="36">
        <v>3703.2666666666664</v>
      </c>
      <c r="F337" s="36">
        <v>3657.833333333333</v>
      </c>
      <c r="G337" s="36">
        <v>3604.9666666666662</v>
      </c>
      <c r="H337" s="36">
        <v>3801.5666666666666</v>
      </c>
      <c r="I337" s="36">
        <v>3854.4333333333334</v>
      </c>
      <c r="J337" s="36">
        <v>3899.8666666666668</v>
      </c>
      <c r="K337" s="31">
        <v>3809</v>
      </c>
      <c r="L337" s="31">
        <v>3710.7</v>
      </c>
      <c r="M337" s="31">
        <v>3.2817500000000002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1738.9</v>
      </c>
      <c r="D338" s="36">
        <v>1739.7333333333333</v>
      </c>
      <c r="E338" s="36">
        <v>1726.1166666666668</v>
      </c>
      <c r="F338" s="36">
        <v>1713.3333333333335</v>
      </c>
      <c r="G338" s="36">
        <v>1699.7166666666669</v>
      </c>
      <c r="H338" s="36">
        <v>1752.5166666666667</v>
      </c>
      <c r="I338" s="36">
        <v>1766.133333333333</v>
      </c>
      <c r="J338" s="36">
        <v>1778.9166666666665</v>
      </c>
      <c r="K338" s="31">
        <v>1753.35</v>
      </c>
      <c r="L338" s="31">
        <v>1726.95</v>
      </c>
      <c r="M338" s="31">
        <v>3.7828200000000001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1041.25</v>
      </c>
      <c r="D339" s="36">
        <v>1044.1000000000001</v>
      </c>
      <c r="E339" s="36">
        <v>1028.1500000000003</v>
      </c>
      <c r="F339" s="36">
        <v>1015.0500000000002</v>
      </c>
      <c r="G339" s="36">
        <v>999.10000000000036</v>
      </c>
      <c r="H339" s="36">
        <v>1057.2000000000003</v>
      </c>
      <c r="I339" s="36">
        <v>1073.1500000000001</v>
      </c>
      <c r="J339" s="36">
        <v>1086.2500000000002</v>
      </c>
      <c r="K339" s="31">
        <v>1060.05</v>
      </c>
      <c r="L339" s="31">
        <v>1031</v>
      </c>
      <c r="M339" s="31">
        <v>11.93446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142.25</v>
      </c>
      <c r="D340" s="36">
        <v>142.91666666666666</v>
      </c>
      <c r="E340" s="36">
        <v>140.0333333333333</v>
      </c>
      <c r="F340" s="36">
        <v>137.81666666666663</v>
      </c>
      <c r="G340" s="36">
        <v>134.93333333333328</v>
      </c>
      <c r="H340" s="36">
        <v>145.13333333333333</v>
      </c>
      <c r="I340" s="36">
        <v>148.01666666666671</v>
      </c>
      <c r="J340" s="36">
        <v>150.23333333333335</v>
      </c>
      <c r="K340" s="31">
        <v>145.80000000000001</v>
      </c>
      <c r="L340" s="31">
        <v>140.69999999999999</v>
      </c>
      <c r="M340" s="31">
        <v>299.37220000000002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285.7</v>
      </c>
      <c r="D341" s="36">
        <v>284.61666666666662</v>
      </c>
      <c r="E341" s="36">
        <v>277.13333333333321</v>
      </c>
      <c r="F341" s="36">
        <v>268.56666666666661</v>
      </c>
      <c r="G341" s="36">
        <v>261.0833333333332</v>
      </c>
      <c r="H341" s="36">
        <v>293.18333333333322</v>
      </c>
      <c r="I341" s="36">
        <v>300.66666666666669</v>
      </c>
      <c r="J341" s="36">
        <v>309.23333333333323</v>
      </c>
      <c r="K341" s="31">
        <v>292.10000000000002</v>
      </c>
      <c r="L341" s="31">
        <v>276.05</v>
      </c>
      <c r="M341" s="31">
        <v>88.64622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101.6</v>
      </c>
      <c r="D342" s="36">
        <v>100.84999999999998</v>
      </c>
      <c r="E342" s="36">
        <v>99.399999999999963</v>
      </c>
      <c r="F342" s="36">
        <v>97.199999999999989</v>
      </c>
      <c r="G342" s="36">
        <v>95.749999999999972</v>
      </c>
      <c r="H342" s="36">
        <v>103.04999999999995</v>
      </c>
      <c r="I342" s="36">
        <v>104.49999999999997</v>
      </c>
      <c r="J342" s="36">
        <v>106.69999999999995</v>
      </c>
      <c r="K342" s="31">
        <v>102.3</v>
      </c>
      <c r="L342" s="31">
        <v>98.65</v>
      </c>
      <c r="M342" s="31">
        <v>857.94251999999994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221.4</v>
      </c>
      <c r="D343" s="36">
        <v>222.13333333333333</v>
      </c>
      <c r="E343" s="36">
        <v>218.41666666666666</v>
      </c>
      <c r="F343" s="36">
        <v>215.43333333333334</v>
      </c>
      <c r="G343" s="36">
        <v>211.71666666666667</v>
      </c>
      <c r="H343" s="36">
        <v>225.11666666666665</v>
      </c>
      <c r="I343" s="36">
        <v>228.83333333333334</v>
      </c>
      <c r="J343" s="36">
        <v>231.81666666666663</v>
      </c>
      <c r="K343" s="31">
        <v>225.85</v>
      </c>
      <c r="L343" s="31">
        <v>219.15</v>
      </c>
      <c r="M343" s="31">
        <v>28.244060000000001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258.14999999999998</v>
      </c>
      <c r="D344" s="36">
        <v>257.55</v>
      </c>
      <c r="E344" s="36">
        <v>254.95000000000005</v>
      </c>
      <c r="F344" s="36">
        <v>251.75000000000003</v>
      </c>
      <c r="G344" s="36">
        <v>249.15000000000006</v>
      </c>
      <c r="H344" s="36">
        <v>260.75</v>
      </c>
      <c r="I344" s="36">
        <v>263.35000000000002</v>
      </c>
      <c r="J344" s="36">
        <v>266.55</v>
      </c>
      <c r="K344" s="31">
        <v>260.14999999999998</v>
      </c>
      <c r="L344" s="31">
        <v>254.35</v>
      </c>
      <c r="M344" s="31">
        <v>110.84059000000001</v>
      </c>
      <c r="N344" s="1"/>
      <c r="O344" s="1"/>
    </row>
    <row r="345" spans="1:15" ht="12.75" customHeight="1">
      <c r="A345" s="33">
        <v>335</v>
      </c>
      <c r="B345" s="53" t="s">
        <v>802</v>
      </c>
      <c r="C345" s="31">
        <v>60.7</v>
      </c>
      <c r="D345" s="36">
        <v>60.800000000000004</v>
      </c>
      <c r="E345" s="36">
        <v>59.600000000000009</v>
      </c>
      <c r="F345" s="36">
        <v>58.500000000000007</v>
      </c>
      <c r="G345" s="36">
        <v>57.300000000000011</v>
      </c>
      <c r="H345" s="36">
        <v>61.900000000000006</v>
      </c>
      <c r="I345" s="36">
        <v>63.100000000000009</v>
      </c>
      <c r="J345" s="36">
        <v>64.2</v>
      </c>
      <c r="K345" s="31">
        <v>62</v>
      </c>
      <c r="L345" s="31">
        <v>59.7</v>
      </c>
      <c r="M345" s="31">
        <v>113.77321999999999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364.6</v>
      </c>
      <c r="D346" s="36">
        <v>363.65000000000003</v>
      </c>
      <c r="E346" s="36">
        <v>360.95000000000005</v>
      </c>
      <c r="F346" s="36">
        <v>357.3</v>
      </c>
      <c r="G346" s="36">
        <v>354.6</v>
      </c>
      <c r="H346" s="36">
        <v>367.30000000000007</v>
      </c>
      <c r="I346" s="36">
        <v>370</v>
      </c>
      <c r="J346" s="36">
        <v>373.65000000000009</v>
      </c>
      <c r="K346" s="31">
        <v>366.35</v>
      </c>
      <c r="L346" s="31">
        <v>360</v>
      </c>
      <c r="M346" s="31">
        <v>181.46672000000001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1148.0999999999999</v>
      </c>
      <c r="D347" s="36">
        <v>1161.4166666666667</v>
      </c>
      <c r="E347" s="36">
        <v>1132.7333333333336</v>
      </c>
      <c r="F347" s="36">
        <v>1117.3666666666668</v>
      </c>
      <c r="G347" s="36">
        <v>1088.6833333333336</v>
      </c>
      <c r="H347" s="36">
        <v>1176.7833333333335</v>
      </c>
      <c r="I347" s="36">
        <v>1205.4666666666665</v>
      </c>
      <c r="J347" s="36">
        <v>1220.8333333333335</v>
      </c>
      <c r="K347" s="31">
        <v>1190.0999999999999</v>
      </c>
      <c r="L347" s="31">
        <v>1146.05</v>
      </c>
      <c r="M347" s="31">
        <v>5.3982200000000002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194.75</v>
      </c>
      <c r="D348" s="36">
        <v>195.16666666666666</v>
      </c>
      <c r="E348" s="36">
        <v>190.13333333333333</v>
      </c>
      <c r="F348" s="36">
        <v>185.51666666666668</v>
      </c>
      <c r="G348" s="36">
        <v>180.48333333333335</v>
      </c>
      <c r="H348" s="36">
        <v>199.7833333333333</v>
      </c>
      <c r="I348" s="36">
        <v>204.81666666666666</v>
      </c>
      <c r="J348" s="36">
        <v>209.43333333333328</v>
      </c>
      <c r="K348" s="31">
        <v>200.2</v>
      </c>
      <c r="L348" s="31">
        <v>190.55</v>
      </c>
      <c r="M348" s="31">
        <v>358.95866000000001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3314.2</v>
      </c>
      <c r="D349" s="36">
        <v>3321.0666666666671</v>
      </c>
      <c r="E349" s="36">
        <v>3293.1833333333343</v>
      </c>
      <c r="F349" s="36">
        <v>3272.1666666666674</v>
      </c>
      <c r="G349" s="36">
        <v>3244.2833333333347</v>
      </c>
      <c r="H349" s="36">
        <v>3342.0833333333339</v>
      </c>
      <c r="I349" s="36">
        <v>3369.9666666666662</v>
      </c>
      <c r="J349" s="36">
        <v>3390.9833333333336</v>
      </c>
      <c r="K349" s="31">
        <v>3348.95</v>
      </c>
      <c r="L349" s="31">
        <v>3300.05</v>
      </c>
      <c r="M349" s="31">
        <v>1.4691000000000001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2476.1999999999998</v>
      </c>
      <c r="D350" s="36">
        <v>2472.7333333333331</v>
      </c>
      <c r="E350" s="36">
        <v>2448.4666666666662</v>
      </c>
      <c r="F350" s="36">
        <v>2420.7333333333331</v>
      </c>
      <c r="G350" s="36">
        <v>2396.4666666666662</v>
      </c>
      <c r="H350" s="36">
        <v>2500.4666666666662</v>
      </c>
      <c r="I350" s="36">
        <v>2524.7333333333336</v>
      </c>
      <c r="J350" s="36">
        <v>2552.4666666666662</v>
      </c>
      <c r="K350" s="31">
        <v>2497</v>
      </c>
      <c r="L350" s="31">
        <v>2445</v>
      </c>
      <c r="M350" s="31">
        <v>8.6959999999999997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77.8</v>
      </c>
      <c r="D351" s="36">
        <v>78.3</v>
      </c>
      <c r="E351" s="36">
        <v>76.449999999999989</v>
      </c>
      <c r="F351" s="36">
        <v>75.099999999999994</v>
      </c>
      <c r="G351" s="36">
        <v>73.249999999999986</v>
      </c>
      <c r="H351" s="36">
        <v>79.649999999999991</v>
      </c>
      <c r="I351" s="36">
        <v>81.499999999999986</v>
      </c>
      <c r="J351" s="36">
        <v>82.85</v>
      </c>
      <c r="K351" s="31">
        <v>80.150000000000006</v>
      </c>
      <c r="L351" s="31">
        <v>76.95</v>
      </c>
      <c r="M351" s="31">
        <v>10.92618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611.1</v>
      </c>
      <c r="D352" s="36">
        <v>609.86666666666667</v>
      </c>
      <c r="E352" s="36">
        <v>603.73333333333335</v>
      </c>
      <c r="F352" s="36">
        <v>596.36666666666667</v>
      </c>
      <c r="G352" s="36">
        <v>590.23333333333335</v>
      </c>
      <c r="H352" s="36">
        <v>617.23333333333335</v>
      </c>
      <c r="I352" s="36">
        <v>623.36666666666679</v>
      </c>
      <c r="J352" s="36">
        <v>630.73333333333335</v>
      </c>
      <c r="K352" s="31">
        <v>616</v>
      </c>
      <c r="L352" s="31">
        <v>602.5</v>
      </c>
      <c r="M352" s="31">
        <v>10.090170000000001</v>
      </c>
      <c r="N352" s="1"/>
      <c r="O352" s="1"/>
    </row>
    <row r="353" spans="1:15" ht="12.75" customHeight="1">
      <c r="A353" s="33">
        <v>343</v>
      </c>
      <c r="B353" s="53" t="s">
        <v>1042</v>
      </c>
      <c r="C353" s="31">
        <v>5068.3</v>
      </c>
      <c r="D353" s="36">
        <v>5075.8833333333332</v>
      </c>
      <c r="E353" s="36">
        <v>5015.7666666666664</v>
      </c>
      <c r="F353" s="36">
        <v>4963.2333333333336</v>
      </c>
      <c r="G353" s="36">
        <v>4903.1166666666668</v>
      </c>
      <c r="H353" s="36">
        <v>5128.4166666666661</v>
      </c>
      <c r="I353" s="36">
        <v>5188.5333333333328</v>
      </c>
      <c r="J353" s="36">
        <v>5241.0666666666657</v>
      </c>
      <c r="K353" s="31">
        <v>5136</v>
      </c>
      <c r="L353" s="31">
        <v>5023.3500000000004</v>
      </c>
      <c r="M353" s="31">
        <v>0.40138000000000001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315.35000000000002</v>
      </c>
      <c r="D354" s="36">
        <v>316.78333333333336</v>
      </c>
      <c r="E354" s="36">
        <v>312.51666666666671</v>
      </c>
      <c r="F354" s="36">
        <v>309.68333333333334</v>
      </c>
      <c r="G354" s="36">
        <v>305.41666666666669</v>
      </c>
      <c r="H354" s="36">
        <v>319.61666666666673</v>
      </c>
      <c r="I354" s="36">
        <v>323.88333333333338</v>
      </c>
      <c r="J354" s="36">
        <v>326.71666666666675</v>
      </c>
      <c r="K354" s="31">
        <v>321.05</v>
      </c>
      <c r="L354" s="31">
        <v>313.95</v>
      </c>
      <c r="M354" s="31">
        <v>1.2130799999999999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1832.75</v>
      </c>
      <c r="D355" s="36">
        <v>1831.3333333333333</v>
      </c>
      <c r="E355" s="36">
        <v>1813.9166666666665</v>
      </c>
      <c r="F355" s="36">
        <v>1795.0833333333333</v>
      </c>
      <c r="G355" s="36">
        <v>1777.6666666666665</v>
      </c>
      <c r="H355" s="36">
        <v>1850.1666666666665</v>
      </c>
      <c r="I355" s="36">
        <v>1867.583333333333</v>
      </c>
      <c r="J355" s="36">
        <v>1886.4166666666665</v>
      </c>
      <c r="K355" s="31">
        <v>1848.75</v>
      </c>
      <c r="L355" s="31">
        <v>1812.5</v>
      </c>
      <c r="M355" s="31">
        <v>5.4413099999999996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271.85000000000002</v>
      </c>
      <c r="D356" s="36">
        <v>271.9666666666667</v>
      </c>
      <c r="E356" s="36">
        <v>270.13333333333338</v>
      </c>
      <c r="F356" s="36">
        <v>268.41666666666669</v>
      </c>
      <c r="G356" s="36">
        <v>266.58333333333337</v>
      </c>
      <c r="H356" s="36">
        <v>273.68333333333339</v>
      </c>
      <c r="I356" s="36">
        <v>275.51666666666665</v>
      </c>
      <c r="J356" s="36">
        <v>277.23333333333341</v>
      </c>
      <c r="K356" s="31">
        <v>273.8</v>
      </c>
      <c r="L356" s="31">
        <v>270.25</v>
      </c>
      <c r="M356" s="31">
        <v>83.272049999999993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637.1</v>
      </c>
      <c r="D357" s="36">
        <v>642.38333333333333</v>
      </c>
      <c r="E357" s="36">
        <v>628.76666666666665</v>
      </c>
      <c r="F357" s="36">
        <v>620.43333333333328</v>
      </c>
      <c r="G357" s="36">
        <v>606.81666666666661</v>
      </c>
      <c r="H357" s="36">
        <v>650.7166666666667</v>
      </c>
      <c r="I357" s="36">
        <v>664.33333333333326</v>
      </c>
      <c r="J357" s="36">
        <v>672.66666666666674</v>
      </c>
      <c r="K357" s="31">
        <v>656</v>
      </c>
      <c r="L357" s="31">
        <v>634.04999999999995</v>
      </c>
      <c r="M357" s="31">
        <v>21.094259999999998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1801.2</v>
      </c>
      <c r="D358" s="36">
        <v>1793.2</v>
      </c>
      <c r="E358" s="36">
        <v>1761.4</v>
      </c>
      <c r="F358" s="36">
        <v>1721.6000000000001</v>
      </c>
      <c r="G358" s="36">
        <v>1689.8000000000002</v>
      </c>
      <c r="H358" s="36">
        <v>1833</v>
      </c>
      <c r="I358" s="36">
        <v>1864.7999999999997</v>
      </c>
      <c r="J358" s="36">
        <v>1904.6</v>
      </c>
      <c r="K358" s="31">
        <v>1825</v>
      </c>
      <c r="L358" s="31">
        <v>1753.4</v>
      </c>
      <c r="M358" s="31">
        <v>7.7395100000000001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359.45</v>
      </c>
      <c r="D359" s="36">
        <v>359.45</v>
      </c>
      <c r="E359" s="36">
        <v>359.45</v>
      </c>
      <c r="F359" s="36">
        <v>359.45</v>
      </c>
      <c r="G359" s="36">
        <v>359.45</v>
      </c>
      <c r="H359" s="36">
        <v>359.45</v>
      </c>
      <c r="I359" s="36">
        <v>359.45</v>
      </c>
      <c r="J359" s="36">
        <v>359.45</v>
      </c>
      <c r="K359" s="31">
        <v>359.45</v>
      </c>
      <c r="L359" s="31">
        <v>359.45</v>
      </c>
      <c r="M359" s="31">
        <v>14.58423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7552.9</v>
      </c>
      <c r="D360" s="36">
        <v>7545.25</v>
      </c>
      <c r="E360" s="36">
        <v>7507.9</v>
      </c>
      <c r="F360" s="36">
        <v>7462.9</v>
      </c>
      <c r="G360" s="36">
        <v>7425.5499999999993</v>
      </c>
      <c r="H360" s="36">
        <v>7590.25</v>
      </c>
      <c r="I360" s="36">
        <v>7627.6</v>
      </c>
      <c r="J360" s="36">
        <v>7672.6</v>
      </c>
      <c r="K360" s="31">
        <v>7582.6</v>
      </c>
      <c r="L360" s="31">
        <v>7500.25</v>
      </c>
      <c r="M360" s="31">
        <v>1.1649799999999999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1180.3</v>
      </c>
      <c r="D361" s="36">
        <v>1179.9666666666665</v>
      </c>
      <c r="E361" s="36">
        <v>1161.633333333333</v>
      </c>
      <c r="F361" s="36">
        <v>1142.9666666666665</v>
      </c>
      <c r="G361" s="36">
        <v>1124.633333333333</v>
      </c>
      <c r="H361" s="36">
        <v>1198.633333333333</v>
      </c>
      <c r="I361" s="36">
        <v>1216.9666666666665</v>
      </c>
      <c r="J361" s="36">
        <v>1235.633333333333</v>
      </c>
      <c r="K361" s="31">
        <v>1198.3</v>
      </c>
      <c r="L361" s="31">
        <v>1161.3</v>
      </c>
      <c r="M361" s="31">
        <v>26.742599999999999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242.95</v>
      </c>
      <c r="D362" s="36">
        <v>244.5</v>
      </c>
      <c r="E362" s="36">
        <v>240</v>
      </c>
      <c r="F362" s="36">
        <v>237.05</v>
      </c>
      <c r="G362" s="36">
        <v>232.55</v>
      </c>
      <c r="H362" s="36">
        <v>247.45</v>
      </c>
      <c r="I362" s="36">
        <v>251.95</v>
      </c>
      <c r="J362" s="36">
        <v>254.89999999999998</v>
      </c>
      <c r="K362" s="31">
        <v>249</v>
      </c>
      <c r="L362" s="31">
        <v>241.55</v>
      </c>
      <c r="M362" s="31">
        <v>17.555700000000002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3578.55</v>
      </c>
      <c r="D363" s="36">
        <v>3581.2999999999997</v>
      </c>
      <c r="E363" s="36">
        <v>3558.5999999999995</v>
      </c>
      <c r="F363" s="36">
        <v>3538.6499999999996</v>
      </c>
      <c r="G363" s="36">
        <v>3515.9499999999994</v>
      </c>
      <c r="H363" s="36">
        <v>3601.2499999999995</v>
      </c>
      <c r="I363" s="36">
        <v>3623.9499999999994</v>
      </c>
      <c r="J363" s="36">
        <v>3643.8999999999996</v>
      </c>
      <c r="K363" s="31">
        <v>3604</v>
      </c>
      <c r="L363" s="31">
        <v>3561.35</v>
      </c>
      <c r="M363" s="31">
        <v>2.9794200000000002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735.75</v>
      </c>
      <c r="D364" s="36">
        <v>736.88333333333333</v>
      </c>
      <c r="E364" s="36">
        <v>722.86666666666667</v>
      </c>
      <c r="F364" s="36">
        <v>709.98333333333335</v>
      </c>
      <c r="G364" s="36">
        <v>695.9666666666667</v>
      </c>
      <c r="H364" s="36">
        <v>749.76666666666665</v>
      </c>
      <c r="I364" s="36">
        <v>763.7833333333333</v>
      </c>
      <c r="J364" s="36">
        <v>776.66666666666663</v>
      </c>
      <c r="K364" s="31">
        <v>750.9</v>
      </c>
      <c r="L364" s="31">
        <v>724</v>
      </c>
      <c r="M364" s="31">
        <v>129.35289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523.70000000000005</v>
      </c>
      <c r="D365" s="36">
        <v>522.38333333333333</v>
      </c>
      <c r="E365" s="36">
        <v>513.01666666666665</v>
      </c>
      <c r="F365" s="36">
        <v>502.33333333333331</v>
      </c>
      <c r="G365" s="36">
        <v>492.96666666666664</v>
      </c>
      <c r="H365" s="36">
        <v>533.06666666666661</v>
      </c>
      <c r="I365" s="36">
        <v>542.43333333333317</v>
      </c>
      <c r="J365" s="36">
        <v>553.11666666666667</v>
      </c>
      <c r="K365" s="31">
        <v>531.75</v>
      </c>
      <c r="L365" s="31">
        <v>511.7</v>
      </c>
      <c r="M365" s="31">
        <v>10.921670000000001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1335.1</v>
      </c>
      <c r="D366" s="36">
        <v>1334.3333333333333</v>
      </c>
      <c r="E366" s="36">
        <v>1325.7666666666664</v>
      </c>
      <c r="F366" s="36">
        <v>1316.4333333333332</v>
      </c>
      <c r="G366" s="36">
        <v>1307.8666666666663</v>
      </c>
      <c r="H366" s="36">
        <v>1343.6666666666665</v>
      </c>
      <c r="I366" s="36">
        <v>1352.2333333333336</v>
      </c>
      <c r="J366" s="36">
        <v>1361.5666666666666</v>
      </c>
      <c r="K366" s="31">
        <v>1342.9</v>
      </c>
      <c r="L366" s="31">
        <v>1325</v>
      </c>
      <c r="M366" s="31">
        <v>2.6649500000000002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36485.85</v>
      </c>
      <c r="D367" s="36">
        <v>36469.4</v>
      </c>
      <c r="E367" s="36">
        <v>36072.9</v>
      </c>
      <c r="F367" s="36">
        <v>35659.949999999997</v>
      </c>
      <c r="G367" s="36">
        <v>35263.449999999997</v>
      </c>
      <c r="H367" s="36">
        <v>36882.350000000006</v>
      </c>
      <c r="I367" s="36">
        <v>37278.850000000006</v>
      </c>
      <c r="J367" s="36">
        <v>37691.80000000001</v>
      </c>
      <c r="K367" s="31">
        <v>36865.9</v>
      </c>
      <c r="L367" s="31">
        <v>36056.449999999997</v>
      </c>
      <c r="M367" s="31">
        <v>0.19627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1451</v>
      </c>
      <c r="D368" s="36">
        <v>1459.8</v>
      </c>
      <c r="E368" s="36">
        <v>1433.3</v>
      </c>
      <c r="F368" s="36">
        <v>1415.6</v>
      </c>
      <c r="G368" s="36">
        <v>1389.1</v>
      </c>
      <c r="H368" s="36">
        <v>1477.5</v>
      </c>
      <c r="I368" s="36">
        <v>1504</v>
      </c>
      <c r="J368" s="36">
        <v>1521.7</v>
      </c>
      <c r="K368" s="31">
        <v>1486.3</v>
      </c>
      <c r="L368" s="31">
        <v>1442.1</v>
      </c>
      <c r="M368" s="31">
        <v>3.9266899999999998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3649.85</v>
      </c>
      <c r="D369" s="36">
        <v>3657.5333333333333</v>
      </c>
      <c r="E369" s="36">
        <v>3615.0666666666666</v>
      </c>
      <c r="F369" s="36">
        <v>3580.2833333333333</v>
      </c>
      <c r="G369" s="36">
        <v>3537.8166666666666</v>
      </c>
      <c r="H369" s="36">
        <v>3692.3166666666666</v>
      </c>
      <c r="I369" s="36">
        <v>3734.7833333333328</v>
      </c>
      <c r="J369" s="36">
        <v>3769.5666666666666</v>
      </c>
      <c r="K369" s="31">
        <v>3700</v>
      </c>
      <c r="L369" s="31">
        <v>3622.75</v>
      </c>
      <c r="M369" s="31">
        <v>2.54189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297.14999999999998</v>
      </c>
      <c r="D370" s="36">
        <v>297</v>
      </c>
      <c r="E370" s="36">
        <v>294.14999999999998</v>
      </c>
      <c r="F370" s="36">
        <v>291.14999999999998</v>
      </c>
      <c r="G370" s="36">
        <v>288.29999999999995</v>
      </c>
      <c r="H370" s="36">
        <v>300</v>
      </c>
      <c r="I370" s="36">
        <v>302.85000000000002</v>
      </c>
      <c r="J370" s="36">
        <v>305.85000000000002</v>
      </c>
      <c r="K370" s="31">
        <v>299.85000000000002</v>
      </c>
      <c r="L370" s="31">
        <v>294</v>
      </c>
      <c r="M370" s="31">
        <v>36.244219999999999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3101.4</v>
      </c>
      <c r="D371" s="36">
        <v>3084.6666666666665</v>
      </c>
      <c r="E371" s="36">
        <v>3050.833333333333</v>
      </c>
      <c r="F371" s="36">
        <v>3000.2666666666664</v>
      </c>
      <c r="G371" s="36">
        <v>2966.4333333333329</v>
      </c>
      <c r="H371" s="36">
        <v>3135.2333333333331</v>
      </c>
      <c r="I371" s="36">
        <v>3169.0666666666662</v>
      </c>
      <c r="J371" s="36">
        <v>3219.6333333333332</v>
      </c>
      <c r="K371" s="31">
        <v>3118.5</v>
      </c>
      <c r="L371" s="31">
        <v>3034.1</v>
      </c>
      <c r="M371" s="31">
        <v>8.4326500000000006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3037</v>
      </c>
      <c r="D372" s="36">
        <v>3034</v>
      </c>
      <c r="E372" s="36">
        <v>3018</v>
      </c>
      <c r="F372" s="36">
        <v>2999</v>
      </c>
      <c r="G372" s="36">
        <v>2983</v>
      </c>
      <c r="H372" s="36">
        <v>3053</v>
      </c>
      <c r="I372" s="36">
        <v>3069</v>
      </c>
      <c r="J372" s="36">
        <v>3088</v>
      </c>
      <c r="K372" s="31">
        <v>3050</v>
      </c>
      <c r="L372" s="31">
        <v>3015</v>
      </c>
      <c r="M372" s="31">
        <v>2.6977799999999998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830.1</v>
      </c>
      <c r="D373" s="36">
        <v>827.2166666666667</v>
      </c>
      <c r="E373" s="36">
        <v>816.23333333333335</v>
      </c>
      <c r="F373" s="36">
        <v>802.36666666666667</v>
      </c>
      <c r="G373" s="36">
        <v>791.38333333333333</v>
      </c>
      <c r="H373" s="36">
        <v>841.08333333333337</v>
      </c>
      <c r="I373" s="36">
        <v>852.06666666666672</v>
      </c>
      <c r="J373" s="36">
        <v>865.93333333333339</v>
      </c>
      <c r="K373" s="31">
        <v>838.2</v>
      </c>
      <c r="L373" s="31">
        <v>813.35</v>
      </c>
      <c r="M373" s="31">
        <v>19.33501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149.94999999999999</v>
      </c>
      <c r="D374" s="36">
        <v>149.51666666666665</v>
      </c>
      <c r="E374" s="36">
        <v>148.58333333333331</v>
      </c>
      <c r="F374" s="36">
        <v>147.21666666666667</v>
      </c>
      <c r="G374" s="36">
        <v>146.28333333333333</v>
      </c>
      <c r="H374" s="36">
        <v>150.8833333333333</v>
      </c>
      <c r="I374" s="36">
        <v>151.81666666666663</v>
      </c>
      <c r="J374" s="36">
        <v>153.18333333333328</v>
      </c>
      <c r="K374" s="31">
        <v>150.44999999999999</v>
      </c>
      <c r="L374" s="31">
        <v>148.15</v>
      </c>
      <c r="M374" s="31">
        <v>22.504919999999998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1833.95</v>
      </c>
      <c r="D375" s="36">
        <v>1825.1833333333332</v>
      </c>
      <c r="E375" s="36">
        <v>1814.3666666666663</v>
      </c>
      <c r="F375" s="36">
        <v>1794.7833333333331</v>
      </c>
      <c r="G375" s="36">
        <v>1783.9666666666662</v>
      </c>
      <c r="H375" s="36">
        <v>1844.7666666666664</v>
      </c>
      <c r="I375" s="36">
        <v>1855.5833333333335</v>
      </c>
      <c r="J375" s="36">
        <v>1875.1666666666665</v>
      </c>
      <c r="K375" s="31">
        <v>1836</v>
      </c>
      <c r="L375" s="31">
        <v>1805.6</v>
      </c>
      <c r="M375" s="31">
        <v>0.44363999999999998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6747.75</v>
      </c>
      <c r="D376" s="36">
        <v>6725.583333333333</v>
      </c>
      <c r="E376" s="36">
        <v>6672.2166666666662</v>
      </c>
      <c r="F376" s="36">
        <v>6596.6833333333334</v>
      </c>
      <c r="G376" s="36">
        <v>6543.3166666666666</v>
      </c>
      <c r="H376" s="36">
        <v>6801.1166666666659</v>
      </c>
      <c r="I376" s="36">
        <v>6854.4833333333327</v>
      </c>
      <c r="J376" s="36">
        <v>6930.0166666666655</v>
      </c>
      <c r="K376" s="31">
        <v>6778.95</v>
      </c>
      <c r="L376" s="31">
        <v>6650.05</v>
      </c>
      <c r="M376" s="31">
        <v>2.4028800000000001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449.5</v>
      </c>
      <c r="D377" s="36">
        <v>447.11666666666662</v>
      </c>
      <c r="E377" s="36">
        <v>443.38333333333321</v>
      </c>
      <c r="F377" s="36">
        <v>437.26666666666659</v>
      </c>
      <c r="G377" s="36">
        <v>433.53333333333319</v>
      </c>
      <c r="H377" s="36">
        <v>453.23333333333323</v>
      </c>
      <c r="I377" s="36">
        <v>456.9666666666667</v>
      </c>
      <c r="J377" s="36">
        <v>463.08333333333326</v>
      </c>
      <c r="K377" s="31">
        <v>450.85</v>
      </c>
      <c r="L377" s="31">
        <v>441</v>
      </c>
      <c r="M377" s="31">
        <v>5.7654699999999997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510.1</v>
      </c>
      <c r="D378" s="36">
        <v>514.36666666666667</v>
      </c>
      <c r="E378" s="36">
        <v>504.38333333333333</v>
      </c>
      <c r="F378" s="36">
        <v>498.66666666666663</v>
      </c>
      <c r="G378" s="36">
        <v>488.68333333333328</v>
      </c>
      <c r="H378" s="36">
        <v>520.08333333333337</v>
      </c>
      <c r="I378" s="36">
        <v>530.06666666666672</v>
      </c>
      <c r="J378" s="36">
        <v>535.78333333333342</v>
      </c>
      <c r="K378" s="31">
        <v>524.35</v>
      </c>
      <c r="L378" s="31">
        <v>508.65</v>
      </c>
      <c r="M378" s="31">
        <v>185.29334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317.7</v>
      </c>
      <c r="D379" s="36">
        <v>315.16666666666669</v>
      </c>
      <c r="E379" s="36">
        <v>311.63333333333338</v>
      </c>
      <c r="F379" s="36">
        <v>305.56666666666672</v>
      </c>
      <c r="G379" s="36">
        <v>302.03333333333342</v>
      </c>
      <c r="H379" s="36">
        <v>321.23333333333335</v>
      </c>
      <c r="I379" s="36">
        <v>324.76666666666665</v>
      </c>
      <c r="J379" s="36">
        <v>330.83333333333331</v>
      </c>
      <c r="K379" s="31">
        <v>318.7</v>
      </c>
      <c r="L379" s="31">
        <v>309.10000000000002</v>
      </c>
      <c r="M379" s="31">
        <v>168.12268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510.9</v>
      </c>
      <c r="D380" s="36">
        <v>510.3</v>
      </c>
      <c r="E380" s="36">
        <v>502.6</v>
      </c>
      <c r="F380" s="36">
        <v>494.3</v>
      </c>
      <c r="G380" s="36">
        <v>486.6</v>
      </c>
      <c r="H380" s="36">
        <v>518.6</v>
      </c>
      <c r="I380" s="36">
        <v>526.29999999999995</v>
      </c>
      <c r="J380" s="36">
        <v>534.6</v>
      </c>
      <c r="K380" s="31">
        <v>518</v>
      </c>
      <c r="L380" s="31">
        <v>502</v>
      </c>
      <c r="M380" s="31">
        <v>6.4788399999999999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1505.1</v>
      </c>
      <c r="D381" s="36">
        <v>1534.1333333333332</v>
      </c>
      <c r="E381" s="36">
        <v>1467.8666666666663</v>
      </c>
      <c r="F381" s="36">
        <v>1430.6333333333332</v>
      </c>
      <c r="G381" s="36">
        <v>1364.3666666666663</v>
      </c>
      <c r="H381" s="36">
        <v>1571.3666666666663</v>
      </c>
      <c r="I381" s="36">
        <v>1637.6333333333332</v>
      </c>
      <c r="J381" s="36">
        <v>1674.8666666666663</v>
      </c>
      <c r="K381" s="31">
        <v>1600.4</v>
      </c>
      <c r="L381" s="31">
        <v>1496.9</v>
      </c>
      <c r="M381" s="31">
        <v>15.708310000000001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614.1</v>
      </c>
      <c r="D382" s="36">
        <v>615.54999999999995</v>
      </c>
      <c r="E382" s="36">
        <v>606.09999999999991</v>
      </c>
      <c r="F382" s="36">
        <v>598.09999999999991</v>
      </c>
      <c r="G382" s="36">
        <v>588.64999999999986</v>
      </c>
      <c r="H382" s="36">
        <v>623.54999999999995</v>
      </c>
      <c r="I382" s="36">
        <v>633</v>
      </c>
      <c r="J382" s="36">
        <v>641</v>
      </c>
      <c r="K382" s="31">
        <v>625</v>
      </c>
      <c r="L382" s="31">
        <v>607.54999999999995</v>
      </c>
      <c r="M382" s="31">
        <v>1.06839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153.30000000000001</v>
      </c>
      <c r="D383" s="36">
        <v>154.06666666666669</v>
      </c>
      <c r="E383" s="36">
        <v>151.63333333333338</v>
      </c>
      <c r="F383" s="36">
        <v>149.9666666666667</v>
      </c>
      <c r="G383" s="36">
        <v>147.53333333333339</v>
      </c>
      <c r="H383" s="36">
        <v>155.73333333333338</v>
      </c>
      <c r="I383" s="36">
        <v>158.16666666666671</v>
      </c>
      <c r="J383" s="36">
        <v>159.83333333333337</v>
      </c>
      <c r="K383" s="31">
        <v>156.5</v>
      </c>
      <c r="L383" s="31">
        <v>152.4</v>
      </c>
      <c r="M383" s="31">
        <v>4.2121300000000002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15843.9</v>
      </c>
      <c r="D384" s="36">
        <v>15850.266666666668</v>
      </c>
      <c r="E384" s="36">
        <v>15613.633333333337</v>
      </c>
      <c r="F384" s="36">
        <v>15383.366666666669</v>
      </c>
      <c r="G384" s="36">
        <v>15146.733333333337</v>
      </c>
      <c r="H384" s="36">
        <v>16080.533333333336</v>
      </c>
      <c r="I384" s="36">
        <v>16317.166666666668</v>
      </c>
      <c r="J384" s="36">
        <v>16547.433333333334</v>
      </c>
      <c r="K384" s="31">
        <v>16086.9</v>
      </c>
      <c r="L384" s="31">
        <v>15620</v>
      </c>
      <c r="M384" s="31">
        <v>5.5829999999999998E-2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128.05000000000001</v>
      </c>
      <c r="D385" s="36">
        <v>128.51666666666668</v>
      </c>
      <c r="E385" s="36">
        <v>126.48333333333335</v>
      </c>
      <c r="F385" s="36">
        <v>124.91666666666667</v>
      </c>
      <c r="G385" s="36">
        <v>122.88333333333334</v>
      </c>
      <c r="H385" s="36">
        <v>130.08333333333337</v>
      </c>
      <c r="I385" s="36">
        <v>132.11666666666673</v>
      </c>
      <c r="J385" s="36">
        <v>133.68333333333337</v>
      </c>
      <c r="K385" s="31">
        <v>130.55000000000001</v>
      </c>
      <c r="L385" s="31">
        <v>126.95</v>
      </c>
      <c r="M385" s="31">
        <v>462.55738000000002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599.15</v>
      </c>
      <c r="D386" s="36">
        <v>597.08333333333337</v>
      </c>
      <c r="E386" s="36">
        <v>591.16666666666674</v>
      </c>
      <c r="F386" s="36">
        <v>583.18333333333339</v>
      </c>
      <c r="G386" s="36">
        <v>577.26666666666677</v>
      </c>
      <c r="H386" s="36">
        <v>605.06666666666672</v>
      </c>
      <c r="I386" s="36">
        <v>610.98333333333346</v>
      </c>
      <c r="J386" s="36">
        <v>618.9666666666667</v>
      </c>
      <c r="K386" s="31">
        <v>603</v>
      </c>
      <c r="L386" s="31">
        <v>589.1</v>
      </c>
      <c r="M386" s="31">
        <v>2.8566699999999998</v>
      </c>
      <c r="N386" s="1"/>
      <c r="O386" s="1"/>
    </row>
    <row r="387" spans="1:15" ht="12.75" customHeight="1">
      <c r="A387" s="33">
        <v>377</v>
      </c>
      <c r="B387" s="53" t="s">
        <v>1043</v>
      </c>
      <c r="C387" s="31">
        <v>1724.25</v>
      </c>
      <c r="D387" s="36">
        <v>1762.0833333333333</v>
      </c>
      <c r="E387" s="36">
        <v>1664.1666666666665</v>
      </c>
      <c r="F387" s="36">
        <v>1604.0833333333333</v>
      </c>
      <c r="G387" s="36">
        <v>1506.1666666666665</v>
      </c>
      <c r="H387" s="36">
        <v>1822.1666666666665</v>
      </c>
      <c r="I387" s="36">
        <v>1920.083333333333</v>
      </c>
      <c r="J387" s="36">
        <v>1980.1666666666665</v>
      </c>
      <c r="K387" s="31">
        <v>1860</v>
      </c>
      <c r="L387" s="31">
        <v>1702</v>
      </c>
      <c r="M387" s="31">
        <v>4.5126900000000001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248.45</v>
      </c>
      <c r="D388" s="36">
        <v>249.58333333333334</v>
      </c>
      <c r="E388" s="36">
        <v>246.66666666666669</v>
      </c>
      <c r="F388" s="36">
        <v>244.88333333333335</v>
      </c>
      <c r="G388" s="36">
        <v>241.9666666666667</v>
      </c>
      <c r="H388" s="36">
        <v>251.36666666666667</v>
      </c>
      <c r="I388" s="36">
        <v>254.28333333333336</v>
      </c>
      <c r="J388" s="36">
        <v>256.06666666666666</v>
      </c>
      <c r="K388" s="31">
        <v>252.5</v>
      </c>
      <c r="L388" s="31">
        <v>247.8</v>
      </c>
      <c r="M388" s="31">
        <v>22.89846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568.75</v>
      </c>
      <c r="D389" s="36">
        <v>572.83333333333337</v>
      </c>
      <c r="E389" s="36">
        <v>562.91666666666674</v>
      </c>
      <c r="F389" s="36">
        <v>557.08333333333337</v>
      </c>
      <c r="G389" s="36">
        <v>547.16666666666674</v>
      </c>
      <c r="H389" s="36">
        <v>578.66666666666674</v>
      </c>
      <c r="I389" s="36">
        <v>588.58333333333348</v>
      </c>
      <c r="J389" s="36">
        <v>594.41666666666674</v>
      </c>
      <c r="K389" s="31">
        <v>582.75</v>
      </c>
      <c r="L389" s="31">
        <v>567</v>
      </c>
      <c r="M389" s="31">
        <v>150.12656999999999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665.85</v>
      </c>
      <c r="D390" s="36">
        <v>662.0333333333333</v>
      </c>
      <c r="E390" s="36">
        <v>656.56666666666661</v>
      </c>
      <c r="F390" s="36">
        <v>647.2833333333333</v>
      </c>
      <c r="G390" s="36">
        <v>641.81666666666661</v>
      </c>
      <c r="H390" s="36">
        <v>671.31666666666661</v>
      </c>
      <c r="I390" s="36">
        <v>676.7833333333333</v>
      </c>
      <c r="J390" s="36">
        <v>686.06666666666661</v>
      </c>
      <c r="K390" s="31">
        <v>667.5</v>
      </c>
      <c r="L390" s="31">
        <v>652.75</v>
      </c>
      <c r="M390" s="31">
        <v>0.72297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715.45</v>
      </c>
      <c r="D391" s="36">
        <v>707.26666666666677</v>
      </c>
      <c r="E391" s="36">
        <v>690.18333333333351</v>
      </c>
      <c r="F391" s="36">
        <v>664.91666666666674</v>
      </c>
      <c r="G391" s="36">
        <v>647.83333333333348</v>
      </c>
      <c r="H391" s="36">
        <v>732.53333333333353</v>
      </c>
      <c r="I391" s="36">
        <v>749.61666666666679</v>
      </c>
      <c r="J391" s="36">
        <v>774.88333333333355</v>
      </c>
      <c r="K391" s="31">
        <v>724.35</v>
      </c>
      <c r="L391" s="31">
        <v>682</v>
      </c>
      <c r="M391" s="31">
        <v>16.556709999999999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1609.7</v>
      </c>
      <c r="D392" s="36">
        <v>1613.25</v>
      </c>
      <c r="E392" s="36">
        <v>1601.5</v>
      </c>
      <c r="F392" s="36">
        <v>1593.3</v>
      </c>
      <c r="G392" s="36">
        <v>1581.55</v>
      </c>
      <c r="H392" s="36">
        <v>1621.45</v>
      </c>
      <c r="I392" s="36">
        <v>1633.2</v>
      </c>
      <c r="J392" s="36">
        <v>1641.4</v>
      </c>
      <c r="K392" s="31">
        <v>1625</v>
      </c>
      <c r="L392" s="31">
        <v>1605.05</v>
      </c>
      <c r="M392" s="31">
        <v>0.73604999999999998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375.75</v>
      </c>
      <c r="D393" s="36">
        <v>372.38333333333338</v>
      </c>
      <c r="E393" s="36">
        <v>366.36666666666679</v>
      </c>
      <c r="F393" s="36">
        <v>356.98333333333341</v>
      </c>
      <c r="G393" s="36">
        <v>350.96666666666681</v>
      </c>
      <c r="H393" s="36">
        <v>381.76666666666677</v>
      </c>
      <c r="I393" s="36">
        <v>387.7833333333333</v>
      </c>
      <c r="J393" s="36">
        <v>397.16666666666674</v>
      </c>
      <c r="K393" s="31">
        <v>378.4</v>
      </c>
      <c r="L393" s="31">
        <v>363</v>
      </c>
      <c r="M393" s="31">
        <v>279.12678</v>
      </c>
      <c r="N393" s="1"/>
      <c r="O393" s="1"/>
    </row>
    <row r="394" spans="1:15" ht="12.75" customHeight="1">
      <c r="A394" s="33">
        <v>384</v>
      </c>
      <c r="B394" s="53" t="s">
        <v>1044</v>
      </c>
      <c r="C394" s="31">
        <v>415.85</v>
      </c>
      <c r="D394" s="36">
        <v>416.01666666666665</v>
      </c>
      <c r="E394" s="36">
        <v>411.0333333333333</v>
      </c>
      <c r="F394" s="36">
        <v>406.21666666666664</v>
      </c>
      <c r="G394" s="36">
        <v>401.23333333333329</v>
      </c>
      <c r="H394" s="36">
        <v>420.83333333333331</v>
      </c>
      <c r="I394" s="36">
        <v>425.81666666666666</v>
      </c>
      <c r="J394" s="36">
        <v>430.63333333333333</v>
      </c>
      <c r="K394" s="31">
        <v>421</v>
      </c>
      <c r="L394" s="31">
        <v>411.2</v>
      </c>
      <c r="M394" s="31">
        <v>28.538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1248.4000000000001</v>
      </c>
      <c r="D395" s="36">
        <v>1256.1166666666668</v>
      </c>
      <c r="E395" s="36">
        <v>1233.2333333333336</v>
      </c>
      <c r="F395" s="36">
        <v>1218.0666666666668</v>
      </c>
      <c r="G395" s="36">
        <v>1195.1833333333336</v>
      </c>
      <c r="H395" s="36">
        <v>1271.2833333333335</v>
      </c>
      <c r="I395" s="36">
        <v>1294.1666666666667</v>
      </c>
      <c r="J395" s="36">
        <v>1309.3333333333335</v>
      </c>
      <c r="K395" s="31">
        <v>1279</v>
      </c>
      <c r="L395" s="31">
        <v>1240.95</v>
      </c>
      <c r="M395" s="31">
        <v>0.62687000000000004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300</v>
      </c>
      <c r="D396" s="36">
        <v>301.41666666666669</v>
      </c>
      <c r="E396" s="36">
        <v>297.58333333333337</v>
      </c>
      <c r="F396" s="36">
        <v>295.16666666666669</v>
      </c>
      <c r="G396" s="36">
        <v>291.33333333333337</v>
      </c>
      <c r="H396" s="36">
        <v>303.83333333333337</v>
      </c>
      <c r="I396" s="36">
        <v>307.66666666666674</v>
      </c>
      <c r="J396" s="36">
        <v>310.08333333333337</v>
      </c>
      <c r="K396" s="31">
        <v>305.25</v>
      </c>
      <c r="L396" s="31">
        <v>299</v>
      </c>
      <c r="M396" s="31">
        <v>2.6725500000000002</v>
      </c>
      <c r="N396" s="1"/>
      <c r="O396" s="1"/>
    </row>
    <row r="397" spans="1:15" ht="12.75" customHeight="1">
      <c r="A397" s="33">
        <v>387</v>
      </c>
      <c r="B397" s="53" t="s">
        <v>806</v>
      </c>
      <c r="C397" s="31">
        <v>679.3</v>
      </c>
      <c r="D397" s="36">
        <v>680.16666666666663</v>
      </c>
      <c r="E397" s="36">
        <v>674.13333333333321</v>
      </c>
      <c r="F397" s="36">
        <v>668.96666666666658</v>
      </c>
      <c r="G397" s="36">
        <v>662.93333333333317</v>
      </c>
      <c r="H397" s="36">
        <v>685.33333333333326</v>
      </c>
      <c r="I397" s="36">
        <v>691.36666666666679</v>
      </c>
      <c r="J397" s="36">
        <v>696.5333333333333</v>
      </c>
      <c r="K397" s="31">
        <v>686.2</v>
      </c>
      <c r="L397" s="31">
        <v>675</v>
      </c>
      <c r="M397" s="31">
        <v>7.7631399999999999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160</v>
      </c>
      <c r="D398" s="36">
        <v>159.13333333333333</v>
      </c>
      <c r="E398" s="36">
        <v>155.56666666666666</v>
      </c>
      <c r="F398" s="36">
        <v>151.13333333333333</v>
      </c>
      <c r="G398" s="36">
        <v>147.56666666666666</v>
      </c>
      <c r="H398" s="36">
        <v>163.56666666666666</v>
      </c>
      <c r="I398" s="36">
        <v>167.13333333333333</v>
      </c>
      <c r="J398" s="36">
        <v>171.56666666666666</v>
      </c>
      <c r="K398" s="31">
        <v>162.69999999999999</v>
      </c>
      <c r="L398" s="31">
        <v>154.69999999999999</v>
      </c>
      <c r="M398" s="31">
        <v>68.696200000000005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3246.1</v>
      </c>
      <c r="D399" s="36">
        <v>3259.2000000000003</v>
      </c>
      <c r="E399" s="36">
        <v>3202.4000000000005</v>
      </c>
      <c r="F399" s="36">
        <v>3158.7000000000003</v>
      </c>
      <c r="G399" s="36">
        <v>3101.9000000000005</v>
      </c>
      <c r="H399" s="36">
        <v>3302.9000000000005</v>
      </c>
      <c r="I399" s="36">
        <v>3359.7000000000007</v>
      </c>
      <c r="J399" s="36">
        <v>3403.4000000000005</v>
      </c>
      <c r="K399" s="31">
        <v>3316</v>
      </c>
      <c r="L399" s="31">
        <v>3215.5</v>
      </c>
      <c r="M399" s="31">
        <v>0.2006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77.400000000000006</v>
      </c>
      <c r="D400" s="36">
        <v>79.300000000000011</v>
      </c>
      <c r="E400" s="36">
        <v>74.40000000000002</v>
      </c>
      <c r="F400" s="36">
        <v>71.400000000000006</v>
      </c>
      <c r="G400" s="36">
        <v>66.500000000000014</v>
      </c>
      <c r="H400" s="36">
        <v>82.300000000000026</v>
      </c>
      <c r="I400" s="36">
        <v>87.2</v>
      </c>
      <c r="J400" s="36">
        <v>90.200000000000031</v>
      </c>
      <c r="K400" s="31">
        <v>84.2</v>
      </c>
      <c r="L400" s="31">
        <v>76.3</v>
      </c>
      <c r="M400" s="31">
        <v>171.41356999999999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2196.75</v>
      </c>
      <c r="D401" s="36">
        <v>2181.7166666666667</v>
      </c>
      <c r="E401" s="36">
        <v>2155.5833333333335</v>
      </c>
      <c r="F401" s="36">
        <v>2114.416666666667</v>
      </c>
      <c r="G401" s="36">
        <v>2088.2833333333338</v>
      </c>
      <c r="H401" s="36">
        <v>2222.8833333333332</v>
      </c>
      <c r="I401" s="36">
        <v>2249.0166666666664</v>
      </c>
      <c r="J401" s="36">
        <v>2290.1833333333329</v>
      </c>
      <c r="K401" s="31">
        <v>2207.85</v>
      </c>
      <c r="L401" s="31">
        <v>2140.5500000000002</v>
      </c>
      <c r="M401" s="31">
        <v>1.12801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198.15</v>
      </c>
      <c r="D402" s="36">
        <v>200.29999999999998</v>
      </c>
      <c r="E402" s="36">
        <v>194.84999999999997</v>
      </c>
      <c r="F402" s="36">
        <v>191.54999999999998</v>
      </c>
      <c r="G402" s="36">
        <v>186.09999999999997</v>
      </c>
      <c r="H402" s="36">
        <v>203.59999999999997</v>
      </c>
      <c r="I402" s="36">
        <v>209.04999999999995</v>
      </c>
      <c r="J402" s="36">
        <v>212.34999999999997</v>
      </c>
      <c r="K402" s="31">
        <v>205.75</v>
      </c>
      <c r="L402" s="31">
        <v>197</v>
      </c>
      <c r="M402" s="31">
        <v>18.032360000000001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2881.55</v>
      </c>
      <c r="D403" s="36">
        <v>2891.4833333333336</v>
      </c>
      <c r="E403" s="36">
        <v>2866.9666666666672</v>
      </c>
      <c r="F403" s="36">
        <v>2852.3833333333337</v>
      </c>
      <c r="G403" s="36">
        <v>2827.8666666666672</v>
      </c>
      <c r="H403" s="36">
        <v>2906.0666666666671</v>
      </c>
      <c r="I403" s="36">
        <v>2930.5833333333335</v>
      </c>
      <c r="J403" s="36">
        <v>2945.166666666667</v>
      </c>
      <c r="K403" s="31">
        <v>2916</v>
      </c>
      <c r="L403" s="31">
        <v>2876.9</v>
      </c>
      <c r="M403" s="31">
        <v>36.91778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100.4</v>
      </c>
      <c r="D404" s="36">
        <v>100.45</v>
      </c>
      <c r="E404" s="36">
        <v>99.800000000000011</v>
      </c>
      <c r="F404" s="36">
        <v>99.2</v>
      </c>
      <c r="G404" s="36">
        <v>98.550000000000011</v>
      </c>
      <c r="H404" s="36">
        <v>101.05000000000001</v>
      </c>
      <c r="I404" s="36">
        <v>101.70000000000002</v>
      </c>
      <c r="J404" s="36">
        <v>102.30000000000001</v>
      </c>
      <c r="K404" s="31">
        <v>101.1</v>
      </c>
      <c r="L404" s="31">
        <v>99.85</v>
      </c>
      <c r="M404" s="31">
        <v>7.1468100000000003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1414.75</v>
      </c>
      <c r="D405" s="36">
        <v>1416.4333333333334</v>
      </c>
      <c r="E405" s="36">
        <v>1407.8666666666668</v>
      </c>
      <c r="F405" s="36">
        <v>1400.9833333333333</v>
      </c>
      <c r="G405" s="36">
        <v>1392.4166666666667</v>
      </c>
      <c r="H405" s="36">
        <v>1423.3166666666668</v>
      </c>
      <c r="I405" s="36">
        <v>1431.8833333333334</v>
      </c>
      <c r="J405" s="36">
        <v>1438.7666666666669</v>
      </c>
      <c r="K405" s="31">
        <v>1425</v>
      </c>
      <c r="L405" s="31">
        <v>1409.55</v>
      </c>
      <c r="M405" s="31">
        <v>0.30293999999999999</v>
      </c>
      <c r="N405" s="1"/>
      <c r="O405" s="1"/>
    </row>
    <row r="406" spans="1:15" ht="12.75" customHeight="1">
      <c r="A406" s="33">
        <v>396</v>
      </c>
      <c r="B406" s="53" t="s">
        <v>1045</v>
      </c>
      <c r="C406" s="31">
        <v>82.15</v>
      </c>
      <c r="D406" s="36">
        <v>82.016666666666666</v>
      </c>
      <c r="E406" s="36">
        <v>81.633333333333326</v>
      </c>
      <c r="F406" s="36">
        <v>81.11666666666666</v>
      </c>
      <c r="G406" s="36">
        <v>80.73333333333332</v>
      </c>
      <c r="H406" s="36">
        <v>82.533333333333331</v>
      </c>
      <c r="I406" s="36">
        <v>82.916666666666686</v>
      </c>
      <c r="J406" s="36">
        <v>83.433333333333337</v>
      </c>
      <c r="K406" s="31">
        <v>82.4</v>
      </c>
      <c r="L406" s="31">
        <v>81.5</v>
      </c>
      <c r="M406" s="31">
        <v>5.66866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697.3</v>
      </c>
      <c r="D407" s="36">
        <v>699.58333333333337</v>
      </c>
      <c r="E407" s="36">
        <v>693.81666666666672</v>
      </c>
      <c r="F407" s="36">
        <v>690.33333333333337</v>
      </c>
      <c r="G407" s="36">
        <v>684.56666666666672</v>
      </c>
      <c r="H407" s="36">
        <v>703.06666666666672</v>
      </c>
      <c r="I407" s="36">
        <v>708.83333333333337</v>
      </c>
      <c r="J407" s="36">
        <v>712.31666666666672</v>
      </c>
      <c r="K407" s="31">
        <v>705.35</v>
      </c>
      <c r="L407" s="31">
        <v>696.1</v>
      </c>
      <c r="M407" s="31">
        <v>6.6592599999999997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1412.8</v>
      </c>
      <c r="D408" s="36">
        <v>1422.95</v>
      </c>
      <c r="E408" s="36">
        <v>1396.45</v>
      </c>
      <c r="F408" s="36">
        <v>1380.1</v>
      </c>
      <c r="G408" s="36">
        <v>1353.6</v>
      </c>
      <c r="H408" s="36">
        <v>1439.3000000000002</v>
      </c>
      <c r="I408" s="36">
        <v>1465.8000000000002</v>
      </c>
      <c r="J408" s="36">
        <v>1482.1500000000003</v>
      </c>
      <c r="K408" s="31">
        <v>1449.45</v>
      </c>
      <c r="L408" s="31">
        <v>1406.6</v>
      </c>
      <c r="M408" s="31">
        <v>15.183249999999999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139.69999999999999</v>
      </c>
      <c r="D409" s="36">
        <v>139.06666666666666</v>
      </c>
      <c r="E409" s="36">
        <v>136.63333333333333</v>
      </c>
      <c r="F409" s="36">
        <v>133.56666666666666</v>
      </c>
      <c r="G409" s="36">
        <v>131.13333333333333</v>
      </c>
      <c r="H409" s="36">
        <v>142.13333333333333</v>
      </c>
      <c r="I409" s="36">
        <v>144.56666666666666</v>
      </c>
      <c r="J409" s="36">
        <v>147.63333333333333</v>
      </c>
      <c r="K409" s="31">
        <v>141.5</v>
      </c>
      <c r="L409" s="31">
        <v>136</v>
      </c>
      <c r="M409" s="31">
        <v>164.72648000000001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6277.4</v>
      </c>
      <c r="D410" s="36">
        <v>6240.6500000000005</v>
      </c>
      <c r="E410" s="36">
        <v>6107.3000000000011</v>
      </c>
      <c r="F410" s="36">
        <v>5937.2000000000007</v>
      </c>
      <c r="G410" s="36">
        <v>5803.8500000000013</v>
      </c>
      <c r="H410" s="36">
        <v>6410.7500000000009</v>
      </c>
      <c r="I410" s="36">
        <v>6544.1000000000013</v>
      </c>
      <c r="J410" s="36">
        <v>6714.2000000000007</v>
      </c>
      <c r="K410" s="31">
        <v>6374</v>
      </c>
      <c r="L410" s="31">
        <v>6070.55</v>
      </c>
      <c r="M410" s="31">
        <v>0.72670999999999997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2239</v>
      </c>
      <c r="D411" s="36">
        <v>2251.9500000000003</v>
      </c>
      <c r="E411" s="36">
        <v>2222.0500000000006</v>
      </c>
      <c r="F411" s="36">
        <v>2205.1000000000004</v>
      </c>
      <c r="G411" s="36">
        <v>2175.2000000000007</v>
      </c>
      <c r="H411" s="36">
        <v>2268.9000000000005</v>
      </c>
      <c r="I411" s="36">
        <v>2298.8000000000002</v>
      </c>
      <c r="J411" s="36">
        <v>2315.7500000000005</v>
      </c>
      <c r="K411" s="31">
        <v>2281.85</v>
      </c>
      <c r="L411" s="31">
        <v>2235</v>
      </c>
      <c r="M411" s="31">
        <v>4.2484099999999998</v>
      </c>
      <c r="N411" s="1"/>
      <c r="O411" s="1"/>
    </row>
    <row r="412" spans="1:15" ht="12.75" customHeight="1">
      <c r="A412" s="33">
        <v>402</v>
      </c>
      <c r="B412" s="53" t="s">
        <v>835</v>
      </c>
      <c r="C412" s="31">
        <v>2022.6</v>
      </c>
      <c r="D412" s="36">
        <v>2020.5166666666667</v>
      </c>
      <c r="E412" s="36">
        <v>2001.0833333333333</v>
      </c>
      <c r="F412" s="36">
        <v>1979.5666666666666</v>
      </c>
      <c r="G412" s="36">
        <v>1960.1333333333332</v>
      </c>
      <c r="H412" s="36">
        <v>2042.0333333333333</v>
      </c>
      <c r="I412" s="36">
        <v>2061.4666666666667</v>
      </c>
      <c r="J412" s="36">
        <v>2082.9833333333336</v>
      </c>
      <c r="K412" s="31">
        <v>2039.95</v>
      </c>
      <c r="L412" s="31">
        <v>1999</v>
      </c>
      <c r="M412" s="31">
        <v>0.14152000000000001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147.69999999999999</v>
      </c>
      <c r="D413" s="36">
        <v>145.53333333333333</v>
      </c>
      <c r="E413" s="36">
        <v>142.11666666666667</v>
      </c>
      <c r="F413" s="36">
        <v>136.53333333333333</v>
      </c>
      <c r="G413" s="36">
        <v>133.11666666666667</v>
      </c>
      <c r="H413" s="36">
        <v>151.11666666666667</v>
      </c>
      <c r="I413" s="36">
        <v>154.53333333333336</v>
      </c>
      <c r="J413" s="36">
        <v>160.11666666666667</v>
      </c>
      <c r="K413" s="31">
        <v>148.94999999999999</v>
      </c>
      <c r="L413" s="31">
        <v>139.94999999999999</v>
      </c>
      <c r="M413" s="31">
        <v>434.08192000000003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8598.2000000000007</v>
      </c>
      <c r="D414" s="36">
        <v>8597.6</v>
      </c>
      <c r="E414" s="36">
        <v>8518.9000000000015</v>
      </c>
      <c r="F414" s="36">
        <v>8439.6</v>
      </c>
      <c r="G414" s="36">
        <v>8360.9000000000015</v>
      </c>
      <c r="H414" s="36">
        <v>8676.9000000000015</v>
      </c>
      <c r="I414" s="36">
        <v>8755.6000000000022</v>
      </c>
      <c r="J414" s="36">
        <v>8834.9000000000015</v>
      </c>
      <c r="K414" s="31">
        <v>8676.2999999999993</v>
      </c>
      <c r="L414" s="31">
        <v>8518.2999999999993</v>
      </c>
      <c r="M414" s="31">
        <v>0.10817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1413.05</v>
      </c>
      <c r="D415" s="36">
        <v>1418.8333333333333</v>
      </c>
      <c r="E415" s="36">
        <v>1395.6666666666665</v>
      </c>
      <c r="F415" s="36">
        <v>1378.2833333333333</v>
      </c>
      <c r="G415" s="36">
        <v>1355.1166666666666</v>
      </c>
      <c r="H415" s="36">
        <v>1436.2166666666665</v>
      </c>
      <c r="I415" s="36">
        <v>1459.383333333333</v>
      </c>
      <c r="J415" s="36">
        <v>1476.7666666666664</v>
      </c>
      <c r="K415" s="31">
        <v>1442</v>
      </c>
      <c r="L415" s="31">
        <v>1401.45</v>
      </c>
      <c r="M415" s="31">
        <v>0.36870999999999998</v>
      </c>
      <c r="N415" s="1"/>
      <c r="O415" s="1"/>
    </row>
    <row r="416" spans="1:15" ht="12.75" customHeight="1">
      <c r="A416" s="33">
        <v>406</v>
      </c>
      <c r="B416" s="53" t="s">
        <v>836</v>
      </c>
      <c r="C416" s="31">
        <v>494.45</v>
      </c>
      <c r="D416" s="36">
        <v>489.81666666666666</v>
      </c>
      <c r="E416" s="36">
        <v>478.63333333333333</v>
      </c>
      <c r="F416" s="36">
        <v>462.81666666666666</v>
      </c>
      <c r="G416" s="36">
        <v>451.63333333333333</v>
      </c>
      <c r="H416" s="36">
        <v>505.63333333333333</v>
      </c>
      <c r="I416" s="36">
        <v>516.81666666666661</v>
      </c>
      <c r="J416" s="36">
        <v>532.63333333333333</v>
      </c>
      <c r="K416" s="31">
        <v>501</v>
      </c>
      <c r="L416" s="31">
        <v>474</v>
      </c>
      <c r="M416" s="31">
        <v>11.74573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4481.5</v>
      </c>
      <c r="D417" s="36">
        <v>4525.1833333333334</v>
      </c>
      <c r="E417" s="36">
        <v>4400.3666666666668</v>
      </c>
      <c r="F417" s="36">
        <v>4319.2333333333336</v>
      </c>
      <c r="G417" s="36">
        <v>4194.416666666667</v>
      </c>
      <c r="H417" s="36">
        <v>4606.3166666666666</v>
      </c>
      <c r="I417" s="36">
        <v>4731.1333333333341</v>
      </c>
      <c r="J417" s="36">
        <v>4812.2666666666664</v>
      </c>
      <c r="K417" s="31">
        <v>4650</v>
      </c>
      <c r="L417" s="31">
        <v>4444.05</v>
      </c>
      <c r="M417" s="31">
        <v>0.85328000000000004</v>
      </c>
      <c r="N417" s="1"/>
      <c r="O417" s="1"/>
    </row>
    <row r="418" spans="1:15" ht="12.75" customHeight="1">
      <c r="A418" s="33">
        <v>408</v>
      </c>
      <c r="B418" s="53" t="s">
        <v>1046</v>
      </c>
      <c r="C418" s="31">
        <v>746.7</v>
      </c>
      <c r="D418" s="36">
        <v>746.70000000000016</v>
      </c>
      <c r="E418" s="36">
        <v>746.70000000000027</v>
      </c>
      <c r="F418" s="36">
        <v>746.70000000000016</v>
      </c>
      <c r="G418" s="36">
        <v>746.70000000000027</v>
      </c>
      <c r="H418" s="36">
        <v>746.70000000000027</v>
      </c>
      <c r="I418" s="36">
        <v>746.7</v>
      </c>
      <c r="J418" s="36">
        <v>746.70000000000027</v>
      </c>
      <c r="K418" s="31">
        <v>746.7</v>
      </c>
      <c r="L418" s="31">
        <v>746.7</v>
      </c>
      <c r="M418" s="31">
        <v>0.46639000000000003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25325.55</v>
      </c>
      <c r="D419" s="36">
        <v>25336.966666666664</v>
      </c>
      <c r="E419" s="36">
        <v>25173.933333333327</v>
      </c>
      <c r="F419" s="36">
        <v>25022.316666666662</v>
      </c>
      <c r="G419" s="36">
        <v>24859.283333333326</v>
      </c>
      <c r="H419" s="36">
        <v>25488.583333333328</v>
      </c>
      <c r="I419" s="36">
        <v>25651.616666666661</v>
      </c>
      <c r="J419" s="36">
        <v>25803.23333333333</v>
      </c>
      <c r="K419" s="31">
        <v>25500</v>
      </c>
      <c r="L419" s="31">
        <v>25185.35</v>
      </c>
      <c r="M419" s="31">
        <v>0.39945999999999998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41.45</v>
      </c>
      <c r="D420" s="36">
        <v>41.383333333333333</v>
      </c>
      <c r="E420" s="36">
        <v>41.066666666666663</v>
      </c>
      <c r="F420" s="36">
        <v>40.68333333333333</v>
      </c>
      <c r="G420" s="36">
        <v>40.36666666666666</v>
      </c>
      <c r="H420" s="36">
        <v>41.766666666666666</v>
      </c>
      <c r="I420" s="36">
        <v>42.083333333333343</v>
      </c>
      <c r="J420" s="36">
        <v>42.466666666666669</v>
      </c>
      <c r="K420" s="31">
        <v>41.7</v>
      </c>
      <c r="L420" s="31">
        <v>41</v>
      </c>
      <c r="M420" s="31">
        <v>31.946000000000002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2374.65</v>
      </c>
      <c r="D421" s="36">
        <v>2376.7666666666669</v>
      </c>
      <c r="E421" s="36">
        <v>2355.8833333333337</v>
      </c>
      <c r="F421" s="36">
        <v>2337.1166666666668</v>
      </c>
      <c r="G421" s="36">
        <v>2316.2333333333336</v>
      </c>
      <c r="H421" s="36">
        <v>2395.5333333333338</v>
      </c>
      <c r="I421" s="36">
        <v>2416.416666666667</v>
      </c>
      <c r="J421" s="36">
        <v>2435.1833333333338</v>
      </c>
      <c r="K421" s="31">
        <v>2397.65</v>
      </c>
      <c r="L421" s="31">
        <v>2358</v>
      </c>
      <c r="M421" s="31">
        <v>4.3958599999999999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624.20000000000005</v>
      </c>
      <c r="D422" s="36">
        <v>623.9</v>
      </c>
      <c r="E422" s="36">
        <v>615.9</v>
      </c>
      <c r="F422" s="36">
        <v>607.6</v>
      </c>
      <c r="G422" s="36">
        <v>599.6</v>
      </c>
      <c r="H422" s="36">
        <v>632.19999999999993</v>
      </c>
      <c r="I422" s="36">
        <v>640.19999999999993</v>
      </c>
      <c r="J422" s="36">
        <v>648.49999999999989</v>
      </c>
      <c r="K422" s="31">
        <v>631.9</v>
      </c>
      <c r="L422" s="31">
        <v>615.6</v>
      </c>
      <c r="M422" s="31">
        <v>2.3963299999999998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7016.8</v>
      </c>
      <c r="D423" s="36">
        <v>7057.1166666666659</v>
      </c>
      <c r="E423" s="36">
        <v>6959.6833333333316</v>
      </c>
      <c r="F423" s="36">
        <v>6902.5666666666657</v>
      </c>
      <c r="G423" s="36">
        <v>6805.1333333333314</v>
      </c>
      <c r="H423" s="36">
        <v>7114.2333333333318</v>
      </c>
      <c r="I423" s="36">
        <v>7211.6666666666661</v>
      </c>
      <c r="J423" s="36">
        <v>7268.7833333333319</v>
      </c>
      <c r="K423" s="31">
        <v>7154.55</v>
      </c>
      <c r="L423" s="31">
        <v>7000</v>
      </c>
      <c r="M423" s="31">
        <v>4.6647400000000001</v>
      </c>
      <c r="N423" s="1"/>
      <c r="O423" s="1"/>
    </row>
    <row r="424" spans="1:15" ht="12.75" customHeight="1">
      <c r="A424" s="33">
        <v>414</v>
      </c>
      <c r="B424" s="53" t="s">
        <v>1047</v>
      </c>
      <c r="C424" s="31">
        <v>1287.45</v>
      </c>
      <c r="D424" s="36">
        <v>1284.4833333333333</v>
      </c>
      <c r="E424" s="36">
        <v>1270.1666666666667</v>
      </c>
      <c r="F424" s="36">
        <v>1252.8833333333334</v>
      </c>
      <c r="G424" s="36">
        <v>1238.5666666666668</v>
      </c>
      <c r="H424" s="36">
        <v>1301.7666666666667</v>
      </c>
      <c r="I424" s="36">
        <v>1316.0833333333333</v>
      </c>
      <c r="J424" s="36">
        <v>1333.3666666666666</v>
      </c>
      <c r="K424" s="31">
        <v>1298.8</v>
      </c>
      <c r="L424" s="31">
        <v>1267.2</v>
      </c>
      <c r="M424" s="31">
        <v>5.4503899999999996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1875.6</v>
      </c>
      <c r="D425" s="36">
        <v>1883.2</v>
      </c>
      <c r="E425" s="36">
        <v>1856.4</v>
      </c>
      <c r="F425" s="36">
        <v>1837.2</v>
      </c>
      <c r="G425" s="36">
        <v>1810.4</v>
      </c>
      <c r="H425" s="36">
        <v>1902.4</v>
      </c>
      <c r="I425" s="36">
        <v>1929.1999999999998</v>
      </c>
      <c r="J425" s="36">
        <v>1948.4</v>
      </c>
      <c r="K425" s="31">
        <v>1910</v>
      </c>
      <c r="L425" s="31">
        <v>1864</v>
      </c>
      <c r="M425" s="31">
        <v>0.80376999999999998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9239.85</v>
      </c>
      <c r="D426" s="36">
        <v>9302.9333333333343</v>
      </c>
      <c r="E426" s="36">
        <v>9106.9166666666679</v>
      </c>
      <c r="F426" s="36">
        <v>8973.9833333333336</v>
      </c>
      <c r="G426" s="36">
        <v>8777.9666666666672</v>
      </c>
      <c r="H426" s="36">
        <v>9435.8666666666686</v>
      </c>
      <c r="I426" s="36">
        <v>9631.883333333335</v>
      </c>
      <c r="J426" s="36">
        <v>9764.8166666666693</v>
      </c>
      <c r="K426" s="31">
        <v>9498.9500000000007</v>
      </c>
      <c r="L426" s="31">
        <v>9170</v>
      </c>
      <c r="M426" s="31">
        <v>2.1410399999999998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630.70000000000005</v>
      </c>
      <c r="D427" s="36">
        <v>624.85</v>
      </c>
      <c r="E427" s="36">
        <v>616.40000000000009</v>
      </c>
      <c r="F427" s="36">
        <v>602.1</v>
      </c>
      <c r="G427" s="36">
        <v>593.65000000000009</v>
      </c>
      <c r="H427" s="36">
        <v>639.15000000000009</v>
      </c>
      <c r="I427" s="36">
        <v>647.60000000000014</v>
      </c>
      <c r="J427" s="36">
        <v>661.90000000000009</v>
      </c>
      <c r="K427" s="31">
        <v>633.29999999999995</v>
      </c>
      <c r="L427" s="31">
        <v>610.54999999999995</v>
      </c>
      <c r="M427" s="31">
        <v>10.910080000000001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538.75</v>
      </c>
      <c r="D428" s="36">
        <v>540.25</v>
      </c>
      <c r="E428" s="36">
        <v>532.75</v>
      </c>
      <c r="F428" s="36">
        <v>526.75</v>
      </c>
      <c r="G428" s="36">
        <v>519.25</v>
      </c>
      <c r="H428" s="36">
        <v>546.25</v>
      </c>
      <c r="I428" s="36">
        <v>553.75</v>
      </c>
      <c r="J428" s="36">
        <v>559.75</v>
      </c>
      <c r="K428" s="31">
        <v>547.75</v>
      </c>
      <c r="L428" s="31">
        <v>534.25</v>
      </c>
      <c r="M428" s="31">
        <v>6.2005299999999997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513.79999999999995</v>
      </c>
      <c r="D429" s="36">
        <v>519.93333333333328</v>
      </c>
      <c r="E429" s="36">
        <v>506.86666666666656</v>
      </c>
      <c r="F429" s="36">
        <v>499.93333333333328</v>
      </c>
      <c r="G429" s="36">
        <v>486.86666666666656</v>
      </c>
      <c r="H429" s="36">
        <v>526.86666666666656</v>
      </c>
      <c r="I429" s="36">
        <v>539.93333333333339</v>
      </c>
      <c r="J429" s="36">
        <v>546.86666666666656</v>
      </c>
      <c r="K429" s="31">
        <v>533</v>
      </c>
      <c r="L429" s="31">
        <v>513</v>
      </c>
      <c r="M429" s="31">
        <v>5.0889499999999996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822.65</v>
      </c>
      <c r="D430" s="36">
        <v>825.46666666666658</v>
      </c>
      <c r="E430" s="36">
        <v>816.48333333333312</v>
      </c>
      <c r="F430" s="36">
        <v>810.31666666666649</v>
      </c>
      <c r="G430" s="36">
        <v>801.33333333333303</v>
      </c>
      <c r="H430" s="36">
        <v>831.63333333333321</v>
      </c>
      <c r="I430" s="36">
        <v>840.61666666666656</v>
      </c>
      <c r="J430" s="36">
        <v>846.7833333333333</v>
      </c>
      <c r="K430" s="31">
        <v>834.45</v>
      </c>
      <c r="L430" s="31">
        <v>819.3</v>
      </c>
      <c r="M430" s="31">
        <v>145.18232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162.4</v>
      </c>
      <c r="D431" s="36">
        <v>162.9</v>
      </c>
      <c r="E431" s="36">
        <v>160.10000000000002</v>
      </c>
      <c r="F431" s="36">
        <v>157.80000000000001</v>
      </c>
      <c r="G431" s="36">
        <v>155.00000000000003</v>
      </c>
      <c r="H431" s="36">
        <v>165.20000000000002</v>
      </c>
      <c r="I431" s="36">
        <v>168.00000000000003</v>
      </c>
      <c r="J431" s="36">
        <v>170.3</v>
      </c>
      <c r="K431" s="31">
        <v>165.7</v>
      </c>
      <c r="L431" s="31">
        <v>160.6</v>
      </c>
      <c r="M431" s="31">
        <v>225.27880999999999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723.8</v>
      </c>
      <c r="D432" s="36">
        <v>735.75</v>
      </c>
      <c r="E432" s="36">
        <v>709.05</v>
      </c>
      <c r="F432" s="36">
        <v>694.3</v>
      </c>
      <c r="G432" s="36">
        <v>667.59999999999991</v>
      </c>
      <c r="H432" s="36">
        <v>750.5</v>
      </c>
      <c r="I432" s="36">
        <v>777.2</v>
      </c>
      <c r="J432" s="36">
        <v>791.95</v>
      </c>
      <c r="K432" s="31">
        <v>762.45</v>
      </c>
      <c r="L432" s="31">
        <v>721</v>
      </c>
      <c r="M432" s="31">
        <v>12.32939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125.2</v>
      </c>
      <c r="D433" s="36">
        <v>125.85000000000001</v>
      </c>
      <c r="E433" s="36">
        <v>124.25000000000001</v>
      </c>
      <c r="F433" s="36">
        <v>123.30000000000001</v>
      </c>
      <c r="G433" s="36">
        <v>121.70000000000002</v>
      </c>
      <c r="H433" s="36">
        <v>126.80000000000001</v>
      </c>
      <c r="I433" s="36">
        <v>128.4</v>
      </c>
      <c r="J433" s="36">
        <v>129.35000000000002</v>
      </c>
      <c r="K433" s="31">
        <v>127.45</v>
      </c>
      <c r="L433" s="31">
        <v>124.9</v>
      </c>
      <c r="M433" s="31">
        <v>8.8207199999999997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489.55</v>
      </c>
      <c r="D434" s="36">
        <v>478.91666666666669</v>
      </c>
      <c r="E434" s="36">
        <v>459.83333333333337</v>
      </c>
      <c r="F434" s="36">
        <v>430.11666666666667</v>
      </c>
      <c r="G434" s="36">
        <v>411.03333333333336</v>
      </c>
      <c r="H434" s="36">
        <v>508.63333333333338</v>
      </c>
      <c r="I434" s="36">
        <v>527.7166666666667</v>
      </c>
      <c r="J434" s="36">
        <v>557.43333333333339</v>
      </c>
      <c r="K434" s="31">
        <v>498</v>
      </c>
      <c r="L434" s="31">
        <v>449.2</v>
      </c>
      <c r="M434" s="31">
        <v>52.718690000000002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212.05</v>
      </c>
      <c r="D435" s="36">
        <v>212.71666666666667</v>
      </c>
      <c r="E435" s="36">
        <v>210.43333333333334</v>
      </c>
      <c r="F435" s="36">
        <v>208.81666666666666</v>
      </c>
      <c r="G435" s="36">
        <v>206.53333333333333</v>
      </c>
      <c r="H435" s="36">
        <v>214.33333333333334</v>
      </c>
      <c r="I435" s="36">
        <v>216.6166666666667</v>
      </c>
      <c r="J435" s="36">
        <v>218.23333333333335</v>
      </c>
      <c r="K435" s="31">
        <v>215</v>
      </c>
      <c r="L435" s="31">
        <v>211.1</v>
      </c>
      <c r="M435" s="31">
        <v>4.8402500000000002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1478.95</v>
      </c>
      <c r="D436" s="36">
        <v>1479.8666666666668</v>
      </c>
      <c r="E436" s="36">
        <v>1464.7333333333336</v>
      </c>
      <c r="F436" s="36">
        <v>1450.5166666666669</v>
      </c>
      <c r="G436" s="36">
        <v>1435.3833333333337</v>
      </c>
      <c r="H436" s="36">
        <v>1494.0833333333335</v>
      </c>
      <c r="I436" s="36">
        <v>1509.2166666666667</v>
      </c>
      <c r="J436" s="36">
        <v>1523.4333333333334</v>
      </c>
      <c r="K436" s="31">
        <v>1495</v>
      </c>
      <c r="L436" s="31">
        <v>1465.65</v>
      </c>
      <c r="M436" s="31">
        <v>28.43365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653.75</v>
      </c>
      <c r="D437" s="36">
        <v>656.93333333333339</v>
      </c>
      <c r="E437" s="36">
        <v>644.91666666666674</v>
      </c>
      <c r="F437" s="36">
        <v>636.08333333333337</v>
      </c>
      <c r="G437" s="36">
        <v>624.06666666666672</v>
      </c>
      <c r="H437" s="36">
        <v>665.76666666666677</v>
      </c>
      <c r="I437" s="36">
        <v>677.78333333333342</v>
      </c>
      <c r="J437" s="36">
        <v>686.61666666666679</v>
      </c>
      <c r="K437" s="31">
        <v>668.95</v>
      </c>
      <c r="L437" s="31">
        <v>648.1</v>
      </c>
      <c r="M437" s="31">
        <v>12.40882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4179.8999999999996</v>
      </c>
      <c r="D438" s="36">
        <v>4207.6333333333332</v>
      </c>
      <c r="E438" s="36">
        <v>4115.2666666666664</v>
      </c>
      <c r="F438" s="36">
        <v>4050.6333333333332</v>
      </c>
      <c r="G438" s="36">
        <v>3958.2666666666664</v>
      </c>
      <c r="H438" s="36">
        <v>4272.2666666666664</v>
      </c>
      <c r="I438" s="36">
        <v>4364.6333333333332</v>
      </c>
      <c r="J438" s="36">
        <v>4429.2666666666664</v>
      </c>
      <c r="K438" s="31">
        <v>4300</v>
      </c>
      <c r="L438" s="31">
        <v>4143</v>
      </c>
      <c r="M438" s="31">
        <v>3.9698099999999998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1150.75</v>
      </c>
      <c r="D439" s="36">
        <v>1159.5166666666667</v>
      </c>
      <c r="E439" s="36">
        <v>1137.2333333333333</v>
      </c>
      <c r="F439" s="36">
        <v>1123.7166666666667</v>
      </c>
      <c r="G439" s="36">
        <v>1101.4333333333334</v>
      </c>
      <c r="H439" s="36">
        <v>1173.0333333333333</v>
      </c>
      <c r="I439" s="36">
        <v>1195.3166666666666</v>
      </c>
      <c r="J439" s="36">
        <v>1208.8333333333333</v>
      </c>
      <c r="K439" s="31">
        <v>1181.8</v>
      </c>
      <c r="L439" s="31">
        <v>1146</v>
      </c>
      <c r="M439" s="31">
        <v>0.86536999999999997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481.25</v>
      </c>
      <c r="D440" s="36">
        <v>475.75</v>
      </c>
      <c r="E440" s="36">
        <v>465.5</v>
      </c>
      <c r="F440" s="36">
        <v>449.75</v>
      </c>
      <c r="G440" s="36">
        <v>439.5</v>
      </c>
      <c r="H440" s="36">
        <v>491.5</v>
      </c>
      <c r="I440" s="36">
        <v>501.75</v>
      </c>
      <c r="J440" s="36">
        <v>517.5</v>
      </c>
      <c r="K440" s="31">
        <v>486</v>
      </c>
      <c r="L440" s="31">
        <v>460</v>
      </c>
      <c r="M440" s="31">
        <v>21.49146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5515.5</v>
      </c>
      <c r="D441" s="36">
        <v>5501.7333333333336</v>
      </c>
      <c r="E441" s="36">
        <v>5426.5166666666673</v>
      </c>
      <c r="F441" s="36">
        <v>5337.5333333333338</v>
      </c>
      <c r="G441" s="36">
        <v>5262.3166666666675</v>
      </c>
      <c r="H441" s="36">
        <v>5590.7166666666672</v>
      </c>
      <c r="I441" s="36">
        <v>5665.9333333333343</v>
      </c>
      <c r="J441" s="36">
        <v>5754.916666666667</v>
      </c>
      <c r="K441" s="31">
        <v>5576.95</v>
      </c>
      <c r="L441" s="31">
        <v>5412.75</v>
      </c>
      <c r="M441" s="31">
        <v>1.9464999999999999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650.54999999999995</v>
      </c>
      <c r="D442" s="36">
        <v>647.36666666666667</v>
      </c>
      <c r="E442" s="36">
        <v>639.73333333333335</v>
      </c>
      <c r="F442" s="36">
        <v>628.91666666666663</v>
      </c>
      <c r="G442" s="36">
        <v>621.2833333333333</v>
      </c>
      <c r="H442" s="36">
        <v>658.18333333333339</v>
      </c>
      <c r="I442" s="36">
        <v>665.81666666666683</v>
      </c>
      <c r="J442" s="36">
        <v>676.63333333333344</v>
      </c>
      <c r="K442" s="31">
        <v>655</v>
      </c>
      <c r="L442" s="31">
        <v>636.54999999999995</v>
      </c>
      <c r="M442" s="31">
        <v>1.3942399999999999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46.1</v>
      </c>
      <c r="D443" s="36">
        <v>45.25</v>
      </c>
      <c r="E443" s="36">
        <v>44.4</v>
      </c>
      <c r="F443" s="36">
        <v>42.699999999999996</v>
      </c>
      <c r="G443" s="36">
        <v>41.849999999999994</v>
      </c>
      <c r="H443" s="36">
        <v>46.95</v>
      </c>
      <c r="I443" s="36">
        <v>47.8</v>
      </c>
      <c r="J443" s="36">
        <v>49.500000000000007</v>
      </c>
      <c r="K443" s="31">
        <v>46.1</v>
      </c>
      <c r="L443" s="31">
        <v>43.55</v>
      </c>
      <c r="M443" s="31">
        <v>309.79345999999998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622.70000000000005</v>
      </c>
      <c r="D444" s="36">
        <v>620.4</v>
      </c>
      <c r="E444" s="36">
        <v>611.29999999999995</v>
      </c>
      <c r="F444" s="36">
        <v>599.9</v>
      </c>
      <c r="G444" s="36">
        <v>590.79999999999995</v>
      </c>
      <c r="H444" s="36">
        <v>631.79999999999995</v>
      </c>
      <c r="I444" s="36">
        <v>640.90000000000009</v>
      </c>
      <c r="J444" s="36">
        <v>652.29999999999995</v>
      </c>
      <c r="K444" s="31">
        <v>629.5</v>
      </c>
      <c r="L444" s="31">
        <v>609</v>
      </c>
      <c r="M444" s="31">
        <v>10.81894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690.65</v>
      </c>
      <c r="D445" s="36">
        <v>688.28333333333342</v>
      </c>
      <c r="E445" s="36">
        <v>683.31666666666683</v>
      </c>
      <c r="F445" s="36">
        <v>675.98333333333346</v>
      </c>
      <c r="G445" s="36">
        <v>671.01666666666688</v>
      </c>
      <c r="H445" s="36">
        <v>695.61666666666679</v>
      </c>
      <c r="I445" s="36">
        <v>700.58333333333326</v>
      </c>
      <c r="J445" s="36">
        <v>707.91666666666674</v>
      </c>
      <c r="K445" s="31">
        <v>693.25</v>
      </c>
      <c r="L445" s="31">
        <v>680.95</v>
      </c>
      <c r="M445" s="31">
        <v>4.2660999999999998</v>
      </c>
      <c r="N445" s="1"/>
      <c r="O445" s="1"/>
    </row>
    <row r="446" spans="1:15" ht="12.75" customHeight="1">
      <c r="A446" s="33">
        <v>436</v>
      </c>
      <c r="B446" s="53" t="s">
        <v>837</v>
      </c>
      <c r="C446" s="31">
        <v>475.9</v>
      </c>
      <c r="D446" s="36">
        <v>472.16666666666669</v>
      </c>
      <c r="E446" s="36">
        <v>466.33333333333337</v>
      </c>
      <c r="F446" s="36">
        <v>456.76666666666671</v>
      </c>
      <c r="G446" s="36">
        <v>450.93333333333339</v>
      </c>
      <c r="H446" s="36">
        <v>481.73333333333335</v>
      </c>
      <c r="I446" s="36">
        <v>487.56666666666672</v>
      </c>
      <c r="J446" s="36">
        <v>497.13333333333333</v>
      </c>
      <c r="K446" s="31">
        <v>478</v>
      </c>
      <c r="L446" s="31">
        <v>462.6</v>
      </c>
      <c r="M446" s="31">
        <v>4.5368199999999996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42.8</v>
      </c>
      <c r="D447" s="36">
        <v>42.75</v>
      </c>
      <c r="E447" s="36">
        <v>42.35</v>
      </c>
      <c r="F447" s="36">
        <v>41.9</v>
      </c>
      <c r="G447" s="36">
        <v>41.5</v>
      </c>
      <c r="H447" s="36">
        <v>43.2</v>
      </c>
      <c r="I447" s="36">
        <v>43.600000000000009</v>
      </c>
      <c r="J447" s="36">
        <v>44.050000000000004</v>
      </c>
      <c r="K447" s="31">
        <v>43.15</v>
      </c>
      <c r="L447" s="31">
        <v>42.3</v>
      </c>
      <c r="M447" s="31">
        <v>17.092369999999999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2253.85</v>
      </c>
      <c r="D448" s="36">
        <v>2244.6666666666665</v>
      </c>
      <c r="E448" s="36">
        <v>2224.2333333333331</v>
      </c>
      <c r="F448" s="36">
        <v>2194.6166666666668</v>
      </c>
      <c r="G448" s="36">
        <v>2174.1833333333334</v>
      </c>
      <c r="H448" s="36">
        <v>2274.2833333333328</v>
      </c>
      <c r="I448" s="36">
        <v>2294.7166666666662</v>
      </c>
      <c r="J448" s="36">
        <v>2324.3333333333326</v>
      </c>
      <c r="K448" s="31">
        <v>2265.1</v>
      </c>
      <c r="L448" s="31">
        <v>2215.0500000000002</v>
      </c>
      <c r="M448" s="31">
        <v>5.1804100000000002</v>
      </c>
      <c r="N448" s="1"/>
      <c r="O448" s="1"/>
    </row>
    <row r="449" spans="1:15" ht="12.75" customHeight="1">
      <c r="A449" s="33">
        <v>439</v>
      </c>
      <c r="B449" s="53" t="s">
        <v>1048</v>
      </c>
      <c r="C449" s="31">
        <v>174</v>
      </c>
      <c r="D449" s="36">
        <v>175.21666666666667</v>
      </c>
      <c r="E449" s="36">
        <v>171.98333333333335</v>
      </c>
      <c r="F449" s="36">
        <v>169.96666666666667</v>
      </c>
      <c r="G449" s="36">
        <v>166.73333333333335</v>
      </c>
      <c r="H449" s="36">
        <v>177.23333333333335</v>
      </c>
      <c r="I449" s="36">
        <v>180.46666666666664</v>
      </c>
      <c r="J449" s="36">
        <v>182.48333333333335</v>
      </c>
      <c r="K449" s="31">
        <v>178.45</v>
      </c>
      <c r="L449" s="31">
        <v>173.2</v>
      </c>
      <c r="M449" s="31">
        <v>4.2737100000000003</v>
      </c>
      <c r="N449" s="1"/>
      <c r="O449" s="1"/>
    </row>
    <row r="450" spans="1:15" ht="12.75" customHeight="1">
      <c r="A450" s="33">
        <v>440</v>
      </c>
      <c r="B450" s="53" t="s">
        <v>1049</v>
      </c>
      <c r="C450" s="31">
        <v>465.95</v>
      </c>
      <c r="D450" s="36">
        <v>468.43333333333334</v>
      </c>
      <c r="E450" s="36">
        <v>460.2166666666667</v>
      </c>
      <c r="F450" s="36">
        <v>454.48333333333335</v>
      </c>
      <c r="G450" s="36">
        <v>446.26666666666671</v>
      </c>
      <c r="H450" s="36">
        <v>474.16666666666669</v>
      </c>
      <c r="I450" s="36">
        <v>482.38333333333327</v>
      </c>
      <c r="J450" s="36">
        <v>488.11666666666667</v>
      </c>
      <c r="K450" s="31">
        <v>476.65</v>
      </c>
      <c r="L450" s="31">
        <v>462.7</v>
      </c>
      <c r="M450" s="31">
        <v>0.86223000000000005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939.15</v>
      </c>
      <c r="D451" s="36">
        <v>932.05000000000007</v>
      </c>
      <c r="E451" s="36">
        <v>920.10000000000014</v>
      </c>
      <c r="F451" s="36">
        <v>901.05000000000007</v>
      </c>
      <c r="G451" s="36">
        <v>889.10000000000014</v>
      </c>
      <c r="H451" s="36">
        <v>951.10000000000014</v>
      </c>
      <c r="I451" s="36">
        <v>963.05000000000018</v>
      </c>
      <c r="J451" s="36">
        <v>982.10000000000014</v>
      </c>
      <c r="K451" s="31">
        <v>944</v>
      </c>
      <c r="L451" s="31">
        <v>913</v>
      </c>
      <c r="M451" s="31">
        <v>4.8293499999999998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1072.3</v>
      </c>
      <c r="D452" s="36">
        <v>1081.3333333333333</v>
      </c>
      <c r="E452" s="36">
        <v>1061.2166666666665</v>
      </c>
      <c r="F452" s="36">
        <v>1050.1333333333332</v>
      </c>
      <c r="G452" s="36">
        <v>1030.0166666666664</v>
      </c>
      <c r="H452" s="36">
        <v>1092.4166666666665</v>
      </c>
      <c r="I452" s="36">
        <v>1112.5333333333333</v>
      </c>
      <c r="J452" s="36">
        <v>1123.6166666666666</v>
      </c>
      <c r="K452" s="31">
        <v>1101.45</v>
      </c>
      <c r="L452" s="31">
        <v>1070.25</v>
      </c>
      <c r="M452" s="31">
        <v>9.1321200000000005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1790.45</v>
      </c>
      <c r="D453" s="36">
        <v>1794.75</v>
      </c>
      <c r="E453" s="36">
        <v>1780.7</v>
      </c>
      <c r="F453" s="36">
        <v>1770.95</v>
      </c>
      <c r="G453" s="36">
        <v>1756.9</v>
      </c>
      <c r="H453" s="36">
        <v>1804.5</v>
      </c>
      <c r="I453" s="36">
        <v>1818.5500000000002</v>
      </c>
      <c r="J453" s="36">
        <v>1828.3</v>
      </c>
      <c r="K453" s="31">
        <v>1808.8</v>
      </c>
      <c r="L453" s="31">
        <v>1785</v>
      </c>
      <c r="M453" s="31">
        <v>2.05857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3803.65</v>
      </c>
      <c r="D454" s="36">
        <v>3817.5166666666664</v>
      </c>
      <c r="E454" s="36">
        <v>3786.1333333333328</v>
      </c>
      <c r="F454" s="36">
        <v>3768.6166666666663</v>
      </c>
      <c r="G454" s="36">
        <v>3737.2333333333327</v>
      </c>
      <c r="H454" s="36">
        <v>3835.0333333333328</v>
      </c>
      <c r="I454" s="36">
        <v>3866.4166666666661</v>
      </c>
      <c r="J454" s="36">
        <v>3883.9333333333329</v>
      </c>
      <c r="K454" s="31">
        <v>3848.9</v>
      </c>
      <c r="L454" s="31">
        <v>3800</v>
      </c>
      <c r="M454" s="31">
        <v>15.680949999999999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1071.3</v>
      </c>
      <c r="D455" s="36">
        <v>1076.4333333333334</v>
      </c>
      <c r="E455" s="36">
        <v>1062.8666666666668</v>
      </c>
      <c r="F455" s="36">
        <v>1054.4333333333334</v>
      </c>
      <c r="G455" s="36">
        <v>1040.8666666666668</v>
      </c>
      <c r="H455" s="36">
        <v>1084.8666666666668</v>
      </c>
      <c r="I455" s="36">
        <v>1098.4333333333334</v>
      </c>
      <c r="J455" s="36">
        <v>1106.8666666666668</v>
      </c>
      <c r="K455" s="31">
        <v>1090</v>
      </c>
      <c r="L455" s="31">
        <v>1068</v>
      </c>
      <c r="M455" s="31">
        <v>15.26469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7290.2</v>
      </c>
      <c r="D456" s="36">
        <v>7285.1833333333343</v>
      </c>
      <c r="E456" s="36">
        <v>7257.3666666666686</v>
      </c>
      <c r="F456" s="36">
        <v>7224.5333333333347</v>
      </c>
      <c r="G456" s="36">
        <v>7196.716666666669</v>
      </c>
      <c r="H456" s="36">
        <v>7318.0166666666682</v>
      </c>
      <c r="I456" s="36">
        <v>7345.8333333333339</v>
      </c>
      <c r="J456" s="36">
        <v>7378.6666666666679</v>
      </c>
      <c r="K456" s="31">
        <v>7313</v>
      </c>
      <c r="L456" s="31">
        <v>7252.35</v>
      </c>
      <c r="M456" s="31">
        <v>0.67954000000000003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6537.7</v>
      </c>
      <c r="D457" s="36">
        <v>6531.9000000000005</v>
      </c>
      <c r="E457" s="36">
        <v>6463.8000000000011</v>
      </c>
      <c r="F457" s="36">
        <v>6389.9000000000005</v>
      </c>
      <c r="G457" s="36">
        <v>6321.8000000000011</v>
      </c>
      <c r="H457" s="36">
        <v>6605.8000000000011</v>
      </c>
      <c r="I457" s="36">
        <v>6673.9000000000015</v>
      </c>
      <c r="J457" s="36">
        <v>6747.8000000000011</v>
      </c>
      <c r="K457" s="31">
        <v>6600</v>
      </c>
      <c r="L457" s="31">
        <v>6458</v>
      </c>
      <c r="M457" s="31">
        <v>9.4320000000000001E-2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631.9</v>
      </c>
      <c r="D458" s="36">
        <v>632.35</v>
      </c>
      <c r="E458" s="36">
        <v>628.25</v>
      </c>
      <c r="F458" s="36">
        <v>624.6</v>
      </c>
      <c r="G458" s="36">
        <v>620.5</v>
      </c>
      <c r="H458" s="36">
        <v>636</v>
      </c>
      <c r="I458" s="36">
        <v>640.10000000000014</v>
      </c>
      <c r="J458" s="36">
        <v>643.75</v>
      </c>
      <c r="K458" s="31">
        <v>636.45000000000005</v>
      </c>
      <c r="L458" s="31">
        <v>628.70000000000005</v>
      </c>
      <c r="M458" s="31">
        <v>13.153420000000001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943.6</v>
      </c>
      <c r="D459" s="36">
        <v>944.29999999999984</v>
      </c>
      <c r="E459" s="36">
        <v>938.09999999999968</v>
      </c>
      <c r="F459" s="36">
        <v>932.5999999999998</v>
      </c>
      <c r="G459" s="36">
        <v>926.39999999999964</v>
      </c>
      <c r="H459" s="36">
        <v>949.79999999999973</v>
      </c>
      <c r="I459" s="36">
        <v>955.99999999999977</v>
      </c>
      <c r="J459" s="36">
        <v>961.49999999999977</v>
      </c>
      <c r="K459" s="31">
        <v>950.5</v>
      </c>
      <c r="L459" s="31">
        <v>938.8</v>
      </c>
      <c r="M459" s="31">
        <v>81.840190000000007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432.85</v>
      </c>
      <c r="D460" s="36">
        <v>434.8</v>
      </c>
      <c r="E460" s="36">
        <v>430.15000000000003</v>
      </c>
      <c r="F460" s="36">
        <v>427.45000000000005</v>
      </c>
      <c r="G460" s="36">
        <v>422.80000000000007</v>
      </c>
      <c r="H460" s="36">
        <v>437.5</v>
      </c>
      <c r="I460" s="36">
        <v>442.15</v>
      </c>
      <c r="J460" s="36">
        <v>444.84999999999997</v>
      </c>
      <c r="K460" s="31">
        <v>439.45</v>
      </c>
      <c r="L460" s="31">
        <v>432.1</v>
      </c>
      <c r="M460" s="31">
        <v>72.418459999999996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174.25</v>
      </c>
      <c r="D461" s="36">
        <v>174.58333333333334</v>
      </c>
      <c r="E461" s="36">
        <v>173.16666666666669</v>
      </c>
      <c r="F461" s="36">
        <v>172.08333333333334</v>
      </c>
      <c r="G461" s="36">
        <v>170.66666666666669</v>
      </c>
      <c r="H461" s="36">
        <v>175.66666666666669</v>
      </c>
      <c r="I461" s="36">
        <v>177.08333333333337</v>
      </c>
      <c r="J461" s="36">
        <v>178.16666666666669</v>
      </c>
      <c r="K461" s="31">
        <v>176</v>
      </c>
      <c r="L461" s="31">
        <v>173.5</v>
      </c>
      <c r="M461" s="31">
        <v>365.75549999999998</v>
      </c>
      <c r="N461" s="1"/>
      <c r="O461" s="1"/>
    </row>
    <row r="462" spans="1:15" ht="12.75" customHeight="1">
      <c r="A462" s="33">
        <v>452</v>
      </c>
      <c r="B462" s="53" t="s">
        <v>1050</v>
      </c>
      <c r="C462" s="31">
        <v>1052.5</v>
      </c>
      <c r="D462" s="36">
        <v>1058.6000000000001</v>
      </c>
      <c r="E462" s="36">
        <v>1044.9000000000003</v>
      </c>
      <c r="F462" s="36">
        <v>1037.3000000000002</v>
      </c>
      <c r="G462" s="36">
        <v>1023.6000000000004</v>
      </c>
      <c r="H462" s="36">
        <v>1066.2000000000003</v>
      </c>
      <c r="I462" s="36">
        <v>1079.9000000000001</v>
      </c>
      <c r="J462" s="36">
        <v>1087.5000000000002</v>
      </c>
      <c r="K462" s="31">
        <v>1072.3</v>
      </c>
      <c r="L462" s="31">
        <v>1051</v>
      </c>
      <c r="M462" s="31">
        <v>4.6577700000000002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74.650000000000006</v>
      </c>
      <c r="D463" s="36">
        <v>74.983333333333334</v>
      </c>
      <c r="E463" s="36">
        <v>74.166666666666671</v>
      </c>
      <c r="F463" s="36">
        <v>73.683333333333337</v>
      </c>
      <c r="G463" s="36">
        <v>72.866666666666674</v>
      </c>
      <c r="H463" s="36">
        <v>75.466666666666669</v>
      </c>
      <c r="I463" s="36">
        <v>76.283333333333331</v>
      </c>
      <c r="J463" s="36">
        <v>76.766666666666666</v>
      </c>
      <c r="K463" s="31">
        <v>75.8</v>
      </c>
      <c r="L463" s="31">
        <v>74.5</v>
      </c>
      <c r="M463" s="31">
        <v>16.906220000000001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1286.45</v>
      </c>
      <c r="D464" s="36">
        <v>1294.8499999999999</v>
      </c>
      <c r="E464" s="36">
        <v>1275.6999999999998</v>
      </c>
      <c r="F464" s="36">
        <v>1264.9499999999998</v>
      </c>
      <c r="G464" s="36">
        <v>1245.7999999999997</v>
      </c>
      <c r="H464" s="36">
        <v>1305.5999999999999</v>
      </c>
      <c r="I464" s="36">
        <v>1324.75</v>
      </c>
      <c r="J464" s="36">
        <v>1335.5</v>
      </c>
      <c r="K464" s="31">
        <v>1314</v>
      </c>
      <c r="L464" s="31">
        <v>1284.0999999999999</v>
      </c>
      <c r="M464" s="31">
        <v>14.055669999999999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1176.9000000000001</v>
      </c>
      <c r="D465" s="36">
        <v>1181.9666666666667</v>
      </c>
      <c r="E465" s="36">
        <v>1154.9333333333334</v>
      </c>
      <c r="F465" s="36">
        <v>1132.9666666666667</v>
      </c>
      <c r="G465" s="36">
        <v>1105.9333333333334</v>
      </c>
      <c r="H465" s="36">
        <v>1203.9333333333334</v>
      </c>
      <c r="I465" s="36">
        <v>1230.9666666666667</v>
      </c>
      <c r="J465" s="36">
        <v>1252.9333333333334</v>
      </c>
      <c r="K465" s="31">
        <v>1209</v>
      </c>
      <c r="L465" s="31">
        <v>1160</v>
      </c>
      <c r="M465" s="31">
        <v>3.7304400000000002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234.6</v>
      </c>
      <c r="D466" s="36">
        <v>233.35</v>
      </c>
      <c r="E466" s="36">
        <v>229.89999999999998</v>
      </c>
      <c r="F466" s="36">
        <v>225.2</v>
      </c>
      <c r="G466" s="36">
        <v>221.74999999999997</v>
      </c>
      <c r="H466" s="36">
        <v>238.04999999999998</v>
      </c>
      <c r="I466" s="36">
        <v>241.49999999999997</v>
      </c>
      <c r="J466" s="36">
        <v>246.2</v>
      </c>
      <c r="K466" s="31">
        <v>236.8</v>
      </c>
      <c r="L466" s="31">
        <v>228.65</v>
      </c>
      <c r="M466" s="31">
        <v>9.7484000000000002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752.35</v>
      </c>
      <c r="D467" s="36">
        <v>754.80000000000007</v>
      </c>
      <c r="E467" s="36">
        <v>745.80000000000018</v>
      </c>
      <c r="F467" s="36">
        <v>739.25000000000011</v>
      </c>
      <c r="G467" s="36">
        <v>730.25000000000023</v>
      </c>
      <c r="H467" s="36">
        <v>761.35000000000014</v>
      </c>
      <c r="I467" s="36">
        <v>770.34999999999991</v>
      </c>
      <c r="J467" s="36">
        <v>776.90000000000009</v>
      </c>
      <c r="K467" s="31">
        <v>763.8</v>
      </c>
      <c r="L467" s="31">
        <v>748.25</v>
      </c>
      <c r="M467" s="31">
        <v>4.88802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5283.75</v>
      </c>
      <c r="D468" s="36">
        <v>5366.583333333333</v>
      </c>
      <c r="E468" s="36">
        <v>5164.1666666666661</v>
      </c>
      <c r="F468" s="36">
        <v>5044.583333333333</v>
      </c>
      <c r="G468" s="36">
        <v>4842.1666666666661</v>
      </c>
      <c r="H468" s="36">
        <v>5486.1666666666661</v>
      </c>
      <c r="I468" s="36">
        <v>5688.5833333333321</v>
      </c>
      <c r="J468" s="36">
        <v>5808.1666666666661</v>
      </c>
      <c r="K468" s="31">
        <v>5569</v>
      </c>
      <c r="L468" s="31">
        <v>5247</v>
      </c>
      <c r="M468" s="31">
        <v>4.4657200000000001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3944.1</v>
      </c>
      <c r="D469" s="36">
        <v>3991.7333333333336</v>
      </c>
      <c r="E469" s="36">
        <v>3863.4666666666672</v>
      </c>
      <c r="F469" s="36">
        <v>3782.8333333333335</v>
      </c>
      <c r="G469" s="36">
        <v>3654.5666666666671</v>
      </c>
      <c r="H469" s="36">
        <v>4072.3666666666672</v>
      </c>
      <c r="I469" s="36">
        <v>4200.6333333333332</v>
      </c>
      <c r="J469" s="36">
        <v>4281.2666666666673</v>
      </c>
      <c r="K469" s="31">
        <v>4120</v>
      </c>
      <c r="L469" s="31">
        <v>3911.1</v>
      </c>
      <c r="M469" s="31">
        <v>3.0053899999999998</v>
      </c>
      <c r="N469" s="1"/>
      <c r="O469" s="1"/>
    </row>
    <row r="470" spans="1:15" ht="12.75" customHeight="1">
      <c r="A470" s="33">
        <v>460</v>
      </c>
      <c r="B470" s="53" t="s">
        <v>1051</v>
      </c>
      <c r="C470" s="31">
        <v>1399.3</v>
      </c>
      <c r="D470" s="36">
        <v>1351</v>
      </c>
      <c r="E470" s="36">
        <v>1288.8</v>
      </c>
      <c r="F470" s="36">
        <v>1178.3</v>
      </c>
      <c r="G470" s="36">
        <v>1116.0999999999999</v>
      </c>
      <c r="H470" s="36">
        <v>1461.5</v>
      </c>
      <c r="I470" s="36">
        <v>1523.6999999999998</v>
      </c>
      <c r="J470" s="36">
        <v>1634.2</v>
      </c>
      <c r="K470" s="31">
        <v>1413.2</v>
      </c>
      <c r="L470" s="31">
        <v>1240.5</v>
      </c>
      <c r="M470" s="31">
        <v>88.500119999999995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3380.4</v>
      </c>
      <c r="D471" s="36">
        <v>3389.8333333333335</v>
      </c>
      <c r="E471" s="36">
        <v>3361.666666666667</v>
      </c>
      <c r="F471" s="36">
        <v>3342.9333333333334</v>
      </c>
      <c r="G471" s="36">
        <v>3314.7666666666669</v>
      </c>
      <c r="H471" s="36">
        <v>3408.5666666666671</v>
      </c>
      <c r="I471" s="36">
        <v>3436.733333333334</v>
      </c>
      <c r="J471" s="36">
        <v>3455.4666666666672</v>
      </c>
      <c r="K471" s="31">
        <v>3418</v>
      </c>
      <c r="L471" s="31">
        <v>3371.1</v>
      </c>
      <c r="M471" s="31">
        <v>5.1953300000000002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2714.2</v>
      </c>
      <c r="D472" s="36">
        <v>2699.0666666666666</v>
      </c>
      <c r="E472" s="36">
        <v>2663.1333333333332</v>
      </c>
      <c r="F472" s="36">
        <v>2612.0666666666666</v>
      </c>
      <c r="G472" s="36">
        <v>2576.1333333333332</v>
      </c>
      <c r="H472" s="36">
        <v>2750.1333333333332</v>
      </c>
      <c r="I472" s="36">
        <v>2786.0666666666666</v>
      </c>
      <c r="J472" s="36">
        <v>2837.1333333333332</v>
      </c>
      <c r="K472" s="31">
        <v>2735</v>
      </c>
      <c r="L472" s="31">
        <v>2648</v>
      </c>
      <c r="M472" s="31">
        <v>3.8736100000000002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1456.2</v>
      </c>
      <c r="D473" s="36">
        <v>1451.3166666666666</v>
      </c>
      <c r="E473" s="36">
        <v>1428.8833333333332</v>
      </c>
      <c r="F473" s="36">
        <v>1401.5666666666666</v>
      </c>
      <c r="G473" s="36">
        <v>1379.1333333333332</v>
      </c>
      <c r="H473" s="36">
        <v>1478.6333333333332</v>
      </c>
      <c r="I473" s="36">
        <v>1501.0666666666666</v>
      </c>
      <c r="J473" s="36">
        <v>1528.3833333333332</v>
      </c>
      <c r="K473" s="31">
        <v>1473.75</v>
      </c>
      <c r="L473" s="31">
        <v>1424</v>
      </c>
      <c r="M473" s="31">
        <v>17.94041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4672.05</v>
      </c>
      <c r="D474" s="36">
        <v>4663.8833333333332</v>
      </c>
      <c r="E474" s="36">
        <v>4608.2666666666664</v>
      </c>
      <c r="F474" s="36">
        <v>4544.4833333333336</v>
      </c>
      <c r="G474" s="36">
        <v>4488.8666666666668</v>
      </c>
      <c r="H474" s="36">
        <v>4727.6666666666661</v>
      </c>
      <c r="I474" s="36">
        <v>4783.2833333333328</v>
      </c>
      <c r="J474" s="36">
        <v>4847.0666666666657</v>
      </c>
      <c r="K474" s="31">
        <v>4719.5</v>
      </c>
      <c r="L474" s="31">
        <v>4600.1000000000004</v>
      </c>
      <c r="M474" s="31">
        <v>7.4469399999999997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37.15</v>
      </c>
      <c r="D475" s="36">
        <v>37.233333333333334</v>
      </c>
      <c r="E475" s="36">
        <v>36.866666666666667</v>
      </c>
      <c r="F475" s="36">
        <v>36.583333333333336</v>
      </c>
      <c r="G475" s="36">
        <v>36.216666666666669</v>
      </c>
      <c r="H475" s="36">
        <v>37.516666666666666</v>
      </c>
      <c r="I475" s="36">
        <v>37.88333333333334</v>
      </c>
      <c r="J475" s="36">
        <v>38.166666666666664</v>
      </c>
      <c r="K475" s="31">
        <v>37.6</v>
      </c>
      <c r="L475" s="31">
        <v>36.950000000000003</v>
      </c>
      <c r="M475" s="31">
        <v>48.533520000000003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338.5</v>
      </c>
      <c r="D476" s="36">
        <v>339.5</v>
      </c>
      <c r="E476" s="36">
        <v>335</v>
      </c>
      <c r="F476" s="36">
        <v>331.5</v>
      </c>
      <c r="G476" s="36">
        <v>327</v>
      </c>
      <c r="H476" s="36">
        <v>343</v>
      </c>
      <c r="I476" s="36">
        <v>347.5</v>
      </c>
      <c r="J476" s="36">
        <v>351</v>
      </c>
      <c r="K476" s="31">
        <v>344</v>
      </c>
      <c r="L476" s="31">
        <v>336</v>
      </c>
      <c r="M476" s="31">
        <v>2.2008899999999998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566.45000000000005</v>
      </c>
      <c r="D477" s="36">
        <v>568.01666666666677</v>
      </c>
      <c r="E477" s="36">
        <v>558.43333333333351</v>
      </c>
      <c r="F477" s="36">
        <v>550.41666666666674</v>
      </c>
      <c r="G477" s="36">
        <v>540.83333333333348</v>
      </c>
      <c r="H477" s="36">
        <v>576.03333333333353</v>
      </c>
      <c r="I477" s="36">
        <v>585.61666666666679</v>
      </c>
      <c r="J477" s="31">
        <v>593.63333333333355</v>
      </c>
      <c r="K477" s="31">
        <v>577.6</v>
      </c>
      <c r="L477" s="31">
        <v>560</v>
      </c>
      <c r="M477" s="53">
        <v>4.8190099999999996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3721</v>
      </c>
      <c r="D478" s="36">
        <v>3737.7000000000003</v>
      </c>
      <c r="E478" s="36">
        <v>3670.9000000000005</v>
      </c>
      <c r="F478" s="36">
        <v>3620.8</v>
      </c>
      <c r="G478" s="36">
        <v>3554.0000000000005</v>
      </c>
      <c r="H478" s="36">
        <v>3787.8000000000006</v>
      </c>
      <c r="I478" s="36">
        <v>3854.6000000000008</v>
      </c>
      <c r="J478" s="31">
        <v>3904.7000000000007</v>
      </c>
      <c r="K478" s="31">
        <v>3804.5</v>
      </c>
      <c r="L478" s="31">
        <v>3687.6</v>
      </c>
      <c r="M478" s="53">
        <v>1.5263100000000001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57.3</v>
      </c>
      <c r="D479" s="36">
        <v>57.666666666666664</v>
      </c>
      <c r="E479" s="36">
        <v>56.633333333333326</v>
      </c>
      <c r="F479" s="36">
        <v>55.966666666666661</v>
      </c>
      <c r="G479" s="36">
        <v>54.933333333333323</v>
      </c>
      <c r="H479" s="36">
        <v>58.333333333333329</v>
      </c>
      <c r="I479" s="36">
        <v>59.366666666666674</v>
      </c>
      <c r="J479" s="36">
        <v>60.033333333333331</v>
      </c>
      <c r="K479" s="31">
        <v>58.7</v>
      </c>
      <c r="L479" s="31">
        <v>57</v>
      </c>
      <c r="M479" s="31">
        <v>207.88148000000001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866.05</v>
      </c>
      <c r="D480" s="36">
        <v>852.5333333333333</v>
      </c>
      <c r="E480" s="36">
        <v>830.06666666666661</v>
      </c>
      <c r="F480" s="36">
        <v>794.08333333333326</v>
      </c>
      <c r="G480" s="36">
        <v>771.61666666666656</v>
      </c>
      <c r="H480" s="36">
        <v>888.51666666666665</v>
      </c>
      <c r="I480" s="36">
        <v>910.98333333333335</v>
      </c>
      <c r="J480" s="31">
        <v>946.9666666666667</v>
      </c>
      <c r="K480" s="31">
        <v>875</v>
      </c>
      <c r="L480" s="31">
        <v>816.55</v>
      </c>
      <c r="M480" s="53">
        <v>10.64452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517.25</v>
      </c>
      <c r="D481" s="36">
        <v>518.44999999999993</v>
      </c>
      <c r="E481" s="36">
        <v>514.29999999999984</v>
      </c>
      <c r="F481" s="36">
        <v>511.34999999999991</v>
      </c>
      <c r="G481" s="36">
        <v>507.19999999999982</v>
      </c>
      <c r="H481" s="36">
        <v>521.39999999999986</v>
      </c>
      <c r="I481" s="36">
        <v>525.54999999999995</v>
      </c>
      <c r="J481" s="36">
        <v>528.49999999999989</v>
      </c>
      <c r="K481" s="31">
        <v>522.6</v>
      </c>
      <c r="L481" s="31">
        <v>515.5</v>
      </c>
      <c r="M481" s="31">
        <v>25.22672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923.4</v>
      </c>
      <c r="D482" s="36">
        <v>926.06666666666661</v>
      </c>
      <c r="E482" s="36">
        <v>912.33333333333326</v>
      </c>
      <c r="F482" s="36">
        <v>901.26666666666665</v>
      </c>
      <c r="G482" s="36">
        <v>887.5333333333333</v>
      </c>
      <c r="H482" s="36">
        <v>937.13333333333321</v>
      </c>
      <c r="I482" s="36">
        <v>950.86666666666656</v>
      </c>
      <c r="J482" s="36">
        <v>961.93333333333317</v>
      </c>
      <c r="K482" s="31">
        <v>939.8</v>
      </c>
      <c r="L482" s="31">
        <v>915</v>
      </c>
      <c r="M482" s="31">
        <v>0.86358000000000001</v>
      </c>
      <c r="N482" s="1"/>
      <c r="O482" s="1"/>
    </row>
    <row r="483" spans="1:15" ht="12.75" customHeight="1">
      <c r="A483" s="33">
        <v>473</v>
      </c>
      <c r="B483" s="31" t="s">
        <v>838</v>
      </c>
      <c r="C483" s="31">
        <v>50.45</v>
      </c>
      <c r="D483" s="36">
        <v>50.533333333333339</v>
      </c>
      <c r="E483" s="36">
        <v>49.616666666666674</v>
      </c>
      <c r="F483" s="36">
        <v>48.783333333333339</v>
      </c>
      <c r="G483" s="36">
        <v>47.866666666666674</v>
      </c>
      <c r="H483" s="36">
        <v>51.366666666666674</v>
      </c>
      <c r="I483" s="36">
        <v>52.283333333333346</v>
      </c>
      <c r="J483" s="36">
        <v>53.116666666666674</v>
      </c>
      <c r="K483" s="31">
        <v>51.45</v>
      </c>
      <c r="L483" s="31">
        <v>49.7</v>
      </c>
      <c r="M483" s="31">
        <v>198.60223999999999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10023.4</v>
      </c>
      <c r="D484" s="36">
        <v>10054.116666666667</v>
      </c>
      <c r="E484" s="36">
        <v>9930.2833333333328</v>
      </c>
      <c r="F484" s="36">
        <v>9837.1666666666661</v>
      </c>
      <c r="G484" s="36">
        <v>9713.3333333333321</v>
      </c>
      <c r="H484" s="36">
        <v>10147.233333333334</v>
      </c>
      <c r="I484" s="36">
        <v>10271.066666666666</v>
      </c>
      <c r="J484" s="36">
        <v>10364.183333333334</v>
      </c>
      <c r="K484" s="31">
        <v>10177.950000000001</v>
      </c>
      <c r="L484" s="31">
        <v>9961</v>
      </c>
      <c r="M484" s="31">
        <v>3.17883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155</v>
      </c>
      <c r="D485" s="36">
        <v>156.08333333333334</v>
      </c>
      <c r="E485" s="36">
        <v>153.41666666666669</v>
      </c>
      <c r="F485" s="36">
        <v>151.83333333333334</v>
      </c>
      <c r="G485" s="36">
        <v>149.16666666666669</v>
      </c>
      <c r="H485" s="36">
        <v>157.66666666666669</v>
      </c>
      <c r="I485" s="36">
        <v>160.33333333333337</v>
      </c>
      <c r="J485" s="36">
        <v>161.91666666666669</v>
      </c>
      <c r="K485" s="31">
        <v>158.75</v>
      </c>
      <c r="L485" s="31">
        <v>154.5</v>
      </c>
      <c r="M485" s="31">
        <v>114.01297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1877.75</v>
      </c>
      <c r="D486" s="36">
        <v>1870.7833333333335</v>
      </c>
      <c r="E486" s="36">
        <v>1858.5666666666671</v>
      </c>
      <c r="F486" s="36">
        <v>1839.3833333333334</v>
      </c>
      <c r="G486" s="36">
        <v>1827.166666666667</v>
      </c>
      <c r="H486" s="36">
        <v>1889.9666666666672</v>
      </c>
      <c r="I486" s="36">
        <v>1902.1833333333338</v>
      </c>
      <c r="J486" s="36">
        <v>1921.3666666666672</v>
      </c>
      <c r="K486" s="31">
        <v>1883</v>
      </c>
      <c r="L486" s="31">
        <v>1851.6</v>
      </c>
      <c r="M486" s="31">
        <v>1.774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1180.1500000000001</v>
      </c>
      <c r="D487" s="36">
        <v>1180.5333333333333</v>
      </c>
      <c r="E487" s="36">
        <v>1169.2166666666667</v>
      </c>
      <c r="F487" s="36">
        <v>1158.2833333333333</v>
      </c>
      <c r="G487" s="36">
        <v>1146.9666666666667</v>
      </c>
      <c r="H487" s="36">
        <v>1191.4666666666667</v>
      </c>
      <c r="I487" s="36">
        <v>1202.7833333333333</v>
      </c>
      <c r="J487" s="36">
        <v>1213.7166666666667</v>
      </c>
      <c r="K487" s="31">
        <v>1191.8499999999999</v>
      </c>
      <c r="L487" s="31">
        <v>1169.5999999999999</v>
      </c>
      <c r="M487" s="31">
        <v>11.37792</v>
      </c>
      <c r="N487" s="1"/>
      <c r="O487" s="1"/>
    </row>
    <row r="488" spans="1:15" ht="12.75" customHeight="1">
      <c r="A488" s="33">
        <v>478</v>
      </c>
      <c r="B488" s="53" t="s">
        <v>839</v>
      </c>
      <c r="C488" s="36">
        <v>362.25</v>
      </c>
      <c r="D488" s="36">
        <v>358.59999999999997</v>
      </c>
      <c r="E488" s="36">
        <v>353.19999999999993</v>
      </c>
      <c r="F488" s="36">
        <v>344.15</v>
      </c>
      <c r="G488" s="36">
        <v>338.74999999999994</v>
      </c>
      <c r="H488" s="36">
        <v>367.64999999999992</v>
      </c>
      <c r="I488" s="36">
        <v>373.0499999999999</v>
      </c>
      <c r="J488" s="36">
        <v>382.09999999999991</v>
      </c>
      <c r="K488" s="31">
        <v>364</v>
      </c>
      <c r="L488" s="31">
        <v>349.55</v>
      </c>
      <c r="M488" s="31">
        <v>6.4122599999999998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382.15</v>
      </c>
      <c r="D489" s="36">
        <v>379.31666666666666</v>
      </c>
      <c r="E489" s="36">
        <v>372.88333333333333</v>
      </c>
      <c r="F489" s="36">
        <v>363.61666666666667</v>
      </c>
      <c r="G489" s="36">
        <v>357.18333333333334</v>
      </c>
      <c r="H489" s="36">
        <v>388.58333333333331</v>
      </c>
      <c r="I489" s="36">
        <v>395.01666666666659</v>
      </c>
      <c r="J489" s="36">
        <v>404.2833333333333</v>
      </c>
      <c r="K489" s="31">
        <v>385.75</v>
      </c>
      <c r="L489" s="31">
        <v>370.05</v>
      </c>
      <c r="M489" s="31">
        <v>10.226380000000001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500.55</v>
      </c>
      <c r="D490" s="36">
        <v>503.18333333333334</v>
      </c>
      <c r="E490" s="36">
        <v>497.36666666666667</v>
      </c>
      <c r="F490" s="36">
        <v>494.18333333333334</v>
      </c>
      <c r="G490" s="36">
        <v>488.36666666666667</v>
      </c>
      <c r="H490" s="36">
        <v>506.36666666666667</v>
      </c>
      <c r="I490" s="36">
        <v>512.18333333333339</v>
      </c>
      <c r="J490" s="36">
        <v>515.36666666666667</v>
      </c>
      <c r="K490" s="31">
        <v>509</v>
      </c>
      <c r="L490" s="31">
        <v>500</v>
      </c>
      <c r="M490" s="31">
        <v>1.5735399999999999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345.15</v>
      </c>
      <c r="D491" s="36">
        <v>347.8</v>
      </c>
      <c r="E491" s="36">
        <v>338.95000000000005</v>
      </c>
      <c r="F491" s="36">
        <v>332.75000000000006</v>
      </c>
      <c r="G491" s="36">
        <v>323.90000000000009</v>
      </c>
      <c r="H491" s="36">
        <v>354</v>
      </c>
      <c r="I491" s="36">
        <v>362.85</v>
      </c>
      <c r="J491" s="36">
        <v>369.04999999999995</v>
      </c>
      <c r="K491" s="31">
        <v>356.65</v>
      </c>
      <c r="L491" s="31">
        <v>341.6</v>
      </c>
      <c r="M491" s="31">
        <v>3.4161899999999998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454.05</v>
      </c>
      <c r="D492" s="36">
        <v>455.31666666666666</v>
      </c>
      <c r="E492" s="36">
        <v>449.2833333333333</v>
      </c>
      <c r="F492" s="36">
        <v>444.51666666666665</v>
      </c>
      <c r="G492" s="36">
        <v>438.48333333333329</v>
      </c>
      <c r="H492" s="36">
        <v>460.08333333333331</v>
      </c>
      <c r="I492" s="36">
        <v>466.11666666666673</v>
      </c>
      <c r="J492" s="36">
        <v>470.88333333333333</v>
      </c>
      <c r="K492" s="31">
        <v>461.35</v>
      </c>
      <c r="L492" s="31">
        <v>450.55</v>
      </c>
      <c r="M492" s="31">
        <v>1.0626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540.6</v>
      </c>
      <c r="D493" s="36">
        <v>543.6</v>
      </c>
      <c r="E493" s="36">
        <v>535.65000000000009</v>
      </c>
      <c r="F493" s="36">
        <v>530.70000000000005</v>
      </c>
      <c r="G493" s="36">
        <v>522.75000000000011</v>
      </c>
      <c r="H493" s="36">
        <v>548.55000000000007</v>
      </c>
      <c r="I493" s="36">
        <v>556.50000000000011</v>
      </c>
      <c r="J493" s="36">
        <v>561.45000000000005</v>
      </c>
      <c r="K493" s="31">
        <v>551.54999999999995</v>
      </c>
      <c r="L493" s="31">
        <v>538.65</v>
      </c>
      <c r="M493" s="31">
        <v>1.2569399999999999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1430.3</v>
      </c>
      <c r="D494" s="36">
        <v>1442.55</v>
      </c>
      <c r="E494" s="36">
        <v>1415.85</v>
      </c>
      <c r="F494" s="36">
        <v>1401.3999999999999</v>
      </c>
      <c r="G494" s="36">
        <v>1374.6999999999998</v>
      </c>
      <c r="H494" s="36">
        <v>1457</v>
      </c>
      <c r="I494" s="36">
        <v>1483.7000000000003</v>
      </c>
      <c r="J494" s="36">
        <v>1498.15</v>
      </c>
      <c r="K494" s="31">
        <v>1469.25</v>
      </c>
      <c r="L494" s="31">
        <v>1428.1</v>
      </c>
      <c r="M494" s="31">
        <v>18.570150000000002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1024.05</v>
      </c>
      <c r="D495" s="36">
        <v>1023</v>
      </c>
      <c r="E495" s="36">
        <v>1012.05</v>
      </c>
      <c r="F495" s="36">
        <v>1000.05</v>
      </c>
      <c r="G495" s="36">
        <v>989.09999999999991</v>
      </c>
      <c r="H495" s="36">
        <v>1035</v>
      </c>
      <c r="I495" s="36">
        <v>1045.9499999999998</v>
      </c>
      <c r="J495" s="36">
        <v>1057.95</v>
      </c>
      <c r="K495" s="31">
        <v>1033.95</v>
      </c>
      <c r="L495" s="31">
        <v>1011</v>
      </c>
      <c r="M495" s="31">
        <v>1.5205599999999999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454.25</v>
      </c>
      <c r="D496" s="36">
        <v>455.89999999999992</v>
      </c>
      <c r="E496" s="36">
        <v>449.49999999999983</v>
      </c>
      <c r="F496" s="36">
        <v>444.74999999999989</v>
      </c>
      <c r="G496" s="36">
        <v>438.3499999999998</v>
      </c>
      <c r="H496" s="36">
        <v>460.64999999999986</v>
      </c>
      <c r="I496" s="36">
        <v>467.04999999999995</v>
      </c>
      <c r="J496" s="36">
        <v>471.7999999999999</v>
      </c>
      <c r="K496" s="31">
        <v>462.3</v>
      </c>
      <c r="L496" s="31">
        <v>451.15</v>
      </c>
      <c r="M496" s="31">
        <v>115.26945000000001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810.6</v>
      </c>
      <c r="D497" s="36">
        <v>808.79999999999984</v>
      </c>
      <c r="E497" s="36">
        <v>794.59999999999968</v>
      </c>
      <c r="F497" s="36">
        <v>778.5999999999998</v>
      </c>
      <c r="G497" s="36">
        <v>764.39999999999964</v>
      </c>
      <c r="H497" s="36">
        <v>824.79999999999973</v>
      </c>
      <c r="I497" s="36">
        <v>838.99999999999977</v>
      </c>
      <c r="J497" s="36">
        <v>854.99999999999977</v>
      </c>
      <c r="K497" s="31">
        <v>823</v>
      </c>
      <c r="L497" s="31">
        <v>792.8</v>
      </c>
      <c r="M497" s="31">
        <v>3.1764000000000001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14.8</v>
      </c>
      <c r="D498" s="36">
        <v>14.700000000000001</v>
      </c>
      <c r="E498" s="36">
        <v>14.500000000000002</v>
      </c>
      <c r="F498" s="36">
        <v>14.200000000000001</v>
      </c>
      <c r="G498" s="36">
        <v>14.000000000000002</v>
      </c>
      <c r="H498" s="36">
        <v>15.000000000000002</v>
      </c>
      <c r="I498" s="36">
        <v>15.200000000000001</v>
      </c>
      <c r="J498" s="36">
        <v>15.500000000000002</v>
      </c>
      <c r="K498" s="31">
        <v>14.9</v>
      </c>
      <c r="L498" s="31">
        <v>14.4</v>
      </c>
      <c r="M498" s="31">
        <v>5929.2248799999998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1375.3</v>
      </c>
      <c r="D499" s="36">
        <v>1385.5333333333335</v>
      </c>
      <c r="E499" s="36">
        <v>1361.7666666666671</v>
      </c>
      <c r="F499" s="36">
        <v>1348.2333333333336</v>
      </c>
      <c r="G499" s="36">
        <v>1324.4666666666672</v>
      </c>
      <c r="H499" s="36">
        <v>1399.0666666666671</v>
      </c>
      <c r="I499" s="36">
        <v>1422.8333333333335</v>
      </c>
      <c r="J499" s="31">
        <v>1436.366666666667</v>
      </c>
      <c r="K499" s="31">
        <v>1409.3</v>
      </c>
      <c r="L499" s="31">
        <v>1372</v>
      </c>
      <c r="M499" s="53">
        <v>12.88677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599.9</v>
      </c>
      <c r="D500" s="36">
        <v>597.86666666666667</v>
      </c>
      <c r="E500" s="36">
        <v>590.73333333333335</v>
      </c>
      <c r="F500" s="36">
        <v>581.56666666666672</v>
      </c>
      <c r="G500" s="36">
        <v>574.43333333333339</v>
      </c>
      <c r="H500" s="36">
        <v>607.0333333333333</v>
      </c>
      <c r="I500" s="36">
        <v>614.16666666666674</v>
      </c>
      <c r="J500" s="31">
        <v>623.33333333333326</v>
      </c>
      <c r="K500" s="31">
        <v>605</v>
      </c>
      <c r="L500" s="31">
        <v>588.70000000000005</v>
      </c>
      <c r="M500" s="53">
        <v>4.7520600000000002</v>
      </c>
      <c r="N500" s="1"/>
      <c r="O500" s="1"/>
    </row>
    <row r="501" spans="1:15" ht="12.75" customHeight="1">
      <c r="A501" s="33">
        <v>491</v>
      </c>
      <c r="B501" s="53" t="s">
        <v>840</v>
      </c>
      <c r="C501" s="53">
        <v>140.25</v>
      </c>
      <c r="D501" s="36">
        <v>140.71666666666667</v>
      </c>
      <c r="E501" s="36">
        <v>139.58333333333334</v>
      </c>
      <c r="F501" s="36">
        <v>138.91666666666669</v>
      </c>
      <c r="G501" s="36">
        <v>137.78333333333336</v>
      </c>
      <c r="H501" s="36">
        <v>141.38333333333333</v>
      </c>
      <c r="I501" s="36">
        <v>142.51666666666665</v>
      </c>
      <c r="J501" s="36">
        <v>143.18333333333331</v>
      </c>
      <c r="K501" s="31">
        <v>141.85</v>
      </c>
      <c r="L501" s="31">
        <v>140.05000000000001</v>
      </c>
      <c r="M501" s="31">
        <v>9.0479599999999998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836</v>
      </c>
      <c r="D502" s="36">
        <v>839.56666666666661</v>
      </c>
      <c r="E502" s="36">
        <v>828.43333333333317</v>
      </c>
      <c r="F502" s="36">
        <v>820.86666666666656</v>
      </c>
      <c r="G502" s="36">
        <v>809.73333333333312</v>
      </c>
      <c r="H502" s="36">
        <v>847.13333333333321</v>
      </c>
      <c r="I502" s="36">
        <v>858.26666666666665</v>
      </c>
      <c r="J502" s="36">
        <v>865.83333333333326</v>
      </c>
      <c r="K502" s="31">
        <v>850.7</v>
      </c>
      <c r="L502" s="31">
        <v>832</v>
      </c>
      <c r="M502" s="31">
        <v>0.99621999999999999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1531.8</v>
      </c>
      <c r="D503" s="36">
        <v>1532.2833333333335</v>
      </c>
      <c r="E503" s="36">
        <v>1519.5666666666671</v>
      </c>
      <c r="F503" s="36">
        <v>1507.3333333333335</v>
      </c>
      <c r="G503" s="36">
        <v>1494.616666666667</v>
      </c>
      <c r="H503" s="36">
        <v>1544.5166666666671</v>
      </c>
      <c r="I503" s="36">
        <v>1557.2333333333338</v>
      </c>
      <c r="J503" s="31">
        <v>1569.4666666666672</v>
      </c>
      <c r="K503" s="31">
        <v>1545</v>
      </c>
      <c r="L503" s="31">
        <v>1520.05</v>
      </c>
      <c r="M503" s="53">
        <v>4.0358200000000002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450.8</v>
      </c>
      <c r="D504" s="36">
        <v>451.93333333333334</v>
      </c>
      <c r="E504" s="36">
        <v>448.36666666666667</v>
      </c>
      <c r="F504" s="36">
        <v>445.93333333333334</v>
      </c>
      <c r="G504" s="36">
        <v>442.36666666666667</v>
      </c>
      <c r="H504" s="36">
        <v>454.36666666666667</v>
      </c>
      <c r="I504" s="36">
        <v>457.93333333333339</v>
      </c>
      <c r="J504" s="36">
        <v>460.36666666666667</v>
      </c>
      <c r="K504" s="31">
        <v>455.5</v>
      </c>
      <c r="L504" s="31">
        <v>449.5</v>
      </c>
      <c r="M504" s="31">
        <v>48.780180000000001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22.75</v>
      </c>
      <c r="D505" s="200">
        <v>22.7</v>
      </c>
      <c r="E505" s="200">
        <v>22.549999999999997</v>
      </c>
      <c r="F505" s="200">
        <v>22.349999999999998</v>
      </c>
      <c r="G505" s="200">
        <v>22.199999999999996</v>
      </c>
      <c r="H505" s="200">
        <v>22.9</v>
      </c>
      <c r="I505" s="200">
        <v>23.049999999999997</v>
      </c>
      <c r="J505" s="200">
        <v>23.25</v>
      </c>
      <c r="K505" s="201">
        <v>22.85</v>
      </c>
      <c r="L505" s="201">
        <v>22.5</v>
      </c>
      <c r="M505" s="201">
        <v>759.1567</v>
      </c>
      <c r="N505" s="1"/>
      <c r="O505" s="1"/>
    </row>
    <row r="506" spans="1:15" ht="12.75" customHeight="1">
      <c r="A506" s="33">
        <v>496</v>
      </c>
      <c r="B506" s="365" t="s">
        <v>517</v>
      </c>
      <c r="C506" s="365">
        <v>16425.2</v>
      </c>
      <c r="D506" s="366">
        <v>16591.416666666668</v>
      </c>
      <c r="E506" s="366">
        <v>16094.833333333336</v>
      </c>
      <c r="F506" s="366">
        <v>15764.466666666667</v>
      </c>
      <c r="G506" s="366">
        <v>15267.883333333335</v>
      </c>
      <c r="H506" s="366">
        <v>16921.783333333336</v>
      </c>
      <c r="I506" s="366">
        <v>17418.366666666672</v>
      </c>
      <c r="J506" s="366">
        <v>17748.733333333337</v>
      </c>
      <c r="K506" s="367">
        <v>17088</v>
      </c>
      <c r="L506" s="367">
        <v>16261.05</v>
      </c>
      <c r="M506" s="367">
        <v>0.33028000000000002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150.94999999999999</v>
      </c>
      <c r="D507" s="215">
        <v>151.58333333333334</v>
      </c>
      <c r="E507" s="215">
        <v>148.66666666666669</v>
      </c>
      <c r="F507" s="215">
        <v>146.38333333333335</v>
      </c>
      <c r="G507" s="215">
        <v>143.4666666666667</v>
      </c>
      <c r="H507" s="215">
        <v>153.86666666666667</v>
      </c>
      <c r="I507" s="215">
        <v>156.78333333333336</v>
      </c>
      <c r="J507" s="215">
        <v>159.06666666666666</v>
      </c>
      <c r="K507" s="213">
        <v>154.5</v>
      </c>
      <c r="L507" s="213">
        <v>149.30000000000001</v>
      </c>
      <c r="M507" s="213">
        <v>147.04453000000001</v>
      </c>
      <c r="N507" s="198"/>
      <c r="O507" s="198"/>
    </row>
    <row r="508" spans="1:15" ht="12.75" customHeight="1">
      <c r="A508" s="33">
        <v>498</v>
      </c>
      <c r="B508" s="369" t="s">
        <v>518</v>
      </c>
      <c r="C508" s="369">
        <v>626.1</v>
      </c>
      <c r="D508" s="369">
        <v>628.44999999999993</v>
      </c>
      <c r="E508" s="369">
        <v>614.89999999999986</v>
      </c>
      <c r="F508" s="369">
        <v>603.69999999999993</v>
      </c>
      <c r="G508" s="369">
        <v>590.14999999999986</v>
      </c>
      <c r="H508" s="369">
        <v>639.64999999999986</v>
      </c>
      <c r="I508" s="369">
        <v>653.19999999999982</v>
      </c>
      <c r="J508" s="369">
        <v>664.39999999999986</v>
      </c>
      <c r="K508" s="369">
        <v>642</v>
      </c>
      <c r="L508" s="369">
        <v>617.25</v>
      </c>
      <c r="M508" s="369">
        <v>8.2589199999999998</v>
      </c>
      <c r="N508" s="198"/>
      <c r="O508" s="198"/>
    </row>
    <row r="509" spans="1:15" ht="12.75" customHeight="1">
      <c r="A509" s="364">
        <v>499</v>
      </c>
      <c r="B509" s="377" t="s">
        <v>301</v>
      </c>
      <c r="C509" s="377">
        <v>183.35</v>
      </c>
      <c r="D509" s="377">
        <v>182.91666666666666</v>
      </c>
      <c r="E509" s="377">
        <v>180.43333333333331</v>
      </c>
      <c r="F509" s="377">
        <v>177.51666666666665</v>
      </c>
      <c r="G509" s="377">
        <v>175.0333333333333</v>
      </c>
      <c r="H509" s="377">
        <v>185.83333333333331</v>
      </c>
      <c r="I509" s="377">
        <v>188.31666666666666</v>
      </c>
      <c r="J509" s="377">
        <v>191.23333333333332</v>
      </c>
      <c r="K509" s="377">
        <v>185.4</v>
      </c>
      <c r="L509" s="377">
        <v>180</v>
      </c>
      <c r="M509" s="377">
        <v>308.88209000000001</v>
      </c>
      <c r="N509" s="198"/>
      <c r="O509" s="198"/>
    </row>
    <row r="510" spans="1:15" ht="12.75" customHeight="1">
      <c r="A510" s="368">
        <v>500</v>
      </c>
      <c r="B510" s="369" t="s">
        <v>237</v>
      </c>
      <c r="C510" s="369">
        <v>1044.75</v>
      </c>
      <c r="D510" s="369">
        <v>1043.8333333333333</v>
      </c>
      <c r="E510" s="369">
        <v>1036.8166666666666</v>
      </c>
      <c r="F510" s="369">
        <v>1028.8833333333334</v>
      </c>
      <c r="G510" s="369">
        <v>1021.8666666666668</v>
      </c>
      <c r="H510" s="369">
        <v>1051.7666666666664</v>
      </c>
      <c r="I510" s="369">
        <v>1058.7833333333333</v>
      </c>
      <c r="J510" s="369">
        <v>1066.7166666666662</v>
      </c>
      <c r="K510" s="369">
        <v>1050.8499999999999</v>
      </c>
      <c r="L510" s="369">
        <v>1035.9000000000001</v>
      </c>
      <c r="M510" s="369">
        <v>10.81054</v>
      </c>
      <c r="N510" s="198"/>
      <c r="O510" s="198"/>
    </row>
    <row r="511" spans="1:15" ht="12.75" customHeight="1">
      <c r="A511" s="368">
        <v>501</v>
      </c>
      <c r="B511" s="378" t="s">
        <v>1052</v>
      </c>
      <c r="C511" s="378">
        <v>2214.65</v>
      </c>
      <c r="D511" s="378">
        <v>2202.9500000000003</v>
      </c>
      <c r="E511" s="378">
        <v>2185.2500000000005</v>
      </c>
      <c r="F511" s="378">
        <v>2155.8500000000004</v>
      </c>
      <c r="G511" s="378">
        <v>2138.1500000000005</v>
      </c>
      <c r="H511" s="378">
        <v>2232.3500000000004</v>
      </c>
      <c r="I511" s="378">
        <v>2250.0500000000002</v>
      </c>
      <c r="J511" s="378">
        <v>2279.4500000000003</v>
      </c>
      <c r="K511" s="378">
        <v>2220.65</v>
      </c>
      <c r="L511" s="378">
        <v>2173.5500000000002</v>
      </c>
      <c r="M511" s="378">
        <v>0.37507000000000001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430"/>
      <c r="B5" s="431"/>
      <c r="C5" s="430"/>
      <c r="D5" s="43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32" t="s">
        <v>521</v>
      </c>
      <c r="C7" s="432"/>
      <c r="D7" s="7">
        <f>Main!B10</f>
        <v>45442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45441</v>
      </c>
      <c r="B10" s="32">
        <v>539662</v>
      </c>
      <c r="C10" s="31" t="s">
        <v>1161</v>
      </c>
      <c r="D10" s="31" t="s">
        <v>1162</v>
      </c>
      <c r="E10" s="31" t="s">
        <v>531</v>
      </c>
      <c r="F10" s="84">
        <v>52159</v>
      </c>
      <c r="G10" s="32">
        <v>17.04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45441</v>
      </c>
      <c r="B11" s="32">
        <v>539607</v>
      </c>
      <c r="C11" s="31" t="s">
        <v>1163</v>
      </c>
      <c r="D11" s="31" t="s">
        <v>1164</v>
      </c>
      <c r="E11" s="31" t="s">
        <v>531</v>
      </c>
      <c r="F11" s="84">
        <v>1735375</v>
      </c>
      <c r="G11" s="32">
        <v>80.459999999999994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45441</v>
      </c>
      <c r="B12" s="32">
        <v>539607</v>
      </c>
      <c r="C12" s="31" t="s">
        <v>1163</v>
      </c>
      <c r="D12" s="31" t="s">
        <v>1165</v>
      </c>
      <c r="E12" s="31" t="s">
        <v>531</v>
      </c>
      <c r="F12" s="84">
        <v>2404899</v>
      </c>
      <c r="G12" s="32">
        <v>80.459999999999994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45441</v>
      </c>
      <c r="B13" s="32">
        <v>539198</v>
      </c>
      <c r="C13" s="31" t="s">
        <v>1166</v>
      </c>
      <c r="D13" s="31" t="s">
        <v>1167</v>
      </c>
      <c r="E13" s="31" t="s">
        <v>531</v>
      </c>
      <c r="F13" s="84">
        <v>17500</v>
      </c>
      <c r="G13" s="32">
        <v>170.65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45441</v>
      </c>
      <c r="B14" s="32">
        <v>530309</v>
      </c>
      <c r="C14" s="31" t="s">
        <v>1168</v>
      </c>
      <c r="D14" s="31" t="s">
        <v>1169</v>
      </c>
      <c r="E14" s="31" t="s">
        <v>531</v>
      </c>
      <c r="F14" s="84">
        <v>120290</v>
      </c>
      <c r="G14" s="32">
        <v>26.01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45441</v>
      </c>
      <c r="B15" s="32">
        <v>504340</v>
      </c>
      <c r="C15" s="31" t="s">
        <v>1170</v>
      </c>
      <c r="D15" s="31" t="s">
        <v>1171</v>
      </c>
      <c r="E15" s="31" t="s">
        <v>531</v>
      </c>
      <c r="F15" s="84">
        <v>70248</v>
      </c>
      <c r="G15" s="32">
        <v>5.19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45441</v>
      </c>
      <c r="B16" s="32">
        <v>537707</v>
      </c>
      <c r="C16" s="31" t="s">
        <v>959</v>
      </c>
      <c r="D16" s="31" t="s">
        <v>1068</v>
      </c>
      <c r="E16" s="31" t="s">
        <v>530</v>
      </c>
      <c r="F16" s="84">
        <v>92300</v>
      </c>
      <c r="G16" s="32">
        <v>36.159999999999997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45441</v>
      </c>
      <c r="B17" s="32">
        <v>537707</v>
      </c>
      <c r="C17" s="31" t="s">
        <v>959</v>
      </c>
      <c r="D17" s="31" t="s">
        <v>1068</v>
      </c>
      <c r="E17" s="31" t="s">
        <v>531</v>
      </c>
      <c r="F17" s="84">
        <v>242300</v>
      </c>
      <c r="G17" s="32">
        <v>36.96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45441</v>
      </c>
      <c r="B18" s="32">
        <v>537707</v>
      </c>
      <c r="C18" s="31" t="s">
        <v>959</v>
      </c>
      <c r="D18" s="31" t="s">
        <v>1172</v>
      </c>
      <c r="E18" s="31" t="s">
        <v>531</v>
      </c>
      <c r="F18" s="84">
        <v>37137</v>
      </c>
      <c r="G18" s="32">
        <v>36.979999999999997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45441</v>
      </c>
      <c r="B19" s="32">
        <v>537707</v>
      </c>
      <c r="C19" s="31" t="s">
        <v>959</v>
      </c>
      <c r="D19" s="31" t="s">
        <v>1172</v>
      </c>
      <c r="E19" s="31" t="s">
        <v>530</v>
      </c>
      <c r="F19" s="84">
        <v>125104</v>
      </c>
      <c r="G19" s="32">
        <v>36.909999999999997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45441</v>
      </c>
      <c r="B20" s="32">
        <v>537707</v>
      </c>
      <c r="C20" s="31" t="s">
        <v>959</v>
      </c>
      <c r="D20" s="31" t="s">
        <v>1060</v>
      </c>
      <c r="E20" s="31" t="s">
        <v>531</v>
      </c>
      <c r="F20" s="84">
        <v>80000</v>
      </c>
      <c r="G20" s="32">
        <v>36.979999999999997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45441</v>
      </c>
      <c r="B21" s="32">
        <v>537707</v>
      </c>
      <c r="C21" s="31" t="s">
        <v>959</v>
      </c>
      <c r="D21" s="31" t="s">
        <v>1095</v>
      </c>
      <c r="E21" s="31" t="s">
        <v>531</v>
      </c>
      <c r="F21" s="84">
        <v>180000</v>
      </c>
      <c r="G21" s="32">
        <v>36.979999999999997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45441</v>
      </c>
      <c r="B22" s="32">
        <v>537707</v>
      </c>
      <c r="C22" s="31" t="s">
        <v>959</v>
      </c>
      <c r="D22" s="31" t="s">
        <v>1173</v>
      </c>
      <c r="E22" s="31" t="s">
        <v>531</v>
      </c>
      <c r="F22" s="84">
        <v>63020</v>
      </c>
      <c r="G22" s="32">
        <v>36.700000000000003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45441</v>
      </c>
      <c r="B23" s="32">
        <v>537707</v>
      </c>
      <c r="C23" s="31" t="s">
        <v>959</v>
      </c>
      <c r="D23" s="31" t="s">
        <v>1095</v>
      </c>
      <c r="E23" s="31" t="s">
        <v>530</v>
      </c>
      <c r="F23" s="84">
        <v>11950</v>
      </c>
      <c r="G23" s="32">
        <v>36.74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45441</v>
      </c>
      <c r="B24" s="32">
        <v>544173</v>
      </c>
      <c r="C24" s="31" t="s">
        <v>1174</v>
      </c>
      <c r="D24" s="31" t="s">
        <v>1069</v>
      </c>
      <c r="E24" s="31" t="s">
        <v>531</v>
      </c>
      <c r="F24" s="84">
        <v>5000</v>
      </c>
      <c r="G24" s="32">
        <v>99.6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45441</v>
      </c>
      <c r="B25" s="32">
        <v>544173</v>
      </c>
      <c r="C25" s="31" t="s">
        <v>1174</v>
      </c>
      <c r="D25" s="31" t="s">
        <v>844</v>
      </c>
      <c r="E25" s="31" t="s">
        <v>531</v>
      </c>
      <c r="F25" s="84">
        <v>21000</v>
      </c>
      <c r="G25" s="32">
        <v>100.53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45441</v>
      </c>
      <c r="B26" s="32">
        <v>544173</v>
      </c>
      <c r="C26" s="31" t="s">
        <v>1174</v>
      </c>
      <c r="D26" s="31" t="s">
        <v>1069</v>
      </c>
      <c r="E26" s="31" t="s">
        <v>530</v>
      </c>
      <c r="F26" s="84">
        <v>50000</v>
      </c>
      <c r="G26" s="32">
        <v>99.6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45441</v>
      </c>
      <c r="B27" s="32">
        <v>544173</v>
      </c>
      <c r="C27" s="31" t="s">
        <v>1174</v>
      </c>
      <c r="D27" s="31" t="s">
        <v>844</v>
      </c>
      <c r="E27" s="31" t="s">
        <v>530</v>
      </c>
      <c r="F27" s="84">
        <v>71000</v>
      </c>
      <c r="G27" s="32">
        <v>99.6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45441</v>
      </c>
      <c r="B28" s="32">
        <v>544173</v>
      </c>
      <c r="C28" s="31" t="s">
        <v>1174</v>
      </c>
      <c r="D28" s="31" t="s">
        <v>1175</v>
      </c>
      <c r="E28" s="31" t="s">
        <v>531</v>
      </c>
      <c r="F28" s="84">
        <v>19000</v>
      </c>
      <c r="G28" s="32">
        <v>99.6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45441</v>
      </c>
      <c r="B29" s="32">
        <v>544173</v>
      </c>
      <c r="C29" s="31" t="s">
        <v>1174</v>
      </c>
      <c r="D29" s="31" t="s">
        <v>1176</v>
      </c>
      <c r="E29" s="31" t="s">
        <v>531</v>
      </c>
      <c r="F29" s="84">
        <v>20000</v>
      </c>
      <c r="G29" s="32">
        <v>99.6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45441</v>
      </c>
      <c r="B30" s="32">
        <v>506186</v>
      </c>
      <c r="C30" s="31" t="s">
        <v>1116</v>
      </c>
      <c r="D30" s="31" t="s">
        <v>1133</v>
      </c>
      <c r="E30" s="31" t="s">
        <v>531</v>
      </c>
      <c r="F30" s="84">
        <v>346152</v>
      </c>
      <c r="G30" s="32">
        <v>26.74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45441</v>
      </c>
      <c r="B31" s="32">
        <v>506186</v>
      </c>
      <c r="C31" s="31" t="s">
        <v>1116</v>
      </c>
      <c r="D31" s="31" t="s">
        <v>1089</v>
      </c>
      <c r="E31" s="31" t="s">
        <v>531</v>
      </c>
      <c r="F31" s="84">
        <v>262481</v>
      </c>
      <c r="G31" s="32">
        <v>26.73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45441</v>
      </c>
      <c r="B32" s="32">
        <v>506186</v>
      </c>
      <c r="C32" s="31" t="s">
        <v>1116</v>
      </c>
      <c r="D32" s="31" t="s">
        <v>1089</v>
      </c>
      <c r="E32" s="31" t="s">
        <v>530</v>
      </c>
      <c r="F32" s="84">
        <v>195869</v>
      </c>
      <c r="G32" s="32">
        <v>26.74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45441</v>
      </c>
      <c r="B33" s="32">
        <v>500620</v>
      </c>
      <c r="C33" s="31" t="s">
        <v>383</v>
      </c>
      <c r="D33" s="31" t="s">
        <v>1177</v>
      </c>
      <c r="E33" s="31" t="s">
        <v>530</v>
      </c>
      <c r="F33" s="84">
        <v>994479</v>
      </c>
      <c r="G33" s="32">
        <v>1045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45441</v>
      </c>
      <c r="B34" s="32">
        <v>500620</v>
      </c>
      <c r="C34" s="31" t="s">
        <v>383</v>
      </c>
      <c r="D34" s="31" t="s">
        <v>1178</v>
      </c>
      <c r="E34" s="31" t="s">
        <v>531</v>
      </c>
      <c r="F34" s="84">
        <v>2000000</v>
      </c>
      <c r="G34" s="32">
        <v>1045.1400000000001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45441</v>
      </c>
      <c r="B35" s="32">
        <v>514386</v>
      </c>
      <c r="C35" s="31" t="s">
        <v>1179</v>
      </c>
      <c r="D35" s="31" t="s">
        <v>1180</v>
      </c>
      <c r="E35" s="31" t="s">
        <v>531</v>
      </c>
      <c r="F35" s="84">
        <v>90000</v>
      </c>
      <c r="G35" s="32">
        <v>6.53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45441</v>
      </c>
      <c r="B36" s="32">
        <v>513337</v>
      </c>
      <c r="C36" s="31" t="s">
        <v>1096</v>
      </c>
      <c r="D36" s="31" t="s">
        <v>1181</v>
      </c>
      <c r="E36" s="31" t="s">
        <v>531</v>
      </c>
      <c r="F36" s="84">
        <v>1700000</v>
      </c>
      <c r="G36" s="32">
        <v>20.239999999999998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45441</v>
      </c>
      <c r="B37" s="32">
        <v>513337</v>
      </c>
      <c r="C37" s="31" t="s">
        <v>1096</v>
      </c>
      <c r="D37" s="31" t="s">
        <v>1134</v>
      </c>
      <c r="E37" s="31" t="s">
        <v>531</v>
      </c>
      <c r="F37" s="84">
        <v>560000</v>
      </c>
      <c r="G37" s="32">
        <v>20.239999999999998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45441</v>
      </c>
      <c r="B38" s="32">
        <v>540377</v>
      </c>
      <c r="C38" s="31" t="s">
        <v>1135</v>
      </c>
      <c r="D38" s="31" t="s">
        <v>1125</v>
      </c>
      <c r="E38" s="31" t="s">
        <v>530</v>
      </c>
      <c r="F38" s="84">
        <v>1667392</v>
      </c>
      <c r="G38" s="32">
        <v>1.74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45441</v>
      </c>
      <c r="B39" s="32">
        <v>539175</v>
      </c>
      <c r="C39" s="31" t="s">
        <v>1117</v>
      </c>
      <c r="D39" s="31" t="s">
        <v>1182</v>
      </c>
      <c r="E39" s="31" t="s">
        <v>530</v>
      </c>
      <c r="F39" s="84">
        <v>126742</v>
      </c>
      <c r="G39" s="32">
        <v>13.42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45441</v>
      </c>
      <c r="B40" s="32">
        <v>536709</v>
      </c>
      <c r="C40" s="31" t="s">
        <v>1183</v>
      </c>
      <c r="D40" s="31" t="s">
        <v>1184</v>
      </c>
      <c r="E40" s="31" t="s">
        <v>531</v>
      </c>
      <c r="F40" s="84">
        <v>75495</v>
      </c>
      <c r="G40" s="32">
        <v>16.29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45441</v>
      </c>
      <c r="B41" s="32">
        <v>538765</v>
      </c>
      <c r="C41" s="31" t="s">
        <v>1136</v>
      </c>
      <c r="D41" s="31" t="s">
        <v>1137</v>
      </c>
      <c r="E41" s="31" t="s">
        <v>530</v>
      </c>
      <c r="F41" s="84">
        <v>85000</v>
      </c>
      <c r="G41" s="32">
        <v>4.7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45441</v>
      </c>
      <c r="B42" s="32">
        <v>538765</v>
      </c>
      <c r="C42" s="31" t="s">
        <v>1136</v>
      </c>
      <c r="D42" s="31" t="s">
        <v>1137</v>
      </c>
      <c r="E42" s="31" t="s">
        <v>531</v>
      </c>
      <c r="F42" s="84">
        <v>20000</v>
      </c>
      <c r="G42" s="32">
        <v>4.4400000000000004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45441</v>
      </c>
      <c r="B43" s="32">
        <v>543579</v>
      </c>
      <c r="C43" s="31" t="s">
        <v>1185</v>
      </c>
      <c r="D43" s="31" t="s">
        <v>1186</v>
      </c>
      <c r="E43" s="31" t="s">
        <v>530</v>
      </c>
      <c r="F43" s="84">
        <v>900000</v>
      </c>
      <c r="G43" s="32">
        <v>17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45441</v>
      </c>
      <c r="B44" s="32">
        <v>543579</v>
      </c>
      <c r="C44" s="31" t="s">
        <v>1185</v>
      </c>
      <c r="D44" s="31" t="s">
        <v>1187</v>
      </c>
      <c r="E44" s="31" t="s">
        <v>530</v>
      </c>
      <c r="F44" s="84">
        <v>136000</v>
      </c>
      <c r="G44" s="32">
        <v>17.3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45441</v>
      </c>
      <c r="B45" s="32">
        <v>543579</v>
      </c>
      <c r="C45" s="31" t="s">
        <v>1185</v>
      </c>
      <c r="D45" s="31" t="s">
        <v>1184</v>
      </c>
      <c r="E45" s="31" t="s">
        <v>530</v>
      </c>
      <c r="F45" s="84">
        <v>624000</v>
      </c>
      <c r="G45" s="32">
        <v>17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45441</v>
      </c>
      <c r="B46" s="32">
        <v>543579</v>
      </c>
      <c r="C46" s="31" t="s">
        <v>1185</v>
      </c>
      <c r="D46" s="31" t="s">
        <v>1188</v>
      </c>
      <c r="E46" s="31" t="s">
        <v>531</v>
      </c>
      <c r="F46" s="84">
        <v>120000</v>
      </c>
      <c r="G46" s="32">
        <v>17.02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45441</v>
      </c>
      <c r="B47" s="32">
        <v>543579</v>
      </c>
      <c r="C47" s="31" t="s">
        <v>1185</v>
      </c>
      <c r="D47" s="31" t="s">
        <v>1188</v>
      </c>
      <c r="E47" s="31" t="s">
        <v>530</v>
      </c>
      <c r="F47" s="84">
        <v>148000</v>
      </c>
      <c r="G47" s="32">
        <v>17.34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45441</v>
      </c>
      <c r="B48" s="32">
        <v>543579</v>
      </c>
      <c r="C48" s="31" t="s">
        <v>1185</v>
      </c>
      <c r="D48" s="31" t="s">
        <v>1189</v>
      </c>
      <c r="E48" s="31" t="s">
        <v>531</v>
      </c>
      <c r="F48" s="84">
        <v>1800000</v>
      </c>
      <c r="G48" s="32">
        <v>17.05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45441</v>
      </c>
      <c r="B49" s="32">
        <v>523242</v>
      </c>
      <c r="C49" s="31" t="s">
        <v>1097</v>
      </c>
      <c r="D49" s="31" t="s">
        <v>1190</v>
      </c>
      <c r="E49" s="31" t="s">
        <v>530</v>
      </c>
      <c r="F49" s="84">
        <v>99700</v>
      </c>
      <c r="G49" s="32">
        <v>6.28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45441</v>
      </c>
      <c r="B50" s="32">
        <v>501144</v>
      </c>
      <c r="C50" s="31" t="s">
        <v>1191</v>
      </c>
      <c r="D50" s="31" t="s">
        <v>1192</v>
      </c>
      <c r="E50" s="31" t="s">
        <v>530</v>
      </c>
      <c r="F50" s="84">
        <v>1250</v>
      </c>
      <c r="G50" s="32">
        <v>94.61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45441</v>
      </c>
      <c r="B51" s="32">
        <v>540173</v>
      </c>
      <c r="C51" s="31" t="s">
        <v>450</v>
      </c>
      <c r="D51" s="31" t="s">
        <v>1193</v>
      </c>
      <c r="E51" s="31" t="s">
        <v>530</v>
      </c>
      <c r="F51" s="84">
        <v>1308680</v>
      </c>
      <c r="G51" s="32">
        <v>724.55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45441</v>
      </c>
      <c r="B52" s="32">
        <v>540173</v>
      </c>
      <c r="C52" s="31" t="s">
        <v>450</v>
      </c>
      <c r="D52" s="31" t="s">
        <v>1194</v>
      </c>
      <c r="E52" s="31" t="s">
        <v>531</v>
      </c>
      <c r="F52" s="84">
        <v>5800320</v>
      </c>
      <c r="G52" s="32">
        <v>727.47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45441</v>
      </c>
      <c r="B53" s="32">
        <v>540173</v>
      </c>
      <c r="C53" s="31" t="s">
        <v>450</v>
      </c>
      <c r="D53" s="31" t="s">
        <v>1195</v>
      </c>
      <c r="E53" s="31" t="s">
        <v>531</v>
      </c>
      <c r="F53" s="84">
        <v>5800320</v>
      </c>
      <c r="G53" s="32">
        <v>727.26</v>
      </c>
      <c r="H53" s="32" t="s">
        <v>326</v>
      </c>
    </row>
    <row r="54" spans="1:28" ht="15" customHeight="1">
      <c r="A54" s="83">
        <v>45441</v>
      </c>
      <c r="B54" s="32">
        <v>539669</v>
      </c>
      <c r="C54" s="31" t="s">
        <v>1196</v>
      </c>
      <c r="D54" s="31" t="s">
        <v>1197</v>
      </c>
      <c r="E54" s="31" t="s">
        <v>531</v>
      </c>
      <c r="F54" s="84">
        <v>1155359</v>
      </c>
      <c r="G54" s="32">
        <v>0.6</v>
      </c>
      <c r="H54" s="32" t="s">
        <v>326</v>
      </c>
    </row>
    <row r="55" spans="1:28" ht="15" customHeight="1">
      <c r="A55" s="83">
        <v>45441</v>
      </c>
      <c r="B55" s="32">
        <v>519191</v>
      </c>
      <c r="C55" s="31" t="s">
        <v>1198</v>
      </c>
      <c r="D55" s="31" t="s">
        <v>1098</v>
      </c>
      <c r="E55" s="31" t="s">
        <v>531</v>
      </c>
      <c r="F55" s="84">
        <v>49999</v>
      </c>
      <c r="G55" s="32">
        <v>8.56</v>
      </c>
      <c r="H55" s="32" t="s">
        <v>326</v>
      </c>
    </row>
    <row r="56" spans="1:28" ht="15" customHeight="1">
      <c r="A56" s="83">
        <v>45441</v>
      </c>
      <c r="B56" s="32">
        <v>531893</v>
      </c>
      <c r="C56" s="31" t="s">
        <v>1199</v>
      </c>
      <c r="D56" s="31" t="s">
        <v>1200</v>
      </c>
      <c r="E56" s="31" t="s">
        <v>531</v>
      </c>
      <c r="F56" s="84">
        <v>12500000</v>
      </c>
      <c r="G56" s="32">
        <v>1.42</v>
      </c>
      <c r="H56" s="32" t="s">
        <v>326</v>
      </c>
    </row>
    <row r="57" spans="1:28" ht="15" customHeight="1">
      <c r="A57" s="83">
        <v>45441</v>
      </c>
      <c r="B57" s="32">
        <v>531893</v>
      </c>
      <c r="C57" s="31" t="s">
        <v>1199</v>
      </c>
      <c r="D57" s="31" t="s">
        <v>1201</v>
      </c>
      <c r="E57" s="31" t="s">
        <v>530</v>
      </c>
      <c r="F57" s="84">
        <v>16275863</v>
      </c>
      <c r="G57" s="32">
        <v>1.41</v>
      </c>
      <c r="H57" s="32" t="s">
        <v>326</v>
      </c>
    </row>
    <row r="58" spans="1:28" ht="15" customHeight="1">
      <c r="A58" s="83">
        <v>45441</v>
      </c>
      <c r="B58" s="32">
        <v>531893</v>
      </c>
      <c r="C58" s="31" t="s">
        <v>1199</v>
      </c>
      <c r="D58" s="31" t="s">
        <v>1201</v>
      </c>
      <c r="E58" s="31" t="s">
        <v>531</v>
      </c>
      <c r="F58" s="84">
        <v>16214850</v>
      </c>
      <c r="G58" s="32">
        <v>1.42</v>
      </c>
      <c r="H58" s="32" t="s">
        <v>326</v>
      </c>
    </row>
    <row r="59" spans="1:28" ht="15" customHeight="1">
      <c r="A59" s="83">
        <v>45441</v>
      </c>
      <c r="B59" s="32">
        <v>532217</v>
      </c>
      <c r="C59" s="31" t="s">
        <v>1202</v>
      </c>
      <c r="D59" s="31" t="s">
        <v>1203</v>
      </c>
      <c r="E59" s="31" t="s">
        <v>531</v>
      </c>
      <c r="F59" s="84">
        <v>100000</v>
      </c>
      <c r="G59" s="32">
        <v>32.299999999999997</v>
      </c>
      <c r="H59" s="32" t="s">
        <v>326</v>
      </c>
    </row>
    <row r="60" spans="1:28" ht="15" customHeight="1">
      <c r="A60" s="83">
        <v>45441</v>
      </c>
      <c r="B60" s="32">
        <v>539584</v>
      </c>
      <c r="C60" s="31" t="s">
        <v>865</v>
      </c>
      <c r="D60" s="31" t="s">
        <v>1114</v>
      </c>
      <c r="E60" s="31" t="s">
        <v>530</v>
      </c>
      <c r="F60" s="84">
        <v>500004</v>
      </c>
      <c r="G60" s="32">
        <v>0.47</v>
      </c>
      <c r="H60" s="32" t="s">
        <v>326</v>
      </c>
    </row>
    <row r="61" spans="1:28" ht="15" customHeight="1">
      <c r="A61" s="83">
        <v>45441</v>
      </c>
      <c r="B61" s="32">
        <v>539584</v>
      </c>
      <c r="C61" s="31" t="s">
        <v>865</v>
      </c>
      <c r="D61" s="31" t="s">
        <v>1114</v>
      </c>
      <c r="E61" s="31" t="s">
        <v>531</v>
      </c>
      <c r="F61" s="84">
        <v>652059</v>
      </c>
      <c r="G61" s="32">
        <v>0.48</v>
      </c>
      <c r="H61" s="32" t="s">
        <v>326</v>
      </c>
    </row>
    <row r="62" spans="1:28" ht="15" customHeight="1">
      <c r="A62" s="83">
        <v>45441</v>
      </c>
      <c r="B62" s="32">
        <v>539584</v>
      </c>
      <c r="C62" s="31" t="s">
        <v>865</v>
      </c>
      <c r="D62" s="31" t="s">
        <v>1115</v>
      </c>
      <c r="E62" s="31" t="s">
        <v>531</v>
      </c>
      <c r="F62" s="84">
        <v>2280995</v>
      </c>
      <c r="G62" s="32">
        <v>0.47</v>
      </c>
      <c r="H62" s="32" t="s">
        <v>326</v>
      </c>
    </row>
    <row r="63" spans="1:28" ht="15" customHeight="1">
      <c r="A63" s="83">
        <v>45441</v>
      </c>
      <c r="B63" s="32">
        <v>539584</v>
      </c>
      <c r="C63" s="31" t="s">
        <v>865</v>
      </c>
      <c r="D63" s="31" t="s">
        <v>1115</v>
      </c>
      <c r="E63" s="31" t="s">
        <v>530</v>
      </c>
      <c r="F63" s="84">
        <v>780995</v>
      </c>
      <c r="G63" s="32">
        <v>0.47</v>
      </c>
      <c r="H63" s="32" t="s">
        <v>326</v>
      </c>
    </row>
    <row r="64" spans="1:28" ht="15" customHeight="1">
      <c r="A64" s="83">
        <v>45441</v>
      </c>
      <c r="B64" s="32">
        <v>539584</v>
      </c>
      <c r="C64" s="31" t="s">
        <v>865</v>
      </c>
      <c r="D64" s="31" t="s">
        <v>1204</v>
      </c>
      <c r="E64" s="31" t="s">
        <v>530</v>
      </c>
      <c r="F64" s="84">
        <v>1141909</v>
      </c>
      <c r="G64" s="32">
        <v>0.47</v>
      </c>
      <c r="H64" s="32" t="s">
        <v>326</v>
      </c>
    </row>
    <row r="65" spans="1:8" ht="15" customHeight="1">
      <c r="A65" s="83">
        <v>45441</v>
      </c>
      <c r="B65" s="32">
        <v>539584</v>
      </c>
      <c r="C65" s="31" t="s">
        <v>865</v>
      </c>
      <c r="D65" s="31" t="s">
        <v>1069</v>
      </c>
      <c r="E65" s="31" t="s">
        <v>531</v>
      </c>
      <c r="F65" s="84">
        <v>955385</v>
      </c>
      <c r="G65" s="32">
        <v>0.47</v>
      </c>
      <c r="H65" s="32" t="s">
        <v>326</v>
      </c>
    </row>
    <row r="66" spans="1:8" ht="15" customHeight="1">
      <c r="A66" s="83">
        <v>45441</v>
      </c>
      <c r="B66" s="32">
        <v>539584</v>
      </c>
      <c r="C66" s="31" t="s">
        <v>865</v>
      </c>
      <c r="D66" s="31" t="s">
        <v>1089</v>
      </c>
      <c r="E66" s="31" t="s">
        <v>531</v>
      </c>
      <c r="F66" s="84">
        <v>1933014</v>
      </c>
      <c r="G66" s="32">
        <v>0.5</v>
      </c>
      <c r="H66" s="32" t="s">
        <v>326</v>
      </c>
    </row>
    <row r="67" spans="1:8" ht="15" customHeight="1">
      <c r="A67" s="83">
        <v>45441</v>
      </c>
      <c r="B67" s="32">
        <v>539584</v>
      </c>
      <c r="C67" s="31" t="s">
        <v>865</v>
      </c>
      <c r="D67" s="31" t="s">
        <v>1089</v>
      </c>
      <c r="E67" s="31" t="s">
        <v>530</v>
      </c>
      <c r="F67" s="84">
        <v>453014</v>
      </c>
      <c r="G67" s="32">
        <v>0.47</v>
      </c>
      <c r="H67" s="32" t="s">
        <v>326</v>
      </c>
    </row>
    <row r="68" spans="1:8" ht="15" customHeight="1">
      <c r="A68" s="83">
        <v>45441</v>
      </c>
      <c r="B68" s="32">
        <v>531499</v>
      </c>
      <c r="C68" s="31" t="s">
        <v>1138</v>
      </c>
      <c r="D68" s="31" t="s">
        <v>1139</v>
      </c>
      <c r="E68" s="31" t="s">
        <v>531</v>
      </c>
      <c r="F68" s="84">
        <v>400000</v>
      </c>
      <c r="G68" s="32">
        <v>7.1</v>
      </c>
      <c r="H68" s="32" t="s">
        <v>326</v>
      </c>
    </row>
    <row r="69" spans="1:8" ht="15" customHeight="1">
      <c r="A69" s="83">
        <v>45441</v>
      </c>
      <c r="B69" s="32">
        <v>531499</v>
      </c>
      <c r="C69" s="31" t="s">
        <v>1138</v>
      </c>
      <c r="D69" s="31" t="s">
        <v>1140</v>
      </c>
      <c r="E69" s="31" t="s">
        <v>530</v>
      </c>
      <c r="F69" s="84">
        <v>209243</v>
      </c>
      <c r="G69" s="32">
        <v>7.1</v>
      </c>
      <c r="H69" s="32" t="s">
        <v>326</v>
      </c>
    </row>
    <row r="70" spans="1:8" ht="15" customHeight="1">
      <c r="A70" s="83">
        <v>45441</v>
      </c>
      <c r="B70" s="32">
        <v>531499</v>
      </c>
      <c r="C70" s="31" t="s">
        <v>1138</v>
      </c>
      <c r="D70" s="31" t="s">
        <v>1140</v>
      </c>
      <c r="E70" s="31" t="s">
        <v>531</v>
      </c>
      <c r="F70" s="84">
        <v>7962</v>
      </c>
      <c r="G70" s="32">
        <v>7.33</v>
      </c>
      <c r="H70" s="32" t="s">
        <v>326</v>
      </c>
    </row>
    <row r="71" spans="1:8" ht="15" customHeight="1">
      <c r="A71" s="83">
        <v>45441</v>
      </c>
      <c r="B71" s="32">
        <v>531499</v>
      </c>
      <c r="C71" s="31" t="s">
        <v>1138</v>
      </c>
      <c r="D71" s="31" t="s">
        <v>1141</v>
      </c>
      <c r="E71" s="31" t="s">
        <v>530</v>
      </c>
      <c r="F71" s="84">
        <v>200000</v>
      </c>
      <c r="G71" s="32">
        <v>7.1</v>
      </c>
      <c r="H71" s="32" t="s">
        <v>326</v>
      </c>
    </row>
    <row r="72" spans="1:8" ht="15" customHeight="1">
      <c r="A72" s="83">
        <v>45441</v>
      </c>
      <c r="B72" s="32">
        <v>544175</v>
      </c>
      <c r="C72" s="31" t="s">
        <v>1118</v>
      </c>
      <c r="D72" s="31" t="s">
        <v>844</v>
      </c>
      <c r="E72" s="31" t="s">
        <v>531</v>
      </c>
      <c r="F72" s="84">
        <v>33600</v>
      </c>
      <c r="G72" s="32">
        <v>93.33</v>
      </c>
      <c r="H72" s="32" t="s">
        <v>326</v>
      </c>
    </row>
    <row r="73" spans="1:8" ht="15" customHeight="1">
      <c r="A73" s="83">
        <v>45441</v>
      </c>
      <c r="B73" s="32">
        <v>526675</v>
      </c>
      <c r="C73" s="31" t="s">
        <v>1205</v>
      </c>
      <c r="D73" s="31" t="s">
        <v>1206</v>
      </c>
      <c r="E73" s="31" t="s">
        <v>531</v>
      </c>
      <c r="F73" s="84">
        <v>85000</v>
      </c>
      <c r="G73" s="32">
        <v>31.88</v>
      </c>
      <c r="H73" s="32" t="s">
        <v>326</v>
      </c>
    </row>
    <row r="74" spans="1:8" ht="15" customHeight="1">
      <c r="A74" s="83">
        <v>45441</v>
      </c>
      <c r="B74" s="32">
        <v>544168</v>
      </c>
      <c r="C74" s="31" t="s">
        <v>1207</v>
      </c>
      <c r="D74" s="31" t="s">
        <v>1201</v>
      </c>
      <c r="E74" s="31" t="s">
        <v>531</v>
      </c>
      <c r="F74" s="84">
        <v>121000</v>
      </c>
      <c r="G74" s="32">
        <v>88.81</v>
      </c>
      <c r="H74" s="32" t="s">
        <v>326</v>
      </c>
    </row>
    <row r="75" spans="1:8" ht="15" customHeight="1">
      <c r="A75" s="83">
        <v>45441</v>
      </c>
      <c r="B75" s="32">
        <v>544168</v>
      </c>
      <c r="C75" s="31" t="s">
        <v>1207</v>
      </c>
      <c r="D75" s="31" t="s">
        <v>1201</v>
      </c>
      <c r="E75" s="31" t="s">
        <v>530</v>
      </c>
      <c r="F75" s="84">
        <v>28000</v>
      </c>
      <c r="G75" s="32">
        <v>92.16</v>
      </c>
      <c r="H75" s="32" t="s">
        <v>326</v>
      </c>
    </row>
    <row r="76" spans="1:8" ht="15" customHeight="1">
      <c r="A76" s="83">
        <v>45441</v>
      </c>
      <c r="B76" s="32">
        <v>544168</v>
      </c>
      <c r="C76" s="31" t="s">
        <v>1207</v>
      </c>
      <c r="D76" s="31" t="s">
        <v>1124</v>
      </c>
      <c r="E76" s="31" t="s">
        <v>530</v>
      </c>
      <c r="F76" s="84">
        <v>39000</v>
      </c>
      <c r="G76" s="32">
        <v>88.93</v>
      </c>
      <c r="H76" s="32" t="s">
        <v>326</v>
      </c>
    </row>
    <row r="77" spans="1:8" ht="15" customHeight="1">
      <c r="A77" s="83">
        <v>45441</v>
      </c>
      <c r="B77" s="32">
        <v>544168</v>
      </c>
      <c r="C77" s="31" t="s">
        <v>1207</v>
      </c>
      <c r="D77" s="31" t="s">
        <v>1124</v>
      </c>
      <c r="E77" s="31" t="s">
        <v>531</v>
      </c>
      <c r="F77" s="84">
        <v>32000</v>
      </c>
      <c r="G77" s="32">
        <v>91.57</v>
      </c>
      <c r="H77" s="32" t="s">
        <v>326</v>
      </c>
    </row>
    <row r="78" spans="1:8" ht="15" customHeight="1">
      <c r="A78" s="83">
        <v>45441</v>
      </c>
      <c r="B78" s="32">
        <v>538634</v>
      </c>
      <c r="C78" s="31" t="s">
        <v>1208</v>
      </c>
      <c r="D78" s="31" t="s">
        <v>1209</v>
      </c>
      <c r="E78" s="31" t="s">
        <v>531</v>
      </c>
      <c r="F78" s="84">
        <v>16592</v>
      </c>
      <c r="G78" s="32">
        <v>243.52</v>
      </c>
      <c r="H78" s="32" t="s">
        <v>326</v>
      </c>
    </row>
    <row r="79" spans="1:8" ht="15" customHeight="1">
      <c r="A79" s="83">
        <v>45441</v>
      </c>
      <c r="B79" s="32">
        <v>538634</v>
      </c>
      <c r="C79" s="31" t="s">
        <v>1208</v>
      </c>
      <c r="D79" s="31" t="s">
        <v>1210</v>
      </c>
      <c r="E79" s="31" t="s">
        <v>531</v>
      </c>
      <c r="F79" s="84">
        <v>17096</v>
      </c>
      <c r="G79" s="32">
        <v>244.05</v>
      </c>
      <c r="H79" s="32" t="s">
        <v>326</v>
      </c>
    </row>
    <row r="80" spans="1:8" ht="15" customHeight="1">
      <c r="A80" s="83">
        <v>45441</v>
      </c>
      <c r="B80" s="32">
        <v>538634</v>
      </c>
      <c r="C80" s="31" t="s">
        <v>1208</v>
      </c>
      <c r="D80" s="31" t="s">
        <v>1209</v>
      </c>
      <c r="E80" s="31" t="s">
        <v>530</v>
      </c>
      <c r="F80" s="84">
        <v>16592</v>
      </c>
      <c r="G80" s="32">
        <v>242.38</v>
      </c>
      <c r="H80" s="32" t="s">
        <v>326</v>
      </c>
    </row>
    <row r="81" spans="1:8" ht="15" customHeight="1">
      <c r="A81" s="83">
        <v>45441</v>
      </c>
      <c r="B81" s="32">
        <v>511601</v>
      </c>
      <c r="C81" s="31" t="s">
        <v>1142</v>
      </c>
      <c r="D81" s="31" t="s">
        <v>1143</v>
      </c>
      <c r="E81" s="31" t="s">
        <v>531</v>
      </c>
      <c r="F81" s="84">
        <v>100000</v>
      </c>
      <c r="G81" s="32">
        <v>16.809999999999999</v>
      </c>
      <c r="H81" s="32" t="s">
        <v>326</v>
      </c>
    </row>
    <row r="82" spans="1:8" ht="15" customHeight="1">
      <c r="A82" s="83">
        <v>45441</v>
      </c>
      <c r="B82" s="32" t="s">
        <v>1211</v>
      </c>
      <c r="C82" s="31" t="s">
        <v>1212</v>
      </c>
      <c r="D82" s="31" t="s">
        <v>1070</v>
      </c>
      <c r="E82" s="31" t="s">
        <v>530</v>
      </c>
      <c r="F82" s="84">
        <v>107752</v>
      </c>
      <c r="G82" s="32">
        <v>571.66</v>
      </c>
      <c r="H82" s="32" t="s">
        <v>859</v>
      </c>
    </row>
    <row r="83" spans="1:8" ht="15" customHeight="1">
      <c r="A83" s="83">
        <v>45441</v>
      </c>
      <c r="B83" s="32" t="s">
        <v>1144</v>
      </c>
      <c r="C83" s="31" t="s">
        <v>1145</v>
      </c>
      <c r="D83" s="31" t="s">
        <v>1099</v>
      </c>
      <c r="E83" s="31" t="s">
        <v>530</v>
      </c>
      <c r="F83" s="84">
        <v>1054229</v>
      </c>
      <c r="G83" s="32">
        <v>33.770000000000003</v>
      </c>
      <c r="H83" s="32" t="s">
        <v>859</v>
      </c>
    </row>
    <row r="84" spans="1:8" ht="15" customHeight="1">
      <c r="A84" s="83">
        <v>45441</v>
      </c>
      <c r="B84" s="32" t="s">
        <v>1213</v>
      </c>
      <c r="C84" s="31" t="s">
        <v>1214</v>
      </c>
      <c r="D84" s="31" t="s">
        <v>1215</v>
      </c>
      <c r="E84" s="31" t="s">
        <v>530</v>
      </c>
      <c r="F84" s="84">
        <v>150000</v>
      </c>
      <c r="G84" s="32">
        <v>20.149999999999999</v>
      </c>
      <c r="H84" s="32" t="s">
        <v>859</v>
      </c>
    </row>
    <row r="85" spans="1:8" ht="15" customHeight="1">
      <c r="A85" s="83">
        <v>45441</v>
      </c>
      <c r="B85" s="32" t="s">
        <v>1216</v>
      </c>
      <c r="C85" s="31" t="s">
        <v>1217</v>
      </c>
      <c r="D85" s="31" t="s">
        <v>1218</v>
      </c>
      <c r="E85" s="31" t="s">
        <v>530</v>
      </c>
      <c r="F85" s="84">
        <v>83648</v>
      </c>
      <c r="G85" s="32">
        <v>207</v>
      </c>
      <c r="H85" s="32" t="s">
        <v>859</v>
      </c>
    </row>
    <row r="86" spans="1:8" ht="15" customHeight="1">
      <c r="A86" s="83">
        <v>45441</v>
      </c>
      <c r="B86" s="32" t="s">
        <v>1219</v>
      </c>
      <c r="C86" s="31" t="s">
        <v>1220</v>
      </c>
      <c r="D86" s="31" t="s">
        <v>1221</v>
      </c>
      <c r="E86" s="31" t="s">
        <v>530</v>
      </c>
      <c r="F86" s="84">
        <v>682907</v>
      </c>
      <c r="G86" s="32">
        <v>21.69</v>
      </c>
      <c r="H86" s="32" t="s">
        <v>859</v>
      </c>
    </row>
    <row r="87" spans="1:8" ht="15" customHeight="1">
      <c r="A87" s="83">
        <v>45441</v>
      </c>
      <c r="B87" s="32" t="s">
        <v>343</v>
      </c>
      <c r="C87" s="31" t="s">
        <v>1222</v>
      </c>
      <c r="D87" s="31" t="s">
        <v>1070</v>
      </c>
      <c r="E87" s="31" t="s">
        <v>530</v>
      </c>
      <c r="F87" s="84">
        <v>2916161</v>
      </c>
      <c r="G87" s="32">
        <v>280.47000000000003</v>
      </c>
      <c r="H87" s="32" t="s">
        <v>859</v>
      </c>
    </row>
    <row r="88" spans="1:8" ht="15" customHeight="1">
      <c r="A88" s="83">
        <v>45441</v>
      </c>
      <c r="B88" s="32" t="s">
        <v>343</v>
      </c>
      <c r="C88" s="31" t="s">
        <v>1222</v>
      </c>
      <c r="D88" s="31" t="s">
        <v>1102</v>
      </c>
      <c r="E88" s="31" t="s">
        <v>530</v>
      </c>
      <c r="F88" s="84">
        <v>1777604</v>
      </c>
      <c r="G88" s="32">
        <v>284.55</v>
      </c>
      <c r="H88" s="32" t="s">
        <v>859</v>
      </c>
    </row>
    <row r="89" spans="1:8" ht="15" customHeight="1">
      <c r="A89" s="83">
        <v>45441</v>
      </c>
      <c r="B89" s="32" t="s">
        <v>1147</v>
      </c>
      <c r="C89" s="31" t="s">
        <v>1148</v>
      </c>
      <c r="D89" s="31" t="s">
        <v>1070</v>
      </c>
      <c r="E89" s="31" t="s">
        <v>530</v>
      </c>
      <c r="F89" s="84">
        <v>470226</v>
      </c>
      <c r="G89" s="32">
        <v>320.76</v>
      </c>
      <c r="H89" s="32" t="s">
        <v>859</v>
      </c>
    </row>
    <row r="90" spans="1:8" ht="15" customHeight="1">
      <c r="A90" s="83">
        <v>45441</v>
      </c>
      <c r="B90" s="32" t="s">
        <v>1223</v>
      </c>
      <c r="C90" s="31" t="s">
        <v>1224</v>
      </c>
      <c r="D90" s="31" t="s">
        <v>844</v>
      </c>
      <c r="E90" s="31" t="s">
        <v>530</v>
      </c>
      <c r="F90" s="84">
        <v>131200</v>
      </c>
      <c r="G90" s="32">
        <v>194.8</v>
      </c>
      <c r="H90" s="32" t="s">
        <v>859</v>
      </c>
    </row>
    <row r="91" spans="1:8" ht="15" customHeight="1">
      <c r="A91" s="83">
        <v>45441</v>
      </c>
      <c r="B91" s="32" t="s">
        <v>1223</v>
      </c>
      <c r="C91" s="31" t="s">
        <v>1224</v>
      </c>
      <c r="D91" s="31" t="s">
        <v>1154</v>
      </c>
      <c r="E91" s="31" t="s">
        <v>530</v>
      </c>
      <c r="F91" s="84">
        <v>180800</v>
      </c>
      <c r="G91" s="32">
        <v>194.92</v>
      </c>
      <c r="H91" s="32" t="s">
        <v>859</v>
      </c>
    </row>
    <row r="92" spans="1:8" ht="15" customHeight="1">
      <c r="A92" s="83">
        <v>45441</v>
      </c>
      <c r="B92" s="32" t="s">
        <v>1149</v>
      </c>
      <c r="C92" s="31" t="s">
        <v>1150</v>
      </c>
      <c r="D92" s="31" t="s">
        <v>1115</v>
      </c>
      <c r="E92" s="31" t="s">
        <v>530</v>
      </c>
      <c r="F92" s="84">
        <v>575000</v>
      </c>
      <c r="G92" s="32">
        <v>19.600000000000001</v>
      </c>
      <c r="H92" s="32" t="s">
        <v>859</v>
      </c>
    </row>
    <row r="93" spans="1:8" ht="15" customHeight="1">
      <c r="A93" s="83">
        <v>45441</v>
      </c>
      <c r="B93" s="32" t="s">
        <v>1225</v>
      </c>
      <c r="C93" s="31" t="s">
        <v>1226</v>
      </c>
      <c r="D93" s="31" t="s">
        <v>844</v>
      </c>
      <c r="E93" s="31" t="s">
        <v>530</v>
      </c>
      <c r="F93" s="84">
        <v>100000</v>
      </c>
      <c r="G93" s="32">
        <v>188.41</v>
      </c>
      <c r="H93" s="32" t="s">
        <v>859</v>
      </c>
    </row>
    <row r="94" spans="1:8" ht="15" customHeight="1">
      <c r="A94" s="83">
        <v>45441</v>
      </c>
      <c r="B94" s="32" t="s">
        <v>1227</v>
      </c>
      <c r="C94" s="31" t="s">
        <v>1228</v>
      </c>
      <c r="D94" s="31" t="s">
        <v>1229</v>
      </c>
      <c r="E94" s="31" t="s">
        <v>530</v>
      </c>
      <c r="F94" s="84">
        <v>2814006</v>
      </c>
      <c r="G94" s="32">
        <v>3</v>
      </c>
      <c r="H94" s="32" t="s">
        <v>859</v>
      </c>
    </row>
    <row r="95" spans="1:8" ht="15" customHeight="1">
      <c r="A95" s="83">
        <v>45441</v>
      </c>
      <c r="B95" s="32" t="s">
        <v>1122</v>
      </c>
      <c r="C95" s="31" t="s">
        <v>1123</v>
      </c>
      <c r="D95" s="31" t="s">
        <v>1114</v>
      </c>
      <c r="E95" s="31" t="s">
        <v>530</v>
      </c>
      <c r="F95" s="84">
        <v>5004601</v>
      </c>
      <c r="G95" s="32">
        <v>1</v>
      </c>
      <c r="H95" s="32" t="s">
        <v>859</v>
      </c>
    </row>
    <row r="96" spans="1:8" ht="15" customHeight="1">
      <c r="A96" s="83">
        <v>45441</v>
      </c>
      <c r="B96" s="32" t="s">
        <v>1122</v>
      </c>
      <c r="C96" s="31" t="s">
        <v>1123</v>
      </c>
      <c r="D96" s="31" t="s">
        <v>1121</v>
      </c>
      <c r="E96" s="31" t="s">
        <v>530</v>
      </c>
      <c r="F96" s="84">
        <v>3308307</v>
      </c>
      <c r="G96" s="32">
        <v>1</v>
      </c>
      <c r="H96" s="32" t="s">
        <v>859</v>
      </c>
    </row>
    <row r="97" spans="1:8" ht="15" customHeight="1">
      <c r="A97" s="83">
        <v>45441</v>
      </c>
      <c r="B97" s="32" t="s">
        <v>1151</v>
      </c>
      <c r="C97" s="31" t="s">
        <v>1152</v>
      </c>
      <c r="D97" s="31" t="s">
        <v>1230</v>
      </c>
      <c r="E97" s="31" t="s">
        <v>530</v>
      </c>
      <c r="F97" s="84">
        <v>30000</v>
      </c>
      <c r="G97" s="32">
        <v>132.22999999999999</v>
      </c>
      <c r="H97" s="32" t="s">
        <v>859</v>
      </c>
    </row>
    <row r="98" spans="1:8" ht="15" customHeight="1">
      <c r="A98" s="83">
        <v>45441</v>
      </c>
      <c r="B98" s="32" t="s">
        <v>1034</v>
      </c>
      <c r="C98" s="31" t="s">
        <v>1153</v>
      </c>
      <c r="D98" s="31" t="s">
        <v>1231</v>
      </c>
      <c r="E98" s="31" t="s">
        <v>530</v>
      </c>
      <c r="F98" s="84">
        <v>3200000</v>
      </c>
      <c r="G98" s="32">
        <v>143.72</v>
      </c>
      <c r="H98" s="32" t="s">
        <v>859</v>
      </c>
    </row>
    <row r="99" spans="1:8" ht="15" customHeight="1">
      <c r="A99" s="83">
        <v>45441</v>
      </c>
      <c r="B99" s="32" t="s">
        <v>1232</v>
      </c>
      <c r="C99" s="31" t="s">
        <v>1233</v>
      </c>
      <c r="D99" s="31" t="s">
        <v>1234</v>
      </c>
      <c r="E99" s="31" t="s">
        <v>530</v>
      </c>
      <c r="F99" s="84">
        <v>80000</v>
      </c>
      <c r="G99" s="32">
        <v>170.52</v>
      </c>
      <c r="H99" s="32" t="s">
        <v>859</v>
      </c>
    </row>
    <row r="100" spans="1:8" ht="15" customHeight="1">
      <c r="A100" s="83">
        <v>45441</v>
      </c>
      <c r="B100" s="32" t="s">
        <v>1232</v>
      </c>
      <c r="C100" s="31" t="s">
        <v>1233</v>
      </c>
      <c r="D100" s="31" t="s">
        <v>1155</v>
      </c>
      <c r="E100" s="31" t="s">
        <v>530</v>
      </c>
      <c r="F100" s="84">
        <v>575000</v>
      </c>
      <c r="G100" s="32">
        <v>168</v>
      </c>
      <c r="H100" s="32" t="s">
        <v>859</v>
      </c>
    </row>
    <row r="101" spans="1:8" ht="15" customHeight="1">
      <c r="A101" s="83">
        <v>45441</v>
      </c>
      <c r="B101" s="32" t="s">
        <v>429</v>
      </c>
      <c r="C101" s="31" t="s">
        <v>1235</v>
      </c>
      <c r="D101" s="31" t="s">
        <v>1236</v>
      </c>
      <c r="E101" s="31" t="s">
        <v>530</v>
      </c>
      <c r="F101" s="84">
        <v>144044</v>
      </c>
      <c r="G101" s="32">
        <v>1833.48</v>
      </c>
      <c r="H101" s="32" t="s">
        <v>859</v>
      </c>
    </row>
    <row r="102" spans="1:8" ht="15" customHeight="1">
      <c r="A102" s="83">
        <v>45441</v>
      </c>
      <c r="B102" s="32" t="s">
        <v>429</v>
      </c>
      <c r="C102" s="31" t="s">
        <v>1235</v>
      </c>
      <c r="D102" s="31" t="s">
        <v>1070</v>
      </c>
      <c r="E102" s="31" t="s">
        <v>530</v>
      </c>
      <c r="F102" s="84">
        <v>197676</v>
      </c>
      <c r="G102" s="32">
        <v>1862.85</v>
      </c>
      <c r="H102" s="32" t="s">
        <v>859</v>
      </c>
    </row>
    <row r="103" spans="1:8" ht="15" customHeight="1">
      <c r="A103" s="83">
        <v>45441</v>
      </c>
      <c r="B103" s="32" t="s">
        <v>1237</v>
      </c>
      <c r="C103" s="31" t="s">
        <v>1238</v>
      </c>
      <c r="D103" s="31" t="s">
        <v>1146</v>
      </c>
      <c r="E103" s="31" t="s">
        <v>530</v>
      </c>
      <c r="F103" s="84">
        <v>456196</v>
      </c>
      <c r="G103" s="32">
        <v>10.34</v>
      </c>
      <c r="H103" s="32" t="s">
        <v>859</v>
      </c>
    </row>
    <row r="104" spans="1:8" ht="15" customHeight="1">
      <c r="A104" s="83">
        <v>45441</v>
      </c>
      <c r="B104" s="32" t="s">
        <v>1100</v>
      </c>
      <c r="C104" s="31" t="s">
        <v>1101</v>
      </c>
      <c r="D104" s="31" t="s">
        <v>1099</v>
      </c>
      <c r="E104" s="31" t="s">
        <v>530</v>
      </c>
      <c r="F104" s="84">
        <v>492831</v>
      </c>
      <c r="G104" s="32">
        <v>930.12</v>
      </c>
      <c r="H104" s="32" t="s">
        <v>859</v>
      </c>
    </row>
    <row r="105" spans="1:8" ht="15" customHeight="1">
      <c r="A105" s="83">
        <v>45441</v>
      </c>
      <c r="B105" s="32" t="s">
        <v>1100</v>
      </c>
      <c r="C105" s="31" t="s">
        <v>1101</v>
      </c>
      <c r="D105" s="31" t="s">
        <v>1239</v>
      </c>
      <c r="E105" s="31" t="s">
        <v>530</v>
      </c>
      <c r="F105" s="84">
        <v>303127</v>
      </c>
      <c r="G105" s="32">
        <v>932.54</v>
      </c>
      <c r="H105" s="32" t="s">
        <v>859</v>
      </c>
    </row>
    <row r="106" spans="1:8" ht="15" customHeight="1">
      <c r="A106" s="83">
        <v>45441</v>
      </c>
      <c r="B106" s="32" t="s">
        <v>1100</v>
      </c>
      <c r="C106" s="31" t="s">
        <v>1101</v>
      </c>
      <c r="D106" s="31" t="s">
        <v>1070</v>
      </c>
      <c r="E106" s="31" t="s">
        <v>530</v>
      </c>
      <c r="F106" s="84">
        <v>404826</v>
      </c>
      <c r="G106" s="32">
        <v>928.75</v>
      </c>
      <c r="H106" s="32" t="s">
        <v>859</v>
      </c>
    </row>
    <row r="107" spans="1:8" ht="15" customHeight="1">
      <c r="A107" s="83">
        <v>45441</v>
      </c>
      <c r="B107" s="32" t="s">
        <v>1100</v>
      </c>
      <c r="C107" s="31" t="s">
        <v>1101</v>
      </c>
      <c r="D107" s="31" t="s">
        <v>1102</v>
      </c>
      <c r="E107" s="31" t="s">
        <v>530</v>
      </c>
      <c r="F107" s="84">
        <v>440534</v>
      </c>
      <c r="G107" s="32">
        <v>935.4</v>
      </c>
      <c r="H107" s="32" t="s">
        <v>859</v>
      </c>
    </row>
    <row r="108" spans="1:8" ht="15" customHeight="1">
      <c r="A108" s="83">
        <v>45441</v>
      </c>
      <c r="B108" s="32" t="s">
        <v>1240</v>
      </c>
      <c r="C108" s="31" t="s">
        <v>1241</v>
      </c>
      <c r="D108" s="31" t="s">
        <v>1242</v>
      </c>
      <c r="E108" s="31" t="s">
        <v>530</v>
      </c>
      <c r="F108" s="84">
        <v>164000</v>
      </c>
      <c r="G108" s="32">
        <v>140.55000000000001</v>
      </c>
      <c r="H108" s="32" t="s">
        <v>859</v>
      </c>
    </row>
    <row r="109" spans="1:8" ht="15" customHeight="1">
      <c r="A109" s="83">
        <v>45441</v>
      </c>
      <c r="B109" s="32" t="s">
        <v>1240</v>
      </c>
      <c r="C109" s="31" t="s">
        <v>1241</v>
      </c>
      <c r="D109" s="31" t="s">
        <v>1243</v>
      </c>
      <c r="E109" s="31" t="s">
        <v>530</v>
      </c>
      <c r="F109" s="84">
        <v>132000</v>
      </c>
      <c r="G109" s="32">
        <v>140.69</v>
      </c>
      <c r="H109" s="32" t="s">
        <v>859</v>
      </c>
    </row>
    <row r="110" spans="1:8" ht="15" customHeight="1">
      <c r="A110" s="83">
        <v>45441</v>
      </c>
      <c r="B110" s="32" t="s">
        <v>1240</v>
      </c>
      <c r="C110" s="31" t="s">
        <v>1241</v>
      </c>
      <c r="D110" s="31" t="s">
        <v>1244</v>
      </c>
      <c r="E110" s="31" t="s">
        <v>530</v>
      </c>
      <c r="F110" s="84">
        <v>4000</v>
      </c>
      <c r="G110" s="32">
        <v>140.69999999999999</v>
      </c>
      <c r="H110" s="32" t="s">
        <v>859</v>
      </c>
    </row>
    <row r="111" spans="1:8" ht="15" customHeight="1">
      <c r="A111" s="83">
        <v>45441</v>
      </c>
      <c r="B111" s="32" t="s">
        <v>1051</v>
      </c>
      <c r="C111" s="31" t="s">
        <v>1245</v>
      </c>
      <c r="D111" s="31" t="s">
        <v>1070</v>
      </c>
      <c r="E111" s="31" t="s">
        <v>530</v>
      </c>
      <c r="F111" s="84">
        <v>753820</v>
      </c>
      <c r="G111" s="32">
        <v>1355.81</v>
      </c>
      <c r="H111" s="32" t="s">
        <v>859</v>
      </c>
    </row>
    <row r="112" spans="1:8" ht="15" customHeight="1">
      <c r="A112" s="83">
        <v>45441</v>
      </c>
      <c r="B112" s="32" t="s">
        <v>1103</v>
      </c>
      <c r="C112" s="31" t="s">
        <v>1104</v>
      </c>
      <c r="D112" s="31" t="s">
        <v>1105</v>
      </c>
      <c r="E112" s="31" t="s">
        <v>530</v>
      </c>
      <c r="F112" s="84">
        <v>704460</v>
      </c>
      <c r="G112" s="32">
        <v>64.34</v>
      </c>
      <c r="H112" s="32" t="s">
        <v>859</v>
      </c>
    </row>
    <row r="113" spans="1:8" ht="15" customHeight="1">
      <c r="A113" s="83">
        <v>45441</v>
      </c>
      <c r="B113" s="32" t="s">
        <v>1246</v>
      </c>
      <c r="C113" s="31" t="s">
        <v>1247</v>
      </c>
      <c r="D113" s="31" t="s">
        <v>1248</v>
      </c>
      <c r="E113" s="31" t="s">
        <v>530</v>
      </c>
      <c r="F113" s="84">
        <v>58800</v>
      </c>
      <c r="G113" s="32">
        <v>217.65</v>
      </c>
      <c r="H113" s="32" t="s">
        <v>859</v>
      </c>
    </row>
    <row r="114" spans="1:8" ht="15" customHeight="1">
      <c r="A114" s="83">
        <v>45441</v>
      </c>
      <c r="B114" s="32" t="s">
        <v>1246</v>
      </c>
      <c r="C114" s="31" t="s">
        <v>1247</v>
      </c>
      <c r="D114" s="31" t="s">
        <v>1244</v>
      </c>
      <c r="E114" s="31" t="s">
        <v>530</v>
      </c>
      <c r="F114" s="84">
        <v>360000</v>
      </c>
      <c r="G114" s="32">
        <v>217.65</v>
      </c>
      <c r="H114" s="32" t="s">
        <v>859</v>
      </c>
    </row>
    <row r="115" spans="1:8" ht="15" customHeight="1">
      <c r="A115" s="83">
        <v>45441</v>
      </c>
      <c r="B115" s="32" t="s">
        <v>1249</v>
      </c>
      <c r="C115" s="31" t="s">
        <v>1250</v>
      </c>
      <c r="D115" s="31" t="s">
        <v>1251</v>
      </c>
      <c r="E115" s="31" t="s">
        <v>530</v>
      </c>
      <c r="F115" s="84">
        <v>55956</v>
      </c>
      <c r="G115" s="32">
        <v>39.54</v>
      </c>
      <c r="H115" s="32" t="s">
        <v>859</v>
      </c>
    </row>
    <row r="116" spans="1:8" ht="15" customHeight="1">
      <c r="A116" s="83">
        <v>45441</v>
      </c>
      <c r="B116" s="32" t="s">
        <v>1252</v>
      </c>
      <c r="C116" s="31" t="s">
        <v>1253</v>
      </c>
      <c r="D116" s="31" t="s">
        <v>1254</v>
      </c>
      <c r="E116" s="31" t="s">
        <v>531</v>
      </c>
      <c r="F116" s="84">
        <v>30000</v>
      </c>
      <c r="G116" s="32">
        <v>47.93</v>
      </c>
      <c r="H116" s="32" t="s">
        <v>859</v>
      </c>
    </row>
    <row r="117" spans="1:8" ht="15" customHeight="1">
      <c r="A117" s="83">
        <v>45441</v>
      </c>
      <c r="B117" s="32" t="s">
        <v>1119</v>
      </c>
      <c r="C117" s="31" t="s">
        <v>1120</v>
      </c>
      <c r="D117" s="31" t="s">
        <v>1255</v>
      </c>
      <c r="E117" s="31" t="s">
        <v>531</v>
      </c>
      <c r="F117" s="84">
        <v>148454</v>
      </c>
      <c r="G117" s="32">
        <v>148.22999999999999</v>
      </c>
      <c r="H117" s="32" t="s">
        <v>859</v>
      </c>
    </row>
    <row r="118" spans="1:8" ht="15" customHeight="1">
      <c r="A118" s="83">
        <v>45441</v>
      </c>
      <c r="B118" s="32" t="s">
        <v>1211</v>
      </c>
      <c r="C118" s="31" t="s">
        <v>1212</v>
      </c>
      <c r="D118" s="31" t="s">
        <v>1070</v>
      </c>
      <c r="E118" s="31" t="s">
        <v>531</v>
      </c>
      <c r="F118" s="84">
        <v>107752</v>
      </c>
      <c r="G118" s="32">
        <v>571.76</v>
      </c>
      <c r="H118" s="32" t="s">
        <v>859</v>
      </c>
    </row>
    <row r="119" spans="1:8" ht="15" customHeight="1">
      <c r="A119" s="83">
        <v>45441</v>
      </c>
      <c r="B119" s="32" t="s">
        <v>1144</v>
      </c>
      <c r="C119" s="31" t="s">
        <v>1145</v>
      </c>
      <c r="D119" s="31" t="s">
        <v>1099</v>
      </c>
      <c r="E119" s="31" t="s">
        <v>531</v>
      </c>
      <c r="F119" s="84">
        <v>1062581</v>
      </c>
      <c r="G119" s="32">
        <v>33.840000000000003</v>
      </c>
      <c r="H119" s="32" t="s">
        <v>859</v>
      </c>
    </row>
    <row r="120" spans="1:8" ht="15" customHeight="1">
      <c r="A120" s="83">
        <v>45441</v>
      </c>
      <c r="B120" s="32" t="s">
        <v>1213</v>
      </c>
      <c r="C120" s="31" t="s">
        <v>1214</v>
      </c>
      <c r="D120" s="31" t="s">
        <v>1256</v>
      </c>
      <c r="E120" s="31" t="s">
        <v>531</v>
      </c>
      <c r="F120" s="84">
        <v>376184</v>
      </c>
      <c r="G120" s="32">
        <v>20.149999999999999</v>
      </c>
      <c r="H120" s="32" t="s">
        <v>859</v>
      </c>
    </row>
    <row r="121" spans="1:8" ht="15" customHeight="1">
      <c r="A121" s="83">
        <v>45441</v>
      </c>
      <c r="B121" s="32" t="s">
        <v>1216</v>
      </c>
      <c r="C121" s="31" t="s">
        <v>1217</v>
      </c>
      <c r="D121" s="31" t="s">
        <v>1257</v>
      </c>
      <c r="E121" s="31" t="s">
        <v>531</v>
      </c>
      <c r="F121" s="84">
        <v>150000</v>
      </c>
      <c r="G121" s="32">
        <v>207.01</v>
      </c>
      <c r="H121" s="32" t="s">
        <v>859</v>
      </c>
    </row>
    <row r="122" spans="1:8" ht="15" customHeight="1">
      <c r="A122" s="83">
        <v>45441</v>
      </c>
      <c r="B122" s="32" t="s">
        <v>1219</v>
      </c>
      <c r="C122" s="31" t="s">
        <v>1220</v>
      </c>
      <c r="D122" s="31" t="s">
        <v>1221</v>
      </c>
      <c r="E122" s="31" t="s">
        <v>531</v>
      </c>
      <c r="F122" s="84">
        <v>682907</v>
      </c>
      <c r="G122" s="32">
        <v>21.48</v>
      </c>
      <c r="H122" s="32" t="s">
        <v>859</v>
      </c>
    </row>
    <row r="123" spans="1:8" ht="15" customHeight="1">
      <c r="A123" s="83">
        <v>45441</v>
      </c>
      <c r="B123" s="32" t="s">
        <v>343</v>
      </c>
      <c r="C123" s="31" t="s">
        <v>1222</v>
      </c>
      <c r="D123" s="31" t="s">
        <v>1070</v>
      </c>
      <c r="E123" s="31" t="s">
        <v>531</v>
      </c>
      <c r="F123" s="84">
        <v>2916161</v>
      </c>
      <c r="G123" s="32">
        <v>280.8</v>
      </c>
      <c r="H123" s="32" t="s">
        <v>859</v>
      </c>
    </row>
    <row r="124" spans="1:8" ht="15" customHeight="1">
      <c r="A124" s="83">
        <v>45441</v>
      </c>
      <c r="B124" s="32" t="s">
        <v>343</v>
      </c>
      <c r="C124" s="31" t="s">
        <v>1222</v>
      </c>
      <c r="D124" s="31" t="s">
        <v>1102</v>
      </c>
      <c r="E124" s="31" t="s">
        <v>531</v>
      </c>
      <c r="F124" s="84">
        <v>1752629</v>
      </c>
      <c r="G124" s="32">
        <v>288.02999999999997</v>
      </c>
      <c r="H124" s="32" t="s">
        <v>859</v>
      </c>
    </row>
    <row r="125" spans="1:8" ht="15" customHeight="1">
      <c r="A125" s="83">
        <v>45441</v>
      </c>
      <c r="B125" s="32" t="s">
        <v>1147</v>
      </c>
      <c r="C125" s="31" t="s">
        <v>1148</v>
      </c>
      <c r="D125" s="31" t="s">
        <v>1070</v>
      </c>
      <c r="E125" s="31" t="s">
        <v>531</v>
      </c>
      <c r="F125" s="84">
        <v>470226</v>
      </c>
      <c r="G125" s="32">
        <v>321.02</v>
      </c>
      <c r="H125" s="32" t="s">
        <v>859</v>
      </c>
    </row>
    <row r="126" spans="1:8" ht="15" customHeight="1">
      <c r="A126" s="83">
        <v>45441</v>
      </c>
      <c r="B126" s="32" t="s">
        <v>1223</v>
      </c>
      <c r="C126" s="31" t="s">
        <v>1224</v>
      </c>
      <c r="D126" s="31" t="s">
        <v>1154</v>
      </c>
      <c r="E126" s="31" t="s">
        <v>531</v>
      </c>
      <c r="F126" s="84">
        <v>25600</v>
      </c>
      <c r="G126" s="32">
        <v>194.82</v>
      </c>
      <c r="H126" s="32" t="s">
        <v>859</v>
      </c>
    </row>
    <row r="127" spans="1:8" ht="15" customHeight="1">
      <c r="A127" s="83">
        <v>45441</v>
      </c>
      <c r="B127" s="32" t="s">
        <v>1223</v>
      </c>
      <c r="C127" s="31" t="s">
        <v>1224</v>
      </c>
      <c r="D127" s="31" t="s">
        <v>844</v>
      </c>
      <c r="E127" s="31" t="s">
        <v>531</v>
      </c>
      <c r="F127" s="84">
        <v>131200</v>
      </c>
      <c r="G127" s="32">
        <v>194.8</v>
      </c>
      <c r="H127" s="32" t="s">
        <v>859</v>
      </c>
    </row>
    <row r="128" spans="1:8" ht="15" customHeight="1">
      <c r="A128" s="83">
        <v>45441</v>
      </c>
      <c r="B128" s="32" t="s">
        <v>1149</v>
      </c>
      <c r="C128" s="31" t="s">
        <v>1150</v>
      </c>
      <c r="D128" s="31" t="s">
        <v>1115</v>
      </c>
      <c r="E128" s="31" t="s">
        <v>531</v>
      </c>
      <c r="F128" s="84">
        <v>284000</v>
      </c>
      <c r="G128" s="32">
        <v>19.600000000000001</v>
      </c>
      <c r="H128" s="32" t="s">
        <v>859</v>
      </c>
    </row>
    <row r="129" spans="1:8" ht="15" customHeight="1">
      <c r="A129" s="83">
        <v>45441</v>
      </c>
      <c r="B129" s="32" t="s">
        <v>1149</v>
      </c>
      <c r="C129" s="31" t="s">
        <v>1150</v>
      </c>
      <c r="D129" s="31" t="s">
        <v>844</v>
      </c>
      <c r="E129" s="31" t="s">
        <v>531</v>
      </c>
      <c r="F129" s="84">
        <v>400000</v>
      </c>
      <c r="G129" s="32">
        <v>19.600000000000001</v>
      </c>
      <c r="H129" s="32" t="s">
        <v>859</v>
      </c>
    </row>
    <row r="130" spans="1:8" ht="15" customHeight="1">
      <c r="A130" s="83">
        <v>45441</v>
      </c>
      <c r="B130" s="32" t="s">
        <v>1225</v>
      </c>
      <c r="C130" s="31" t="s">
        <v>1226</v>
      </c>
      <c r="D130" s="31" t="s">
        <v>1258</v>
      </c>
      <c r="E130" s="31" t="s">
        <v>531</v>
      </c>
      <c r="F130" s="84">
        <v>104000</v>
      </c>
      <c r="G130" s="32">
        <v>188</v>
      </c>
      <c r="H130" s="32" t="s">
        <v>859</v>
      </c>
    </row>
    <row r="131" spans="1:8" ht="15" customHeight="1">
      <c r="A131" s="83">
        <v>45441</v>
      </c>
      <c r="B131" s="32" t="s">
        <v>1225</v>
      </c>
      <c r="C131" s="31" t="s">
        <v>1226</v>
      </c>
      <c r="D131" s="31" t="s">
        <v>844</v>
      </c>
      <c r="E131" s="31" t="s">
        <v>531</v>
      </c>
      <c r="F131" s="84">
        <v>10400</v>
      </c>
      <c r="G131" s="32">
        <v>188</v>
      </c>
      <c r="H131" s="32" t="s">
        <v>859</v>
      </c>
    </row>
    <row r="132" spans="1:8" ht="15" customHeight="1">
      <c r="A132" s="83">
        <v>45441</v>
      </c>
      <c r="B132" s="32" t="s">
        <v>1227</v>
      </c>
      <c r="C132" s="31" t="s">
        <v>1228</v>
      </c>
      <c r="D132" s="31" t="s">
        <v>1259</v>
      </c>
      <c r="E132" s="31" t="s">
        <v>531</v>
      </c>
      <c r="F132" s="84">
        <v>2719801</v>
      </c>
      <c r="G132" s="32">
        <v>3</v>
      </c>
      <c r="H132" s="32" t="s">
        <v>859</v>
      </c>
    </row>
    <row r="133" spans="1:8" ht="15" customHeight="1">
      <c r="A133" s="83">
        <v>45441</v>
      </c>
      <c r="B133" s="32" t="s">
        <v>1122</v>
      </c>
      <c r="C133" s="31" t="s">
        <v>1123</v>
      </c>
      <c r="D133" s="31" t="s">
        <v>1114</v>
      </c>
      <c r="E133" s="31" t="s">
        <v>531</v>
      </c>
      <c r="F133" s="84">
        <v>5000000</v>
      </c>
      <c r="G133" s="32">
        <v>1</v>
      </c>
      <c r="H133" s="32" t="s">
        <v>859</v>
      </c>
    </row>
    <row r="134" spans="1:8" ht="15" customHeight="1">
      <c r="A134" s="83">
        <v>45441</v>
      </c>
      <c r="B134" s="32" t="s">
        <v>1122</v>
      </c>
      <c r="C134" s="31" t="s">
        <v>1123</v>
      </c>
      <c r="D134" s="31" t="s">
        <v>1121</v>
      </c>
      <c r="E134" s="31" t="s">
        <v>531</v>
      </c>
      <c r="F134" s="84">
        <v>3500001</v>
      </c>
      <c r="G134" s="32">
        <v>1</v>
      </c>
      <c r="H134" s="32" t="s">
        <v>859</v>
      </c>
    </row>
    <row r="135" spans="1:8" ht="15" customHeight="1">
      <c r="A135" s="83">
        <v>45441</v>
      </c>
      <c r="B135" s="32" t="s">
        <v>1151</v>
      </c>
      <c r="C135" s="31" t="s">
        <v>1152</v>
      </c>
      <c r="D135" s="31" t="s">
        <v>844</v>
      </c>
      <c r="E135" s="31" t="s">
        <v>531</v>
      </c>
      <c r="F135" s="84">
        <v>105000</v>
      </c>
      <c r="G135" s="32">
        <v>131.05000000000001</v>
      </c>
      <c r="H135" s="32" t="s">
        <v>859</v>
      </c>
    </row>
    <row r="136" spans="1:8" ht="15" customHeight="1">
      <c r="A136" s="83">
        <v>45441</v>
      </c>
      <c r="B136" s="32" t="s">
        <v>1034</v>
      </c>
      <c r="C136" s="31" t="s">
        <v>1153</v>
      </c>
      <c r="D136" s="31" t="s">
        <v>1260</v>
      </c>
      <c r="E136" s="31" t="s">
        <v>531</v>
      </c>
      <c r="F136" s="84">
        <v>3200000</v>
      </c>
      <c r="G136" s="32">
        <v>143.72</v>
      </c>
      <c r="H136" s="32" t="s">
        <v>859</v>
      </c>
    </row>
    <row r="137" spans="1:8" ht="15" customHeight="1">
      <c r="A137" s="83">
        <v>45441</v>
      </c>
      <c r="B137" s="32" t="s">
        <v>1232</v>
      </c>
      <c r="C137" s="31" t="s">
        <v>1233</v>
      </c>
      <c r="D137" s="31" t="s">
        <v>1234</v>
      </c>
      <c r="E137" s="31" t="s">
        <v>531</v>
      </c>
      <c r="F137" s="84">
        <v>650000</v>
      </c>
      <c r="G137" s="32">
        <v>168</v>
      </c>
      <c r="H137" s="32" t="s">
        <v>859</v>
      </c>
    </row>
    <row r="138" spans="1:8" ht="15" customHeight="1">
      <c r="A138" s="83">
        <v>45441</v>
      </c>
      <c r="B138" s="32" t="s">
        <v>429</v>
      </c>
      <c r="C138" s="31" t="s">
        <v>1235</v>
      </c>
      <c r="D138" s="31" t="s">
        <v>1070</v>
      </c>
      <c r="E138" s="31" t="s">
        <v>531</v>
      </c>
      <c r="F138" s="84">
        <v>197676</v>
      </c>
      <c r="G138" s="32">
        <v>1863.74</v>
      </c>
      <c r="H138" s="32" t="s">
        <v>859</v>
      </c>
    </row>
    <row r="139" spans="1:8" ht="15" customHeight="1">
      <c r="A139" s="83">
        <v>45441</v>
      </c>
      <c r="B139" s="32" t="s">
        <v>429</v>
      </c>
      <c r="C139" s="31" t="s">
        <v>1235</v>
      </c>
      <c r="D139" s="31" t="s">
        <v>1236</v>
      </c>
      <c r="E139" s="31" t="s">
        <v>531</v>
      </c>
      <c r="F139" s="84">
        <v>156018</v>
      </c>
      <c r="G139" s="32">
        <v>1838.51</v>
      </c>
      <c r="H139" s="32" t="s">
        <v>859</v>
      </c>
    </row>
    <row r="140" spans="1:8" ht="15" customHeight="1">
      <c r="A140" s="83">
        <v>45441</v>
      </c>
      <c r="B140" s="32" t="s">
        <v>1237</v>
      </c>
      <c r="C140" s="31" t="s">
        <v>1238</v>
      </c>
      <c r="D140" s="31" t="s">
        <v>1146</v>
      </c>
      <c r="E140" s="31" t="s">
        <v>531</v>
      </c>
      <c r="F140" s="84">
        <v>419547</v>
      </c>
      <c r="G140" s="32">
        <v>10.41</v>
      </c>
      <c r="H140" s="32" t="s">
        <v>859</v>
      </c>
    </row>
    <row r="141" spans="1:8" ht="15" customHeight="1">
      <c r="A141" s="83">
        <v>45441</v>
      </c>
      <c r="B141" s="32" t="s">
        <v>1100</v>
      </c>
      <c r="C141" s="31" t="s">
        <v>1101</v>
      </c>
      <c r="D141" s="31" t="s">
        <v>1099</v>
      </c>
      <c r="E141" s="31" t="s">
        <v>531</v>
      </c>
      <c r="F141" s="84">
        <v>413631</v>
      </c>
      <c r="G141" s="32">
        <v>929.48</v>
      </c>
      <c r="H141" s="32" t="s">
        <v>859</v>
      </c>
    </row>
    <row r="142" spans="1:8" ht="15" customHeight="1">
      <c r="A142" s="83">
        <v>45441</v>
      </c>
      <c r="B142" s="32" t="s">
        <v>1100</v>
      </c>
      <c r="C142" s="31" t="s">
        <v>1101</v>
      </c>
      <c r="D142" s="31" t="s">
        <v>1070</v>
      </c>
      <c r="E142" s="31" t="s">
        <v>531</v>
      </c>
      <c r="F142" s="84">
        <v>404826</v>
      </c>
      <c r="G142" s="32">
        <v>929.07</v>
      </c>
      <c r="H142" s="32" t="s">
        <v>859</v>
      </c>
    </row>
    <row r="143" spans="1:8" ht="15" customHeight="1">
      <c r="A143" s="83">
        <v>45441</v>
      </c>
      <c r="B143" s="32" t="s">
        <v>1100</v>
      </c>
      <c r="C143" s="31" t="s">
        <v>1101</v>
      </c>
      <c r="D143" s="31" t="s">
        <v>1102</v>
      </c>
      <c r="E143" s="31" t="s">
        <v>531</v>
      </c>
      <c r="F143" s="84">
        <v>446656</v>
      </c>
      <c r="G143" s="32">
        <v>937.85</v>
      </c>
      <c r="H143" s="32" t="s">
        <v>859</v>
      </c>
    </row>
    <row r="144" spans="1:8" ht="15" customHeight="1">
      <c r="A144" s="83">
        <v>45441</v>
      </c>
      <c r="B144" s="32" t="s">
        <v>1100</v>
      </c>
      <c r="C144" s="31" t="s">
        <v>1101</v>
      </c>
      <c r="D144" s="31" t="s">
        <v>1239</v>
      </c>
      <c r="E144" s="31" t="s">
        <v>531</v>
      </c>
      <c r="F144" s="84">
        <v>303127</v>
      </c>
      <c r="G144" s="32">
        <v>933.07</v>
      </c>
      <c r="H144" s="32" t="s">
        <v>859</v>
      </c>
    </row>
    <row r="145" spans="1:8" ht="15" customHeight="1">
      <c r="A145" s="83">
        <v>45441</v>
      </c>
      <c r="B145" s="32" t="s">
        <v>1240</v>
      </c>
      <c r="C145" s="31" t="s">
        <v>1241</v>
      </c>
      <c r="D145" s="31" t="s">
        <v>1242</v>
      </c>
      <c r="E145" s="31" t="s">
        <v>531</v>
      </c>
      <c r="F145" s="84">
        <v>212000</v>
      </c>
      <c r="G145" s="32">
        <v>139.91</v>
      </c>
      <c r="H145" s="32" t="s">
        <v>859</v>
      </c>
    </row>
    <row r="146" spans="1:8" ht="15" customHeight="1">
      <c r="A146" s="83">
        <v>45441</v>
      </c>
      <c r="B146" s="32" t="s">
        <v>1240</v>
      </c>
      <c r="C146" s="31" t="s">
        <v>1241</v>
      </c>
      <c r="D146" s="31" t="s">
        <v>1244</v>
      </c>
      <c r="E146" s="31" t="s">
        <v>531</v>
      </c>
      <c r="F146" s="84">
        <v>244000</v>
      </c>
      <c r="G146" s="32">
        <v>139.51</v>
      </c>
      <c r="H146" s="32" t="s">
        <v>859</v>
      </c>
    </row>
    <row r="147" spans="1:8" ht="15" customHeight="1">
      <c r="A147" s="83">
        <v>45441</v>
      </c>
      <c r="B147" s="32" t="s">
        <v>1240</v>
      </c>
      <c r="C147" s="31" t="s">
        <v>1241</v>
      </c>
      <c r="D147" s="31" t="s">
        <v>1243</v>
      </c>
      <c r="E147" s="31" t="s">
        <v>531</v>
      </c>
      <c r="F147" s="84">
        <v>112000</v>
      </c>
      <c r="G147" s="32">
        <v>139.15</v>
      </c>
      <c r="H147" s="32" t="s">
        <v>859</v>
      </c>
    </row>
    <row r="148" spans="1:8" ht="15" customHeight="1">
      <c r="A148" s="83">
        <v>45441</v>
      </c>
      <c r="B148" s="32" t="s">
        <v>1261</v>
      </c>
      <c r="C148" s="31" t="s">
        <v>1262</v>
      </c>
      <c r="D148" s="31" t="s">
        <v>1263</v>
      </c>
      <c r="E148" s="31" t="s">
        <v>531</v>
      </c>
      <c r="F148" s="84">
        <v>192000</v>
      </c>
      <c r="G148" s="32">
        <v>44.08</v>
      </c>
      <c r="H148" s="32" t="s">
        <v>859</v>
      </c>
    </row>
    <row r="149" spans="1:8" ht="15" customHeight="1">
      <c r="A149" s="83">
        <v>45441</v>
      </c>
      <c r="B149" s="32" t="s">
        <v>1051</v>
      </c>
      <c r="C149" s="31" t="s">
        <v>1245</v>
      </c>
      <c r="D149" s="31" t="s">
        <v>1070</v>
      </c>
      <c r="E149" s="31" t="s">
        <v>531</v>
      </c>
      <c r="F149" s="84">
        <v>753820</v>
      </c>
      <c r="G149" s="32">
        <v>1357.11</v>
      </c>
      <c r="H149" s="32" t="s">
        <v>859</v>
      </c>
    </row>
    <row r="150" spans="1:8" ht="15" customHeight="1">
      <c r="A150" s="83">
        <v>45441</v>
      </c>
      <c r="B150" s="32" t="s">
        <v>1103</v>
      </c>
      <c r="C150" s="31" t="s">
        <v>1104</v>
      </c>
      <c r="D150" s="31" t="s">
        <v>1105</v>
      </c>
      <c r="E150" s="31" t="s">
        <v>531</v>
      </c>
      <c r="F150" s="84">
        <v>574563</v>
      </c>
      <c r="G150" s="32">
        <v>64.150000000000006</v>
      </c>
      <c r="H150" s="32" t="s">
        <v>859</v>
      </c>
    </row>
    <row r="151" spans="1:8" ht="15" customHeight="1">
      <c r="A151" s="83">
        <v>45441</v>
      </c>
      <c r="B151" s="32" t="s">
        <v>1246</v>
      </c>
      <c r="C151" s="31" t="s">
        <v>1247</v>
      </c>
      <c r="D151" s="31" t="s">
        <v>1248</v>
      </c>
      <c r="E151" s="31" t="s">
        <v>531</v>
      </c>
      <c r="F151" s="84">
        <v>548400</v>
      </c>
      <c r="G151" s="32">
        <v>218.91</v>
      </c>
      <c r="H151" s="32" t="s">
        <v>859</v>
      </c>
    </row>
    <row r="152" spans="1:8" ht="15" customHeight="1">
      <c r="A152" s="83">
        <v>45441</v>
      </c>
      <c r="B152" s="32" t="s">
        <v>1246</v>
      </c>
      <c r="C152" s="31" t="s">
        <v>1247</v>
      </c>
      <c r="D152" s="31" t="s">
        <v>1244</v>
      </c>
      <c r="E152" s="31" t="s">
        <v>531</v>
      </c>
      <c r="F152" s="84">
        <v>360000</v>
      </c>
      <c r="G152" s="32">
        <v>218.24</v>
      </c>
      <c r="H152" s="32" t="s">
        <v>859</v>
      </c>
    </row>
    <row r="153" spans="1:8" ht="15" customHeight="1">
      <c r="A153" s="83">
        <v>45441</v>
      </c>
      <c r="B153" s="32" t="s">
        <v>1249</v>
      </c>
      <c r="C153" s="31" t="s">
        <v>1250</v>
      </c>
      <c r="D153" s="31" t="s">
        <v>1251</v>
      </c>
      <c r="E153" s="31" t="s">
        <v>531</v>
      </c>
      <c r="F153" s="84">
        <v>15956</v>
      </c>
      <c r="G153" s="32">
        <v>39.47</v>
      </c>
      <c r="H153" s="32" t="s">
        <v>859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5"/>
  <sheetViews>
    <sheetView zoomScale="80" zoomScaleNormal="80" workbookViewId="0">
      <selection activeCell="L77" sqref="L7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878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45442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842</v>
      </c>
      <c r="G10" s="185">
        <v>2390</v>
      </c>
      <c r="H10" s="183"/>
      <c r="I10" s="183" t="s">
        <v>843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2476.1999999999998</v>
      </c>
      <c r="Q10" s="228"/>
      <c r="R10" s="54" t="s">
        <v>1004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996</v>
      </c>
      <c r="F11" s="183" t="s">
        <v>997</v>
      </c>
      <c r="G11" s="185">
        <v>3612</v>
      </c>
      <c r="H11" s="183"/>
      <c r="I11" s="183" t="s">
        <v>998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3803.65</v>
      </c>
      <c r="Q11" s="228"/>
      <c r="R11" s="54" t="s">
        <v>1004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848</v>
      </c>
      <c r="J12" s="255" t="s">
        <v>895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1004</v>
      </c>
    </row>
    <row r="13" spans="1:26" ht="15" customHeight="1">
      <c r="A13" s="305">
        <v>4</v>
      </c>
      <c r="B13" s="306">
        <v>45394</v>
      </c>
      <c r="C13" s="307"/>
      <c r="D13" s="308" t="s">
        <v>272</v>
      </c>
      <c r="E13" s="309" t="s">
        <v>546</v>
      </c>
      <c r="F13" s="260">
        <v>1727.5</v>
      </c>
      <c r="G13" s="261">
        <v>1625</v>
      </c>
      <c r="H13" s="260">
        <v>1827</v>
      </c>
      <c r="I13" s="260" t="s">
        <v>851</v>
      </c>
      <c r="J13" s="255" t="s">
        <v>1071</v>
      </c>
      <c r="K13" s="255">
        <f t="shared" ref="K13" si="3">H13-F13</f>
        <v>99.5</v>
      </c>
      <c r="L13" s="301">
        <f t="shared" ref="L13" si="4">(F13*-0.3)/100</f>
        <v>-5.1825000000000001</v>
      </c>
      <c r="M13" s="302">
        <f t="shared" ref="M13" si="5">(K13+L13)/F13</f>
        <v>5.4597684515195366E-2</v>
      </c>
      <c r="N13" s="255" t="s">
        <v>548</v>
      </c>
      <c r="O13" s="303">
        <v>45434</v>
      </c>
      <c r="P13" s="304"/>
      <c r="Q13" s="228"/>
      <c r="R13" s="54" t="s">
        <v>1005</v>
      </c>
    </row>
    <row r="14" spans="1:26" ht="15" customHeight="1">
      <c r="A14" s="305">
        <v>5</v>
      </c>
      <c r="B14" s="306">
        <v>45397</v>
      </c>
      <c r="C14" s="307"/>
      <c r="D14" s="308" t="s">
        <v>126</v>
      </c>
      <c r="E14" s="309" t="s">
        <v>996</v>
      </c>
      <c r="F14" s="260">
        <v>1451.5</v>
      </c>
      <c r="G14" s="261">
        <v>1357.5</v>
      </c>
      <c r="H14" s="260">
        <v>1535</v>
      </c>
      <c r="I14" s="260" t="s">
        <v>999</v>
      </c>
      <c r="J14" s="255" t="s">
        <v>1109</v>
      </c>
      <c r="K14" s="255">
        <f t="shared" ref="K14" si="6">H14-F14</f>
        <v>83.5</v>
      </c>
      <c r="L14" s="301">
        <f t="shared" ref="L14" si="7">(F14*-0.3)/100</f>
        <v>-4.3544999999999998</v>
      </c>
      <c r="M14" s="302">
        <f t="shared" ref="M14" si="8">(K14+L14)/F14</f>
        <v>5.4526696520840509E-2</v>
      </c>
      <c r="N14" s="255" t="s">
        <v>548</v>
      </c>
      <c r="O14" s="303">
        <v>45439</v>
      </c>
      <c r="P14" s="304"/>
      <c r="Q14" s="228"/>
      <c r="R14" s="54" t="s">
        <v>1004</v>
      </c>
    </row>
    <row r="15" spans="1:26" ht="15" customHeight="1">
      <c r="A15" s="320">
        <v>6</v>
      </c>
      <c r="B15" s="321">
        <v>45405</v>
      </c>
      <c r="C15" s="322"/>
      <c r="D15" s="323" t="s">
        <v>457</v>
      </c>
      <c r="E15" s="324" t="s">
        <v>546</v>
      </c>
      <c r="F15" s="286">
        <v>161</v>
      </c>
      <c r="G15" s="287">
        <v>149.5</v>
      </c>
      <c r="H15" s="286">
        <v>148.5</v>
      </c>
      <c r="I15" s="286" t="s">
        <v>853</v>
      </c>
      <c r="J15" s="279" t="s">
        <v>963</v>
      </c>
      <c r="K15" s="279">
        <f t="shared" ref="K15" si="9">H15-F15</f>
        <v>-12.5</v>
      </c>
      <c r="L15" s="325">
        <f t="shared" ref="L15" si="10">(F15*-0.3)/100</f>
        <v>-0.48299999999999998</v>
      </c>
      <c r="M15" s="326">
        <f t="shared" ref="M15" si="11">(K15+L15)/F15</f>
        <v>-8.0639751552795028E-2</v>
      </c>
      <c r="N15" s="279" t="s">
        <v>558</v>
      </c>
      <c r="O15" s="327">
        <v>45425</v>
      </c>
      <c r="P15" s="328"/>
      <c r="Q15" s="228"/>
      <c r="R15" s="54" t="s">
        <v>1004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862</v>
      </c>
      <c r="J16" s="255" t="s">
        <v>957</v>
      </c>
      <c r="K16" s="255">
        <f t="shared" ref="K16" si="12">H16-F16</f>
        <v>27</v>
      </c>
      <c r="L16" s="301">
        <f t="shared" ref="L16" si="13">(F16*-0.3)/100</f>
        <v>-1.9275</v>
      </c>
      <c r="M16" s="302">
        <f t="shared" ref="M16" si="14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1004</v>
      </c>
    </row>
    <row r="17" spans="1:38" ht="15" customHeight="1">
      <c r="A17" s="320">
        <v>8</v>
      </c>
      <c r="B17" s="321">
        <v>45412</v>
      </c>
      <c r="C17" s="322"/>
      <c r="D17" s="323" t="s">
        <v>856</v>
      </c>
      <c r="E17" s="324" t="s">
        <v>546</v>
      </c>
      <c r="F17" s="286">
        <v>165.5</v>
      </c>
      <c r="G17" s="287">
        <v>159</v>
      </c>
      <c r="H17" s="286">
        <v>158.5</v>
      </c>
      <c r="I17" s="286" t="s">
        <v>863</v>
      </c>
      <c r="J17" s="279" t="s">
        <v>950</v>
      </c>
      <c r="K17" s="279">
        <f t="shared" ref="K17:K18" si="15">H17-F17</f>
        <v>-7</v>
      </c>
      <c r="L17" s="325">
        <f t="shared" ref="L17:L18" si="16">(F17*-0.3)/100</f>
        <v>-0.4965</v>
      </c>
      <c r="M17" s="326">
        <f t="shared" ref="M17:M18" si="17">(K17+L17)/F17</f>
        <v>-4.5296072507552874E-2</v>
      </c>
      <c r="N17" s="279" t="s">
        <v>558</v>
      </c>
      <c r="O17" s="327">
        <v>45421</v>
      </c>
      <c r="P17" s="328"/>
      <c r="Q17" s="228"/>
      <c r="R17" s="54" t="s">
        <v>1004</v>
      </c>
    </row>
    <row r="18" spans="1:3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864</v>
      </c>
      <c r="J18" s="255" t="s">
        <v>682</v>
      </c>
      <c r="K18" s="255">
        <f t="shared" si="15"/>
        <v>68</v>
      </c>
      <c r="L18" s="301">
        <f t="shared" si="16"/>
        <v>-4.4400000000000004</v>
      </c>
      <c r="M18" s="302">
        <f t="shared" si="17"/>
        <v>4.2945945945945946E-2</v>
      </c>
      <c r="N18" s="255" t="s">
        <v>548</v>
      </c>
      <c r="O18" s="303">
        <v>45428</v>
      </c>
      <c r="P18" s="304"/>
      <c r="Q18" s="228"/>
      <c r="R18" s="54" t="s">
        <v>1004</v>
      </c>
    </row>
    <row r="19" spans="1:38" ht="15" customHeight="1">
      <c r="A19" s="187">
        <v>10</v>
      </c>
      <c r="B19" s="184">
        <v>45414</v>
      </c>
      <c r="C19" s="188"/>
      <c r="D19" s="192" t="s">
        <v>124</v>
      </c>
      <c r="E19" s="189" t="s">
        <v>996</v>
      </c>
      <c r="F19" s="183" t="s">
        <v>1001</v>
      </c>
      <c r="G19" s="185">
        <v>1267</v>
      </c>
      <c r="H19" s="183"/>
      <c r="I19" s="183" t="s">
        <v>1002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1353.1</v>
      </c>
      <c r="Q19" s="228"/>
      <c r="R19" s="54" t="s">
        <v>1004</v>
      </c>
    </row>
    <row r="20" spans="1:3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893</v>
      </c>
      <c r="J20" s="255" t="s">
        <v>1011</v>
      </c>
      <c r="K20" s="255">
        <f t="shared" ref="K20" si="18">H20-F20</f>
        <v>24.5</v>
      </c>
      <c r="L20" s="301">
        <f t="shared" ref="L20" si="19">(F20*-0.3)/100</f>
        <v>-1.35</v>
      </c>
      <c r="M20" s="302">
        <f t="shared" ref="M20" si="20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1004</v>
      </c>
    </row>
    <row r="21" spans="1:3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905</v>
      </c>
      <c r="G21" s="185">
        <v>416</v>
      </c>
      <c r="H21" s="183"/>
      <c r="I21" s="183" t="s">
        <v>906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430.95</v>
      </c>
      <c r="Q21" s="228"/>
      <c r="R21" s="54" t="s">
        <v>1004</v>
      </c>
    </row>
    <row r="22" spans="1:3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980</v>
      </c>
      <c r="J22" s="255" t="s">
        <v>1003</v>
      </c>
      <c r="K22" s="255">
        <f t="shared" ref="K22" si="21">H22-F22</f>
        <v>19</v>
      </c>
      <c r="L22" s="301">
        <f t="shared" ref="L22" si="22">(F22*-0.3)/100</f>
        <v>-1.26</v>
      </c>
      <c r="M22" s="302">
        <f t="shared" ref="M22" si="23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1004</v>
      </c>
    </row>
    <row r="23" spans="1:3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1021</v>
      </c>
      <c r="G23" s="185">
        <v>2185</v>
      </c>
      <c r="H23" s="183"/>
      <c r="I23" s="183" t="s">
        <v>1016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2373.4</v>
      </c>
      <c r="Q23" s="228"/>
      <c r="R23" s="54" t="s">
        <v>1004</v>
      </c>
    </row>
    <row r="24" spans="1:38" ht="15" customHeight="1">
      <c r="A24" s="320">
        <v>15</v>
      </c>
      <c r="B24" s="321">
        <v>45433</v>
      </c>
      <c r="C24" s="322"/>
      <c r="D24" s="323" t="s">
        <v>1062</v>
      </c>
      <c r="E24" s="324" t="s">
        <v>546</v>
      </c>
      <c r="F24" s="286">
        <v>758</v>
      </c>
      <c r="G24" s="287">
        <v>720</v>
      </c>
      <c r="H24" s="286">
        <v>715</v>
      </c>
      <c r="I24" s="286" t="s">
        <v>1063</v>
      </c>
      <c r="J24" s="279" t="s">
        <v>1080</v>
      </c>
      <c r="K24" s="279">
        <f t="shared" ref="K24" si="24">H24-F24</f>
        <v>-43</v>
      </c>
      <c r="L24" s="325">
        <f t="shared" ref="L24" si="25">(F24*-0.3)/100</f>
        <v>-2.274</v>
      </c>
      <c r="M24" s="326">
        <f t="shared" ref="M24" si="26">(K24+L24)/F24</f>
        <v>-5.9728232189973619E-2</v>
      </c>
      <c r="N24" s="279" t="s">
        <v>558</v>
      </c>
      <c r="O24" s="327">
        <v>45435</v>
      </c>
      <c r="P24" s="328"/>
      <c r="Q24" s="228"/>
      <c r="R24" s="54" t="s">
        <v>1004</v>
      </c>
    </row>
    <row r="25" spans="1:38" ht="15" customHeight="1">
      <c r="A25" s="187">
        <v>16</v>
      </c>
      <c r="B25" s="184">
        <v>45434</v>
      </c>
      <c r="C25" s="188"/>
      <c r="D25" s="192" t="s">
        <v>83</v>
      </c>
      <c r="E25" s="189" t="s">
        <v>546</v>
      </c>
      <c r="F25" s="183" t="s">
        <v>1076</v>
      </c>
      <c r="G25" s="185">
        <v>588</v>
      </c>
      <c r="H25" s="183"/>
      <c r="I25" s="183" t="s">
        <v>1077</v>
      </c>
      <c r="J25" s="185" t="s">
        <v>547</v>
      </c>
      <c r="K25" s="185"/>
      <c r="L25" s="186"/>
      <c r="M25" s="190"/>
      <c r="N25" s="185"/>
      <c r="O25" s="191"/>
      <c r="P25" s="186">
        <f>VLOOKUP(D25,'MidCap Intra'!$B$11:$C$571,2,0)</f>
        <v>633.54999999999995</v>
      </c>
      <c r="Q25" s="228"/>
      <c r="R25" s="54" t="s">
        <v>1004</v>
      </c>
    </row>
    <row r="26" spans="1:38" ht="15" customHeight="1">
      <c r="A26" s="187">
        <v>17</v>
      </c>
      <c r="B26" s="184">
        <v>45436</v>
      </c>
      <c r="C26" s="188"/>
      <c r="D26" s="192" t="s">
        <v>48</v>
      </c>
      <c r="E26" s="189" t="s">
        <v>546</v>
      </c>
      <c r="F26" s="183" t="s">
        <v>1090</v>
      </c>
      <c r="G26" s="185">
        <v>2460</v>
      </c>
      <c r="H26" s="183"/>
      <c r="I26" s="183" t="s">
        <v>1091</v>
      </c>
      <c r="J26" s="185" t="s">
        <v>547</v>
      </c>
      <c r="K26" s="185"/>
      <c r="L26" s="186"/>
      <c r="M26" s="190"/>
      <c r="N26" s="185"/>
      <c r="O26" s="191"/>
      <c r="P26" s="186">
        <f>VLOOKUP(D26,'MidCap Intra'!$B$11:$C$571,2,0)</f>
        <v>2536.5</v>
      </c>
      <c r="Q26" s="228"/>
      <c r="R26" s="54" t="s">
        <v>1004</v>
      </c>
    </row>
    <row r="27" spans="1:38" ht="15" customHeight="1">
      <c r="A27" s="187">
        <v>18</v>
      </c>
      <c r="B27" s="184">
        <v>45439</v>
      </c>
      <c r="C27" s="188"/>
      <c r="D27" s="192" t="s">
        <v>193</v>
      </c>
      <c r="E27" s="189" t="s">
        <v>546</v>
      </c>
      <c r="F27" s="183" t="s">
        <v>1112</v>
      </c>
      <c r="G27" s="185">
        <v>3455</v>
      </c>
      <c r="H27" s="183"/>
      <c r="I27" s="183" t="s">
        <v>1113</v>
      </c>
      <c r="J27" s="185" t="s">
        <v>547</v>
      </c>
      <c r="K27" s="185"/>
      <c r="L27" s="186"/>
      <c r="M27" s="190"/>
      <c r="N27" s="185"/>
      <c r="O27" s="191"/>
      <c r="P27" s="186">
        <f>VLOOKUP(D27,'MidCap Intra'!$B$11:$C$571,2,0)</f>
        <v>3649.85</v>
      </c>
      <c r="Q27" s="228"/>
    </row>
    <row r="28" spans="1:38" ht="15" customHeight="1">
      <c r="A28" s="187"/>
      <c r="B28" s="184"/>
      <c r="C28" s="188"/>
      <c r="D28" s="192"/>
      <c r="E28" s="189"/>
      <c r="F28" s="183"/>
      <c r="G28" s="185"/>
      <c r="H28" s="183"/>
      <c r="I28" s="183"/>
      <c r="J28" s="185"/>
      <c r="K28" s="185"/>
      <c r="L28" s="186"/>
      <c r="M28" s="190"/>
      <c r="N28" s="185"/>
      <c r="O28" s="191"/>
      <c r="P28" s="186"/>
      <c r="Q28" s="228"/>
    </row>
    <row r="29" spans="1:38" ht="15" customHeight="1">
      <c r="A29" s="187"/>
      <c r="B29" s="184"/>
      <c r="C29" s="188"/>
      <c r="D29" s="192"/>
      <c r="E29" s="189"/>
      <c r="F29" s="183"/>
      <c r="G29" s="185"/>
      <c r="H29" s="183"/>
      <c r="I29" s="183"/>
      <c r="J29" s="185"/>
      <c r="K29" s="185"/>
      <c r="L29" s="186"/>
      <c r="M29" s="190"/>
      <c r="N29" s="185"/>
      <c r="O29" s="191"/>
      <c r="P29" s="186"/>
      <c r="Q29" s="228"/>
    </row>
    <row r="30" spans="1:38" ht="15" customHeight="1"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38" ht="14.25" customHeight="1">
      <c r="A31" s="96"/>
      <c r="B31" s="97"/>
      <c r="C31" s="98"/>
      <c r="D31" s="99"/>
      <c r="E31" s="100"/>
      <c r="F31" s="100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102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 t="s">
        <v>549</v>
      </c>
      <c r="B32" s="104"/>
      <c r="C32" s="105"/>
      <c r="E32" s="106"/>
      <c r="F32" s="10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7" t="s">
        <v>550</v>
      </c>
      <c r="B33" s="103"/>
      <c r="C33" s="103"/>
      <c r="D33" s="103"/>
      <c r="E33" s="37"/>
      <c r="F33" s="108" t="s">
        <v>551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03" t="s">
        <v>552</v>
      </c>
      <c r="B34" s="103"/>
      <c r="C34" s="103"/>
      <c r="D34" s="103" t="s">
        <v>553</v>
      </c>
      <c r="E34" s="6"/>
      <c r="F34" s="108" t="s">
        <v>554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3"/>
      <c r="B35" s="103"/>
      <c r="C35" s="103"/>
      <c r="D35" s="103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96"/>
      <c r="B36" s="196"/>
      <c r="C36" s="196"/>
      <c r="D36" s="196"/>
      <c r="E36" s="197"/>
      <c r="F36" s="197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4.25" customHeight="1">
      <c r="A37" s="103"/>
      <c r="B37" s="103"/>
      <c r="C37" s="103"/>
      <c r="D37" s="103"/>
      <c r="E37" s="6"/>
      <c r="F37" s="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.75" customHeight="1">
      <c r="A38" s="115" t="s">
        <v>559</v>
      </c>
      <c r="B38" s="115"/>
      <c r="C38" s="115"/>
      <c r="D38" s="115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38.25" customHeight="1">
      <c r="A39" s="93" t="s">
        <v>16</v>
      </c>
      <c r="B39" s="93" t="s">
        <v>522</v>
      </c>
      <c r="C39" s="93"/>
      <c r="D39" s="94" t="s">
        <v>533</v>
      </c>
      <c r="E39" s="93" t="s">
        <v>534</v>
      </c>
      <c r="F39" s="93" t="s">
        <v>535</v>
      </c>
      <c r="G39" s="93" t="s">
        <v>555</v>
      </c>
      <c r="H39" s="93" t="s">
        <v>537</v>
      </c>
      <c r="I39" s="193" t="s">
        <v>538</v>
      </c>
      <c r="J39" s="195" t="s">
        <v>539</v>
      </c>
      <c r="K39" s="194" t="s">
        <v>560</v>
      </c>
      <c r="L39" s="95" t="s">
        <v>541</v>
      </c>
      <c r="M39" s="116" t="s">
        <v>561</v>
      </c>
      <c r="N39" s="93" t="s">
        <v>562</v>
      </c>
      <c r="O39" s="92" t="s">
        <v>543</v>
      </c>
      <c r="P39" s="277" t="s">
        <v>544</v>
      </c>
      <c r="Q39" s="230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.75" customHeight="1">
      <c r="A40" s="260">
        <v>1</v>
      </c>
      <c r="B40" s="258">
        <v>45408</v>
      </c>
      <c r="C40" s="259"/>
      <c r="D40" s="259" t="s">
        <v>857</v>
      </c>
      <c r="E40" s="260" t="s">
        <v>557</v>
      </c>
      <c r="F40" s="260">
        <v>1102.5</v>
      </c>
      <c r="G40" s="260">
        <v>1078</v>
      </c>
      <c r="H40" s="260">
        <v>1114</v>
      </c>
      <c r="I40" s="261" t="s">
        <v>858</v>
      </c>
      <c r="J40" s="294" t="s">
        <v>890</v>
      </c>
      <c r="K40" s="295">
        <f t="shared" ref="K40" si="27">H40-F40</f>
        <v>11.5</v>
      </c>
      <c r="L40" s="296">
        <f t="shared" ref="L40" si="28">(H40*N40)*0.03%</f>
        <v>150.38999999999999</v>
      </c>
      <c r="M40" s="297">
        <f t="shared" ref="M40" si="29">(K40*N40)-L40</f>
        <v>5024.6099999999997</v>
      </c>
      <c r="N40" s="295">
        <v>450</v>
      </c>
      <c r="O40" s="298" t="s">
        <v>548</v>
      </c>
      <c r="P40" s="299">
        <v>45415</v>
      </c>
      <c r="Q40" s="226"/>
      <c r="R40" s="54" t="s">
        <v>1004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60">
        <v>2</v>
      </c>
      <c r="B41" s="258">
        <v>45414</v>
      </c>
      <c r="C41" s="259"/>
      <c r="D41" s="259" t="s">
        <v>874</v>
      </c>
      <c r="E41" s="260" t="s">
        <v>557</v>
      </c>
      <c r="F41" s="260">
        <v>457</v>
      </c>
      <c r="G41" s="260">
        <v>448</v>
      </c>
      <c r="H41" s="260">
        <v>465.5</v>
      </c>
      <c r="I41" s="261" t="s">
        <v>875</v>
      </c>
      <c r="J41" s="294" t="s">
        <v>889</v>
      </c>
      <c r="K41" s="295">
        <f t="shared" ref="K41" si="30">H41-F41</f>
        <v>8.5</v>
      </c>
      <c r="L41" s="296">
        <f t="shared" ref="L41" si="31">(H41*N41)*0.03%</f>
        <v>174.56249999999997</v>
      </c>
      <c r="M41" s="297">
        <f t="shared" ref="M41" si="32">(K41*N41)-L41</f>
        <v>10450.4375</v>
      </c>
      <c r="N41" s="295">
        <v>1250</v>
      </c>
      <c r="O41" s="298" t="s">
        <v>548</v>
      </c>
      <c r="P41" s="299">
        <v>45415</v>
      </c>
      <c r="Q41" s="226"/>
      <c r="R41" s="54" t="s">
        <v>1004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286">
        <v>3</v>
      </c>
      <c r="B42" s="282">
        <v>45414</v>
      </c>
      <c r="C42" s="285"/>
      <c r="D42" s="285" t="s">
        <v>876</v>
      </c>
      <c r="E42" s="286" t="s">
        <v>557</v>
      </c>
      <c r="F42" s="286">
        <v>3002.5</v>
      </c>
      <c r="G42" s="286">
        <v>2950</v>
      </c>
      <c r="H42" s="286">
        <v>2950</v>
      </c>
      <c r="I42" s="287" t="s">
        <v>877</v>
      </c>
      <c r="J42" s="288" t="s">
        <v>888</v>
      </c>
      <c r="K42" s="289">
        <f>H42-F42</f>
        <v>-52.5</v>
      </c>
      <c r="L42" s="290">
        <f t="shared" ref="L42:L43" si="33">(H42*N42)*0.03%</f>
        <v>176.99999999999997</v>
      </c>
      <c r="M42" s="291">
        <f t="shared" ref="M42:M43" si="34">(K42*N42)-L42</f>
        <v>-10677</v>
      </c>
      <c r="N42" s="289">
        <v>200</v>
      </c>
      <c r="O42" s="292" t="s">
        <v>558</v>
      </c>
      <c r="P42" s="293">
        <v>45415</v>
      </c>
      <c r="Q42" s="226"/>
      <c r="R42" s="54" t="s">
        <v>1006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260">
        <v>4</v>
      </c>
      <c r="B43" s="258">
        <v>45418</v>
      </c>
      <c r="C43" s="259"/>
      <c r="D43" s="259" t="s">
        <v>874</v>
      </c>
      <c r="E43" s="260" t="s">
        <v>557</v>
      </c>
      <c r="F43" s="260">
        <v>455</v>
      </c>
      <c r="G43" s="260">
        <v>446</v>
      </c>
      <c r="H43" s="260">
        <v>465.5</v>
      </c>
      <c r="I43" s="261" t="s">
        <v>892</v>
      </c>
      <c r="J43" s="294" t="s">
        <v>894</v>
      </c>
      <c r="K43" s="295">
        <f t="shared" ref="K43" si="35">H43-F43</f>
        <v>10.5</v>
      </c>
      <c r="L43" s="296">
        <f t="shared" si="33"/>
        <v>174.56249999999997</v>
      </c>
      <c r="M43" s="297">
        <f t="shared" si="34"/>
        <v>12950.4375</v>
      </c>
      <c r="N43" s="295">
        <v>1250</v>
      </c>
      <c r="O43" s="298" t="s">
        <v>548</v>
      </c>
      <c r="P43" s="299">
        <v>45418</v>
      </c>
      <c r="Q43" s="226"/>
      <c r="R43" s="54" t="s">
        <v>1004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86">
        <v>5</v>
      </c>
      <c r="B44" s="282">
        <v>45418</v>
      </c>
      <c r="C44" s="285"/>
      <c r="D44" s="285" t="s">
        <v>896</v>
      </c>
      <c r="E44" s="286" t="s">
        <v>557</v>
      </c>
      <c r="F44" s="286">
        <v>805</v>
      </c>
      <c r="G44" s="286">
        <v>790</v>
      </c>
      <c r="H44" s="286">
        <v>790</v>
      </c>
      <c r="I44" s="287" t="s">
        <v>897</v>
      </c>
      <c r="J44" s="288" t="s">
        <v>910</v>
      </c>
      <c r="K44" s="289">
        <f>H44-F44</f>
        <v>-15</v>
      </c>
      <c r="L44" s="290">
        <f t="shared" ref="L44" si="36">(H44*N44)*0.03%</f>
        <v>177.74999999999997</v>
      </c>
      <c r="M44" s="291">
        <f t="shared" ref="M44" si="37">(K44*N44)-L44</f>
        <v>-11427.75</v>
      </c>
      <c r="N44" s="289">
        <v>750</v>
      </c>
      <c r="O44" s="292" t="s">
        <v>558</v>
      </c>
      <c r="P44" s="293">
        <v>45419</v>
      </c>
      <c r="Q44" s="226"/>
      <c r="R44" s="54" t="s">
        <v>1004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310">
        <v>6</v>
      </c>
      <c r="B45" s="311">
        <v>45419</v>
      </c>
      <c r="C45" s="312"/>
      <c r="D45" s="312" t="s">
        <v>901</v>
      </c>
      <c r="E45" s="310" t="s">
        <v>819</v>
      </c>
      <c r="F45" s="310">
        <v>561</v>
      </c>
      <c r="G45" s="310">
        <v>571</v>
      </c>
      <c r="H45" s="310">
        <v>560.5</v>
      </c>
      <c r="I45" s="313" t="s">
        <v>902</v>
      </c>
      <c r="J45" s="314" t="s">
        <v>922</v>
      </c>
      <c r="K45" s="315">
        <f>F45-H45</f>
        <v>0.5</v>
      </c>
      <c r="L45" s="316">
        <f t="shared" ref="L45:L46" si="38">(H45*N45)*0.03%</f>
        <v>184.96499999999997</v>
      </c>
      <c r="M45" s="317">
        <f t="shared" ref="M45:M46" si="39">(K45*N45)-L45</f>
        <v>365.03500000000003</v>
      </c>
      <c r="N45" s="315">
        <v>1100</v>
      </c>
      <c r="O45" s="318" t="s">
        <v>565</v>
      </c>
      <c r="P45" s="319">
        <v>45419</v>
      </c>
      <c r="Q45" s="226"/>
      <c r="R45" s="54" t="s">
        <v>1004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286">
        <v>7</v>
      </c>
      <c r="B46" s="282">
        <v>45419</v>
      </c>
      <c r="C46" s="285"/>
      <c r="D46" s="285" t="s">
        <v>911</v>
      </c>
      <c r="E46" s="286" t="s">
        <v>819</v>
      </c>
      <c r="F46" s="286">
        <v>474</v>
      </c>
      <c r="G46" s="286">
        <v>482</v>
      </c>
      <c r="H46" s="286">
        <v>482</v>
      </c>
      <c r="I46" s="287" t="s">
        <v>912</v>
      </c>
      <c r="J46" s="288" t="s">
        <v>926</v>
      </c>
      <c r="K46" s="289">
        <f>F46-H46</f>
        <v>-8</v>
      </c>
      <c r="L46" s="290">
        <f t="shared" si="38"/>
        <v>187.98</v>
      </c>
      <c r="M46" s="291">
        <f t="shared" si="39"/>
        <v>-10587.98</v>
      </c>
      <c r="N46" s="289">
        <v>1300</v>
      </c>
      <c r="O46" s="292" t="s">
        <v>558</v>
      </c>
      <c r="P46" s="293">
        <v>45420</v>
      </c>
      <c r="Q46" s="226"/>
      <c r="R46" s="54" t="s">
        <v>1005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260">
        <v>8</v>
      </c>
      <c r="B47" s="258">
        <v>45419</v>
      </c>
      <c r="C47" s="259"/>
      <c r="D47" s="259" t="s">
        <v>913</v>
      </c>
      <c r="E47" s="260" t="s">
        <v>557</v>
      </c>
      <c r="F47" s="260">
        <v>1680</v>
      </c>
      <c r="G47" s="260">
        <v>1660</v>
      </c>
      <c r="H47" s="260">
        <v>1697</v>
      </c>
      <c r="I47" s="261" t="s">
        <v>914</v>
      </c>
      <c r="J47" s="294" t="s">
        <v>923</v>
      </c>
      <c r="K47" s="295">
        <f t="shared" ref="K47" si="40">H47-F47</f>
        <v>17</v>
      </c>
      <c r="L47" s="296">
        <f t="shared" ref="L47:L48" si="41">(H47*N47)*0.03%</f>
        <v>254.54999999999998</v>
      </c>
      <c r="M47" s="297">
        <f t="shared" ref="M47:M48" si="42">(K47*N47)-L47</f>
        <v>8245.4500000000007</v>
      </c>
      <c r="N47" s="295">
        <v>500</v>
      </c>
      <c r="O47" s="298" t="s">
        <v>548</v>
      </c>
      <c r="P47" s="299">
        <v>45420</v>
      </c>
      <c r="Q47" s="226"/>
      <c r="R47" s="54" t="s">
        <v>1006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286">
        <v>9</v>
      </c>
      <c r="B48" s="282">
        <v>45419</v>
      </c>
      <c r="C48" s="285"/>
      <c r="D48" s="285" t="s">
        <v>915</v>
      </c>
      <c r="E48" s="286" t="s">
        <v>557</v>
      </c>
      <c r="F48" s="286">
        <v>161.25</v>
      </c>
      <c r="G48" s="286">
        <v>159</v>
      </c>
      <c r="H48" s="286">
        <v>158.75</v>
      </c>
      <c r="I48" s="287" t="s">
        <v>916</v>
      </c>
      <c r="J48" s="288" t="s">
        <v>931</v>
      </c>
      <c r="K48" s="289">
        <f>H48-F48</f>
        <v>-2.5</v>
      </c>
      <c r="L48" s="290">
        <f t="shared" si="41"/>
        <v>238.12499999999997</v>
      </c>
      <c r="M48" s="291">
        <f t="shared" si="42"/>
        <v>-12738.125</v>
      </c>
      <c r="N48" s="289">
        <v>5000</v>
      </c>
      <c r="O48" s="292" t="s">
        <v>558</v>
      </c>
      <c r="P48" s="293">
        <v>45420</v>
      </c>
      <c r="Q48" s="226"/>
      <c r="R48" s="54" t="s">
        <v>1005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310">
        <v>10</v>
      </c>
      <c r="B49" s="311">
        <v>45420</v>
      </c>
      <c r="C49" s="312"/>
      <c r="D49" s="312" t="s">
        <v>924</v>
      </c>
      <c r="E49" s="310" t="s">
        <v>557</v>
      </c>
      <c r="F49" s="310">
        <v>1131</v>
      </c>
      <c r="G49" s="310">
        <v>1115</v>
      </c>
      <c r="H49" s="310">
        <v>1133</v>
      </c>
      <c r="I49" s="313" t="s">
        <v>925</v>
      </c>
      <c r="J49" s="314" t="s">
        <v>951</v>
      </c>
      <c r="K49" s="315">
        <f t="shared" ref="K49" si="43">H49-F49</f>
        <v>2</v>
      </c>
      <c r="L49" s="316">
        <f t="shared" ref="L49" si="44">(H49*N49)*0.03%</f>
        <v>212.43749999999997</v>
      </c>
      <c r="M49" s="317">
        <f t="shared" ref="M49" si="45">(K49*N49)-L49</f>
        <v>1037.5625</v>
      </c>
      <c r="N49" s="315">
        <v>625</v>
      </c>
      <c r="O49" s="318" t="s">
        <v>565</v>
      </c>
      <c r="P49" s="319">
        <v>45422</v>
      </c>
      <c r="Q49" s="226"/>
      <c r="R49" s="54" t="s">
        <v>1004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310">
        <v>11</v>
      </c>
      <c r="B50" s="311">
        <v>45421</v>
      </c>
      <c r="C50" s="312"/>
      <c r="D50" s="312" t="s">
        <v>935</v>
      </c>
      <c r="E50" s="310" t="s">
        <v>557</v>
      </c>
      <c r="F50" s="310">
        <v>2822</v>
      </c>
      <c r="G50" s="310">
        <v>2778</v>
      </c>
      <c r="H50" s="310">
        <v>2825</v>
      </c>
      <c r="I50" s="313" t="s">
        <v>936</v>
      </c>
      <c r="J50" s="314" t="s">
        <v>955</v>
      </c>
      <c r="K50" s="315">
        <f t="shared" ref="K50" si="46">H50-F50</f>
        <v>3</v>
      </c>
      <c r="L50" s="316">
        <f t="shared" ref="L50" si="47">(H50*N50)*0.03%</f>
        <v>211.87499999999997</v>
      </c>
      <c r="M50" s="317">
        <f t="shared" ref="M50" si="48">(K50*N50)-L50</f>
        <v>538.125</v>
      </c>
      <c r="N50" s="315">
        <v>250</v>
      </c>
      <c r="O50" s="318" t="s">
        <v>565</v>
      </c>
      <c r="P50" s="319">
        <v>45422</v>
      </c>
      <c r="Q50" s="226"/>
      <c r="R50" s="54" t="s">
        <v>1004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283">
        <v>12</v>
      </c>
      <c r="B51" s="284">
        <v>45421</v>
      </c>
      <c r="C51" s="285"/>
      <c r="D51" s="285" t="s">
        <v>943</v>
      </c>
      <c r="E51" s="286" t="s">
        <v>557</v>
      </c>
      <c r="F51" s="286">
        <v>8435</v>
      </c>
      <c r="G51" s="286">
        <v>8330</v>
      </c>
      <c r="H51" s="286">
        <v>8330</v>
      </c>
      <c r="I51" s="287" t="s">
        <v>944</v>
      </c>
      <c r="J51" s="288" t="s">
        <v>900</v>
      </c>
      <c r="K51" s="289">
        <f>H51-F51</f>
        <v>-105</v>
      </c>
      <c r="L51" s="290">
        <f t="shared" ref="L51" si="49">(H51*N51)*0.03%</f>
        <v>249.89999999999998</v>
      </c>
      <c r="M51" s="291">
        <f t="shared" ref="M51" si="50">(K51*N51)-L51</f>
        <v>-10749.9</v>
      </c>
      <c r="N51" s="289">
        <v>100</v>
      </c>
      <c r="O51" s="292" t="s">
        <v>558</v>
      </c>
      <c r="P51" s="293">
        <v>45421</v>
      </c>
      <c r="Q51" s="226"/>
      <c r="R51" s="54" t="s">
        <v>1005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8"/>
      <c r="AG51" s="119"/>
      <c r="AH51" s="117"/>
      <c r="AI51" s="117"/>
      <c r="AJ51" s="118"/>
      <c r="AK51" s="118"/>
      <c r="AL51" s="118"/>
    </row>
    <row r="52" spans="1:38" ht="12.75" customHeight="1">
      <c r="A52" s="310">
        <v>13</v>
      </c>
      <c r="B52" s="311">
        <v>45421</v>
      </c>
      <c r="C52" s="312"/>
      <c r="D52" s="312" t="s">
        <v>945</v>
      </c>
      <c r="E52" s="310" t="s">
        <v>557</v>
      </c>
      <c r="F52" s="310">
        <v>2077</v>
      </c>
      <c r="G52" s="310">
        <v>2050</v>
      </c>
      <c r="H52" s="310">
        <v>2081</v>
      </c>
      <c r="I52" s="313" t="s">
        <v>946</v>
      </c>
      <c r="J52" s="314" t="s">
        <v>948</v>
      </c>
      <c r="K52" s="315">
        <f t="shared" ref="K52:K53" si="51">H52-F52</f>
        <v>4</v>
      </c>
      <c r="L52" s="316">
        <f t="shared" ref="L52:L53" si="52">(H52*N52)*0.03%</f>
        <v>229.11809999999997</v>
      </c>
      <c r="M52" s="317">
        <f t="shared" ref="M52:M53" si="53">(K52*N52)-L52</f>
        <v>1238.8819000000001</v>
      </c>
      <c r="N52" s="315">
        <v>367</v>
      </c>
      <c r="O52" s="318" t="s">
        <v>565</v>
      </c>
      <c r="P52" s="319">
        <v>45421</v>
      </c>
      <c r="Q52" s="226"/>
      <c r="R52" s="54" t="s">
        <v>1006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8"/>
      <c r="AG52" s="119"/>
      <c r="AH52" s="117"/>
      <c r="AI52" s="117"/>
      <c r="AJ52" s="118"/>
      <c r="AK52" s="118"/>
      <c r="AL52" s="118"/>
    </row>
    <row r="53" spans="1:38" ht="12.75" customHeight="1">
      <c r="A53" s="260">
        <v>14</v>
      </c>
      <c r="B53" s="258">
        <v>45425</v>
      </c>
      <c r="C53" s="259"/>
      <c r="D53" s="259" t="s">
        <v>913</v>
      </c>
      <c r="E53" s="260" t="s">
        <v>557</v>
      </c>
      <c r="F53" s="260">
        <v>1681</v>
      </c>
      <c r="G53" s="260">
        <v>1660</v>
      </c>
      <c r="H53" s="260">
        <v>1697</v>
      </c>
      <c r="I53" s="355" t="s">
        <v>914</v>
      </c>
      <c r="J53" s="344" t="s">
        <v>961</v>
      </c>
      <c r="K53" s="345">
        <f t="shared" si="51"/>
        <v>16</v>
      </c>
      <c r="L53" s="346">
        <f t="shared" si="52"/>
        <v>254.54999999999998</v>
      </c>
      <c r="M53" s="347">
        <f t="shared" si="53"/>
        <v>7745.45</v>
      </c>
      <c r="N53" s="345">
        <v>500</v>
      </c>
      <c r="O53" s="348" t="s">
        <v>548</v>
      </c>
      <c r="P53" s="349">
        <v>45425</v>
      </c>
      <c r="Q53" s="226"/>
      <c r="R53" s="54" t="s">
        <v>1006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18"/>
      <c r="AG53" s="119"/>
      <c r="AH53" s="117"/>
      <c r="AI53" s="117"/>
      <c r="AJ53" s="118"/>
      <c r="AK53" s="118"/>
      <c r="AL53" s="118"/>
    </row>
    <row r="54" spans="1:38" ht="12.75" customHeight="1">
      <c r="A54" s="331">
        <v>15</v>
      </c>
      <c r="B54" s="333">
        <v>45425</v>
      </c>
      <c r="C54" s="352"/>
      <c r="D54" s="352" t="s">
        <v>974</v>
      </c>
      <c r="E54" s="331" t="s">
        <v>557</v>
      </c>
      <c r="F54" s="331">
        <v>937</v>
      </c>
      <c r="G54" s="331">
        <v>918</v>
      </c>
      <c r="H54" s="331">
        <v>939.5</v>
      </c>
      <c r="I54" s="313" t="s">
        <v>975</v>
      </c>
      <c r="J54" s="350" t="s">
        <v>976</v>
      </c>
      <c r="K54" s="329">
        <f t="shared" ref="K54" si="54">H54-F54</f>
        <v>2.5</v>
      </c>
      <c r="L54" s="330">
        <f t="shared" ref="L54:L56" si="55">(H54*N54)*0.03%</f>
        <v>176.15624999999997</v>
      </c>
      <c r="M54" s="351">
        <f t="shared" ref="M54:M56" si="56">(K54*N54)-L54</f>
        <v>1386.34375</v>
      </c>
      <c r="N54" s="329">
        <v>625</v>
      </c>
      <c r="O54" s="354" t="s">
        <v>548</v>
      </c>
      <c r="P54" s="353">
        <v>45425</v>
      </c>
      <c r="Q54" s="226"/>
      <c r="R54" s="54" t="s">
        <v>1006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57">
        <v>16</v>
      </c>
      <c r="B55" s="358">
        <v>45425</v>
      </c>
      <c r="C55" s="359"/>
      <c r="D55" s="359" t="s">
        <v>977</v>
      </c>
      <c r="E55" s="357" t="s">
        <v>557</v>
      </c>
      <c r="F55" s="357">
        <v>3512.5</v>
      </c>
      <c r="G55" s="357">
        <v>3475</v>
      </c>
      <c r="H55" s="357">
        <v>3475</v>
      </c>
      <c r="I55" s="360" t="s">
        <v>978</v>
      </c>
      <c r="J55" s="383" t="s">
        <v>1059</v>
      </c>
      <c r="K55" s="289">
        <f>H55-F55</f>
        <v>-37.5</v>
      </c>
      <c r="L55" s="290">
        <f t="shared" si="55"/>
        <v>312.75</v>
      </c>
      <c r="M55" s="291">
        <f t="shared" si="56"/>
        <v>-11562.75</v>
      </c>
      <c r="N55" s="289">
        <v>300</v>
      </c>
      <c r="O55" s="292" t="s">
        <v>558</v>
      </c>
      <c r="P55" s="293">
        <v>45426</v>
      </c>
      <c r="Q55" s="226"/>
      <c r="R55" s="54" t="s">
        <v>1006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56">
        <v>17</v>
      </c>
      <c r="B56" s="361">
        <v>45425</v>
      </c>
      <c r="C56" s="362"/>
      <c r="D56" s="362" t="s">
        <v>988</v>
      </c>
      <c r="E56" s="356" t="s">
        <v>557</v>
      </c>
      <c r="F56" s="356">
        <v>1320</v>
      </c>
      <c r="G56" s="356">
        <v>1288</v>
      </c>
      <c r="H56" s="356">
        <v>1339.5</v>
      </c>
      <c r="I56" s="355" t="s">
        <v>989</v>
      </c>
      <c r="J56" s="254" t="s">
        <v>993</v>
      </c>
      <c r="K56" s="382">
        <f t="shared" ref="K56" si="57">H56-F56</f>
        <v>19.5</v>
      </c>
      <c r="L56" s="346">
        <f t="shared" si="55"/>
        <v>140.64749999999998</v>
      </c>
      <c r="M56" s="347">
        <f t="shared" si="56"/>
        <v>6684.3525</v>
      </c>
      <c r="N56" s="345">
        <v>350</v>
      </c>
      <c r="O56" s="348" t="s">
        <v>548</v>
      </c>
      <c r="P56" s="349">
        <v>45427</v>
      </c>
      <c r="Q56" s="226"/>
      <c r="R56" s="54" t="s">
        <v>1004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70">
        <v>18</v>
      </c>
      <c r="B57" s="372">
        <v>45426</v>
      </c>
      <c r="C57" s="362"/>
      <c r="D57" s="362" t="s">
        <v>924</v>
      </c>
      <c r="E57" s="370" t="s">
        <v>557</v>
      </c>
      <c r="F57" s="370">
        <v>1128.5</v>
      </c>
      <c r="G57" s="370">
        <v>1110</v>
      </c>
      <c r="H57" s="370">
        <v>1141.25</v>
      </c>
      <c r="I57" s="374" t="s">
        <v>925</v>
      </c>
      <c r="J57" s="344" t="s">
        <v>1017</v>
      </c>
      <c r="K57" s="345">
        <f t="shared" ref="K57" si="58">H57-F57</f>
        <v>12.75</v>
      </c>
      <c r="L57" s="346">
        <f t="shared" ref="L57" si="59">(H57*N57)*0.03%</f>
        <v>213.98437499999997</v>
      </c>
      <c r="M57" s="347">
        <f t="shared" ref="M57" si="60">(K57*N57)-L57</f>
        <v>7754.765625</v>
      </c>
      <c r="N57" s="345">
        <v>625</v>
      </c>
      <c r="O57" s="348" t="s">
        <v>548</v>
      </c>
      <c r="P57" s="349">
        <v>45428</v>
      </c>
      <c r="Q57" s="226"/>
      <c r="R57" s="54" t="s">
        <v>1004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441">
        <v>19</v>
      </c>
      <c r="B58" s="443">
        <v>45426</v>
      </c>
      <c r="C58" s="259"/>
      <c r="D58" s="259" t="s">
        <v>982</v>
      </c>
      <c r="E58" s="356" t="s">
        <v>557</v>
      </c>
      <c r="F58" s="356">
        <v>22190</v>
      </c>
      <c r="G58" s="356">
        <v>21890</v>
      </c>
      <c r="H58" s="356">
        <v>22320</v>
      </c>
      <c r="I58" s="355"/>
      <c r="J58" s="452" t="s">
        <v>984</v>
      </c>
      <c r="K58" s="345">
        <f t="shared" ref="K58" si="61">H58-F58</f>
        <v>130</v>
      </c>
      <c r="L58" s="346">
        <f t="shared" ref="L58" si="62">(H58*N58)*0.03%</f>
        <v>167.39999999999998</v>
      </c>
      <c r="M58" s="460">
        <v>2495.1</v>
      </c>
      <c r="N58" s="260">
        <v>25</v>
      </c>
      <c r="O58" s="445" t="s">
        <v>548</v>
      </c>
      <c r="P58" s="443">
        <v>45426</v>
      </c>
      <c r="Q58" s="226"/>
      <c r="R58" s="54" t="s">
        <v>1004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442"/>
      <c r="B59" s="444"/>
      <c r="C59" s="259"/>
      <c r="D59" s="259" t="s">
        <v>983</v>
      </c>
      <c r="E59" s="356" t="s">
        <v>819</v>
      </c>
      <c r="F59" s="356">
        <v>51</v>
      </c>
      <c r="G59" s="356"/>
      <c r="H59" s="356">
        <v>72.5</v>
      </c>
      <c r="I59" s="355"/>
      <c r="J59" s="453"/>
      <c r="K59" s="255">
        <f>F59-H59</f>
        <v>-21.5</v>
      </c>
      <c r="L59" s="256">
        <v>50</v>
      </c>
      <c r="M59" s="461"/>
      <c r="N59" s="260">
        <v>25</v>
      </c>
      <c r="O59" s="446"/>
      <c r="P59" s="444"/>
      <c r="Q59" s="226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57">
        <v>20</v>
      </c>
      <c r="B60" s="358">
        <v>45427</v>
      </c>
      <c r="C60" s="359"/>
      <c r="D60" s="359" t="s">
        <v>987</v>
      </c>
      <c r="E60" s="357" t="s">
        <v>557</v>
      </c>
      <c r="F60" s="357">
        <v>2125</v>
      </c>
      <c r="G60" s="357">
        <v>2096</v>
      </c>
      <c r="H60" s="357">
        <v>2096</v>
      </c>
      <c r="I60" s="360" t="s">
        <v>990</v>
      </c>
      <c r="J60" s="383" t="s">
        <v>994</v>
      </c>
      <c r="K60" s="289">
        <f>H60-F60</f>
        <v>-29</v>
      </c>
      <c r="L60" s="290">
        <f t="shared" ref="L60:L61" si="63">(H60*N60)*0.03%</f>
        <v>220.07999999999998</v>
      </c>
      <c r="M60" s="363">
        <f t="shared" ref="M60:M61" si="64">(K60*N60)-L60</f>
        <v>-10370.08</v>
      </c>
      <c r="N60" s="289">
        <v>350</v>
      </c>
      <c r="O60" s="292" t="s">
        <v>558</v>
      </c>
      <c r="P60" s="293">
        <v>45427</v>
      </c>
      <c r="Q60" s="226"/>
      <c r="R60" s="54" t="s">
        <v>1004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70">
        <v>21</v>
      </c>
      <c r="B61" s="372">
        <v>45428</v>
      </c>
      <c r="C61" s="362"/>
      <c r="D61" s="362" t="s">
        <v>896</v>
      </c>
      <c r="E61" s="370" t="s">
        <v>557</v>
      </c>
      <c r="F61" s="370">
        <v>790</v>
      </c>
      <c r="G61" s="370">
        <v>775</v>
      </c>
      <c r="H61" s="370">
        <v>800</v>
      </c>
      <c r="I61" s="374" t="s">
        <v>1015</v>
      </c>
      <c r="J61" s="254" t="s">
        <v>1018</v>
      </c>
      <c r="K61" s="382">
        <f t="shared" ref="K61" si="65">H61-F61</f>
        <v>10</v>
      </c>
      <c r="L61" s="346">
        <f t="shared" si="63"/>
        <v>179.99999999999997</v>
      </c>
      <c r="M61" s="347">
        <f t="shared" si="64"/>
        <v>7320</v>
      </c>
      <c r="N61" s="345">
        <v>750</v>
      </c>
      <c r="O61" s="348" t="s">
        <v>548</v>
      </c>
      <c r="P61" s="349">
        <v>45428</v>
      </c>
      <c r="Q61" s="226"/>
      <c r="R61" s="54" t="s">
        <v>1004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85">
        <v>22</v>
      </c>
      <c r="B62" s="384">
        <v>45428</v>
      </c>
      <c r="C62" s="362"/>
      <c r="D62" s="362" t="s">
        <v>1019</v>
      </c>
      <c r="E62" s="385" t="s">
        <v>557</v>
      </c>
      <c r="F62" s="385">
        <v>1455</v>
      </c>
      <c r="G62" s="385">
        <v>1430</v>
      </c>
      <c r="H62" s="385">
        <v>1462.5</v>
      </c>
      <c r="I62" s="386" t="s">
        <v>1020</v>
      </c>
      <c r="J62" s="254" t="s">
        <v>1018</v>
      </c>
      <c r="K62" s="382">
        <f t="shared" ref="K62" si="66">H62-F62</f>
        <v>7.5</v>
      </c>
      <c r="L62" s="346">
        <f t="shared" ref="L62" si="67">(H62*N62)*0.03%</f>
        <v>175.49999999999997</v>
      </c>
      <c r="M62" s="347">
        <f t="shared" ref="M62" si="68">(K62*N62)-L62</f>
        <v>2824.5</v>
      </c>
      <c r="N62" s="345">
        <v>400</v>
      </c>
      <c r="O62" s="348" t="s">
        <v>548</v>
      </c>
      <c r="P62" s="349">
        <v>45434</v>
      </c>
      <c r="Q62" s="226"/>
      <c r="R62" s="54" t="s">
        <v>1004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80">
        <v>23</v>
      </c>
      <c r="B63" s="379">
        <v>45429</v>
      </c>
      <c r="C63" s="362"/>
      <c r="D63" s="362" t="s">
        <v>982</v>
      </c>
      <c r="E63" s="380" t="s">
        <v>557</v>
      </c>
      <c r="F63" s="380">
        <v>22410</v>
      </c>
      <c r="G63" s="380">
        <v>22290</v>
      </c>
      <c r="H63" s="380">
        <v>22497.5</v>
      </c>
      <c r="I63" s="381" t="s">
        <v>1053</v>
      </c>
      <c r="J63" s="254" t="s">
        <v>1054</v>
      </c>
      <c r="K63" s="382">
        <f t="shared" ref="K63" si="69">H63-F63</f>
        <v>87.5</v>
      </c>
      <c r="L63" s="346">
        <f t="shared" ref="L63" si="70">(H63*N63)*0.03%</f>
        <v>168.73124999999999</v>
      </c>
      <c r="M63" s="347">
        <f t="shared" ref="M63" si="71">(K63*N63)-L63</f>
        <v>2018.76875</v>
      </c>
      <c r="N63" s="345">
        <v>25</v>
      </c>
      <c r="O63" s="348" t="s">
        <v>548</v>
      </c>
      <c r="P63" s="349">
        <v>45429</v>
      </c>
      <c r="Q63" s="226"/>
      <c r="R63" s="54" t="s">
        <v>1004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85">
        <v>24</v>
      </c>
      <c r="B64" s="384">
        <v>45433</v>
      </c>
      <c r="C64" s="362"/>
      <c r="D64" s="362" t="s">
        <v>1064</v>
      </c>
      <c r="E64" s="385" t="s">
        <v>557</v>
      </c>
      <c r="F64" s="385">
        <v>2667.5</v>
      </c>
      <c r="G64" s="385">
        <v>2635</v>
      </c>
      <c r="H64" s="385">
        <v>2692.5</v>
      </c>
      <c r="I64" s="386" t="s">
        <v>1066</v>
      </c>
      <c r="J64" s="254" t="s">
        <v>715</v>
      </c>
      <c r="K64" s="382">
        <f t="shared" ref="K64" si="72">H64-F64</f>
        <v>25</v>
      </c>
      <c r="L64" s="346">
        <f t="shared" ref="L64" si="73">(H64*N64)*0.03%</f>
        <v>282.71249999999998</v>
      </c>
      <c r="M64" s="347">
        <f t="shared" ref="M64" si="74">(K64*N64)-L64</f>
        <v>8467.2875000000004</v>
      </c>
      <c r="N64" s="345">
        <v>350</v>
      </c>
      <c r="O64" s="348" t="s">
        <v>548</v>
      </c>
      <c r="P64" s="349">
        <v>45434</v>
      </c>
      <c r="Q64" s="226"/>
      <c r="R64" s="54" t="s">
        <v>1005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85">
        <v>25</v>
      </c>
      <c r="B65" s="384">
        <v>45433</v>
      </c>
      <c r="C65" s="362"/>
      <c r="D65" s="362" t="s">
        <v>1065</v>
      </c>
      <c r="E65" s="385" t="s">
        <v>557</v>
      </c>
      <c r="F65" s="385">
        <v>1445</v>
      </c>
      <c r="G65" s="385">
        <v>1430</v>
      </c>
      <c r="H65" s="385">
        <v>1461.5</v>
      </c>
      <c r="I65" s="386" t="s">
        <v>1067</v>
      </c>
      <c r="J65" s="254" t="s">
        <v>1072</v>
      </c>
      <c r="K65" s="382">
        <f t="shared" ref="K65" si="75">H65-F65</f>
        <v>16.5</v>
      </c>
      <c r="L65" s="346">
        <f t="shared" ref="L65" si="76">(H65*N65)*0.03%</f>
        <v>284.99249999999995</v>
      </c>
      <c r="M65" s="347">
        <f t="shared" ref="M65" si="77">(K65*N65)-L65</f>
        <v>10440.0075</v>
      </c>
      <c r="N65" s="345">
        <v>650</v>
      </c>
      <c r="O65" s="348" t="s">
        <v>548</v>
      </c>
      <c r="P65" s="349">
        <v>45434</v>
      </c>
      <c r="Q65" s="226"/>
      <c r="R65" s="54" t="s">
        <v>1005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85">
        <v>26</v>
      </c>
      <c r="B66" s="384">
        <v>45434</v>
      </c>
      <c r="C66" s="362"/>
      <c r="D66" s="362" t="s">
        <v>1073</v>
      </c>
      <c r="E66" s="385" t="s">
        <v>557</v>
      </c>
      <c r="F66" s="385">
        <v>1170</v>
      </c>
      <c r="G66" s="385">
        <v>1155</v>
      </c>
      <c r="H66" s="385">
        <v>1182.5</v>
      </c>
      <c r="I66" s="386" t="s">
        <v>1075</v>
      </c>
      <c r="J66" s="254" t="s">
        <v>1074</v>
      </c>
      <c r="K66" s="382">
        <f t="shared" ref="K66" si="78">H66-F66</f>
        <v>12.5</v>
      </c>
      <c r="L66" s="346">
        <f t="shared" ref="L66" si="79">(H66*N66)*0.03%</f>
        <v>248.32499999999999</v>
      </c>
      <c r="M66" s="347">
        <f t="shared" ref="M66" si="80">(K66*N66)-L66</f>
        <v>8501.6749999999993</v>
      </c>
      <c r="N66" s="345">
        <v>700</v>
      </c>
      <c r="O66" s="348" t="s">
        <v>548</v>
      </c>
      <c r="P66" s="349">
        <v>45434</v>
      </c>
      <c r="Q66" s="226"/>
      <c r="R66" s="54" t="s">
        <v>1005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95">
        <v>27</v>
      </c>
      <c r="B67" s="396">
        <v>45435</v>
      </c>
      <c r="C67" s="362"/>
      <c r="D67" s="362" t="s">
        <v>1081</v>
      </c>
      <c r="E67" s="395" t="s">
        <v>557</v>
      </c>
      <c r="F67" s="395">
        <v>1364</v>
      </c>
      <c r="G67" s="395">
        <v>1340</v>
      </c>
      <c r="H67" s="395">
        <v>1388</v>
      </c>
      <c r="I67" s="398" t="s">
        <v>1082</v>
      </c>
      <c r="J67" s="254" t="s">
        <v>854</v>
      </c>
      <c r="K67" s="382">
        <f t="shared" ref="K67" si="81">H67-F67</f>
        <v>24</v>
      </c>
      <c r="L67" s="346">
        <f t="shared" ref="L67" si="82">(H67*N67)*0.03%</f>
        <v>197.79</v>
      </c>
      <c r="M67" s="347">
        <f t="shared" ref="M67" si="83">(K67*N67)-L67</f>
        <v>11202.21</v>
      </c>
      <c r="N67" s="345">
        <v>475</v>
      </c>
      <c r="O67" s="348" t="s">
        <v>548</v>
      </c>
      <c r="P67" s="349">
        <v>45436</v>
      </c>
      <c r="Q67" s="226"/>
      <c r="R67" s="54" t="s">
        <v>1005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95">
        <v>28</v>
      </c>
      <c r="B68" s="396">
        <v>45435</v>
      </c>
      <c r="C68" s="362"/>
      <c r="D68" s="362" t="s">
        <v>1073</v>
      </c>
      <c r="E68" s="395" t="s">
        <v>557</v>
      </c>
      <c r="F68" s="395">
        <v>1170</v>
      </c>
      <c r="G68" s="395">
        <v>1154</v>
      </c>
      <c r="H68" s="395">
        <v>1179</v>
      </c>
      <c r="I68" s="398" t="s">
        <v>1083</v>
      </c>
      <c r="J68" s="254" t="s">
        <v>758</v>
      </c>
      <c r="K68" s="382">
        <f t="shared" ref="K68" si="84">H68-F68</f>
        <v>9</v>
      </c>
      <c r="L68" s="346">
        <f t="shared" ref="L68" si="85">(H68*N68)*0.03%</f>
        <v>247.58999999999997</v>
      </c>
      <c r="M68" s="347">
        <f t="shared" ref="M68" si="86">(K68*N68)-L68</f>
        <v>6052.41</v>
      </c>
      <c r="N68" s="345">
        <v>700</v>
      </c>
      <c r="O68" s="348" t="s">
        <v>548</v>
      </c>
      <c r="P68" s="349">
        <v>45436</v>
      </c>
      <c r="Q68" s="226"/>
      <c r="R68" s="54" t="s">
        <v>1005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88">
        <v>29</v>
      </c>
      <c r="B69" s="390">
        <v>45435</v>
      </c>
      <c r="C69" s="335"/>
      <c r="D69" s="335" t="s">
        <v>1019</v>
      </c>
      <c r="E69" s="388" t="s">
        <v>557</v>
      </c>
      <c r="F69" s="388" t="s">
        <v>1084</v>
      </c>
      <c r="G69" s="388">
        <v>1440</v>
      </c>
      <c r="H69" s="388"/>
      <c r="I69" s="393" t="s">
        <v>1085</v>
      </c>
      <c r="J69" s="185" t="s">
        <v>547</v>
      </c>
      <c r="K69" s="183"/>
      <c r="L69" s="186"/>
      <c r="M69" s="343"/>
      <c r="N69" s="183"/>
      <c r="O69" s="185"/>
      <c r="P69" s="231"/>
      <c r="Q69" s="226"/>
      <c r="R69" s="54" t="s">
        <v>1005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99">
        <v>30</v>
      </c>
      <c r="B70" s="397">
        <v>45435</v>
      </c>
      <c r="C70" s="359"/>
      <c r="D70" s="359" t="s">
        <v>1086</v>
      </c>
      <c r="E70" s="399" t="s">
        <v>557</v>
      </c>
      <c r="F70" s="399">
        <v>1440</v>
      </c>
      <c r="G70" s="399">
        <v>1410</v>
      </c>
      <c r="H70" s="399">
        <v>1410</v>
      </c>
      <c r="I70" s="360" t="s">
        <v>1087</v>
      </c>
      <c r="J70" s="383" t="s">
        <v>1092</v>
      </c>
      <c r="K70" s="289">
        <f>H70-F70</f>
        <v>-30</v>
      </c>
      <c r="L70" s="290">
        <f t="shared" ref="L70" si="87">(H70*N70)*0.03%</f>
        <v>169.2</v>
      </c>
      <c r="M70" s="363">
        <f t="shared" ref="M70" si="88">(K70*N70)-L70</f>
        <v>-12169.2</v>
      </c>
      <c r="N70" s="289">
        <v>400</v>
      </c>
      <c r="O70" s="292" t="s">
        <v>558</v>
      </c>
      <c r="P70" s="293">
        <v>45436</v>
      </c>
      <c r="Q70" s="226"/>
      <c r="R70" s="54" t="s">
        <v>1004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88">
        <v>31</v>
      </c>
      <c r="B71" s="390">
        <v>45439</v>
      </c>
      <c r="C71" s="335"/>
      <c r="D71" s="335" t="s">
        <v>1106</v>
      </c>
      <c r="E71" s="388" t="s">
        <v>557</v>
      </c>
      <c r="F71" s="388" t="s">
        <v>1107</v>
      </c>
      <c r="G71" s="388">
        <v>12790</v>
      </c>
      <c r="H71" s="388"/>
      <c r="I71" s="393" t="s">
        <v>1108</v>
      </c>
      <c r="J71" s="185" t="s">
        <v>547</v>
      </c>
      <c r="K71" s="183"/>
      <c r="L71" s="186"/>
      <c r="M71" s="343"/>
      <c r="N71" s="183"/>
      <c r="O71" s="185"/>
      <c r="P71" s="231"/>
      <c r="Q71" s="226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409">
        <v>32</v>
      </c>
      <c r="B72" s="410">
        <v>45440</v>
      </c>
      <c r="C72" s="352"/>
      <c r="D72" s="352" t="s">
        <v>1127</v>
      </c>
      <c r="E72" s="409" t="s">
        <v>557</v>
      </c>
      <c r="F72" s="409">
        <v>26425</v>
      </c>
      <c r="G72" s="409">
        <v>25900</v>
      </c>
      <c r="H72" s="409">
        <v>26430</v>
      </c>
      <c r="I72" s="411" t="s">
        <v>1128</v>
      </c>
      <c r="J72" s="350" t="s">
        <v>1159</v>
      </c>
      <c r="K72" s="412">
        <f t="shared" ref="K72" si="89">H72-F72</f>
        <v>5</v>
      </c>
      <c r="L72" s="413">
        <f t="shared" ref="L72:L73" si="90">(H72*N72)*0.03%</f>
        <v>158.57999999999998</v>
      </c>
      <c r="M72" s="414">
        <f t="shared" ref="M72:M73" si="91">(K72*N72)-L72</f>
        <v>-58.579999999999984</v>
      </c>
      <c r="N72" s="415">
        <v>20</v>
      </c>
      <c r="O72" s="416" t="s">
        <v>565</v>
      </c>
      <c r="P72" s="353">
        <v>45441</v>
      </c>
      <c r="Q72" s="226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407">
        <v>33</v>
      </c>
      <c r="B73" s="405">
        <v>45440</v>
      </c>
      <c r="C73" s="359"/>
      <c r="D73" s="359" t="s">
        <v>1129</v>
      </c>
      <c r="E73" s="407" t="s">
        <v>557</v>
      </c>
      <c r="F73" s="407">
        <v>2438</v>
      </c>
      <c r="G73" s="407">
        <v>2398</v>
      </c>
      <c r="H73" s="407">
        <v>2398</v>
      </c>
      <c r="I73" s="360" t="s">
        <v>1130</v>
      </c>
      <c r="J73" s="383" t="s">
        <v>1264</v>
      </c>
      <c r="K73" s="289">
        <f>H73-F73</f>
        <v>-40</v>
      </c>
      <c r="L73" s="417">
        <f t="shared" si="90"/>
        <v>197.83499999999998</v>
      </c>
      <c r="M73" s="281">
        <f t="shared" si="91"/>
        <v>-11197.834999999999</v>
      </c>
      <c r="N73" s="418">
        <v>275</v>
      </c>
      <c r="O73" s="292" t="s">
        <v>558</v>
      </c>
      <c r="P73" s="293">
        <v>45441</v>
      </c>
      <c r="Q73" s="226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88"/>
      <c r="B74" s="390"/>
      <c r="C74" s="335"/>
      <c r="D74" s="335"/>
      <c r="E74" s="388"/>
      <c r="F74" s="388"/>
      <c r="G74" s="388"/>
      <c r="H74" s="388"/>
      <c r="I74" s="393"/>
      <c r="J74" s="185"/>
      <c r="K74" s="183"/>
      <c r="L74" s="186"/>
      <c r="M74" s="343"/>
      <c r="N74" s="183"/>
      <c r="O74" s="185"/>
      <c r="P74" s="231"/>
      <c r="Q74" s="226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s="338" customFormat="1" ht="12.75" customHeight="1">
      <c r="A75" s="183"/>
      <c r="B75" s="231"/>
      <c r="C75" s="227"/>
      <c r="D75" s="227"/>
      <c r="E75" s="183"/>
      <c r="F75" s="183"/>
      <c r="G75" s="183"/>
      <c r="H75" s="183"/>
      <c r="I75" s="185"/>
      <c r="J75" s="185"/>
      <c r="K75" s="183"/>
      <c r="L75" s="186"/>
      <c r="M75" s="343"/>
      <c r="N75" s="183"/>
      <c r="O75" s="185"/>
      <c r="P75" s="231"/>
      <c r="Q75" s="226"/>
      <c r="R75" s="336"/>
      <c r="S75" s="336"/>
      <c r="T75" s="336"/>
      <c r="U75" s="336"/>
      <c r="V75" s="336"/>
      <c r="W75" s="336"/>
      <c r="X75" s="336"/>
      <c r="Y75" s="336"/>
      <c r="Z75" s="336"/>
      <c r="AA75" s="336"/>
      <c r="AB75" s="336"/>
      <c r="AC75" s="336"/>
      <c r="AD75" s="336"/>
      <c r="AE75" s="336"/>
      <c r="AF75" s="336"/>
      <c r="AG75" s="336"/>
      <c r="AH75" s="336"/>
      <c r="AI75" s="336"/>
      <c r="AJ75" s="337"/>
      <c r="AK75" s="337"/>
      <c r="AL75" s="337"/>
    </row>
    <row r="76" spans="1:38" s="338" customFormat="1" ht="15" customHeight="1">
      <c r="A76" s="337"/>
      <c r="B76" s="226"/>
      <c r="C76" s="339"/>
      <c r="D76" s="339"/>
      <c r="E76" s="337"/>
      <c r="F76" s="337"/>
      <c r="G76" s="337"/>
      <c r="H76" s="337"/>
      <c r="I76" s="340"/>
      <c r="J76" s="340"/>
      <c r="K76" s="337"/>
      <c r="L76" s="341"/>
      <c r="M76" s="342"/>
      <c r="N76" s="337"/>
      <c r="O76" s="340"/>
      <c r="P76" s="22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6"/>
      <c r="AD76" s="336"/>
      <c r="AE76" s="336"/>
      <c r="AF76" s="336"/>
      <c r="AG76" s="336"/>
      <c r="AH76" s="336"/>
      <c r="AI76" s="336"/>
    </row>
    <row r="77" spans="1:38" ht="12.75" customHeight="1">
      <c r="A77" s="118"/>
      <c r="B77" s="120"/>
      <c r="C77" s="117"/>
      <c r="D77" s="117"/>
      <c r="E77" s="118"/>
      <c r="F77" s="118"/>
      <c r="G77" s="118"/>
      <c r="H77" s="121"/>
      <c r="I77" s="121"/>
      <c r="J77" s="121"/>
      <c r="K77" s="117"/>
      <c r="L77" s="118"/>
      <c r="M77" s="118"/>
      <c r="N77" s="118"/>
      <c r="O77" s="121"/>
      <c r="P77" s="121"/>
      <c r="Q77" s="121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>
      <c r="A78" s="122" t="s">
        <v>563</v>
      </c>
      <c r="B78" s="122"/>
      <c r="C78" s="122"/>
      <c r="D78" s="122"/>
      <c r="E78" s="123"/>
      <c r="F78" s="101"/>
      <c r="G78" s="101"/>
      <c r="H78" s="101"/>
      <c r="I78" s="101"/>
      <c r="J78" s="1"/>
      <c r="K78" s="6"/>
      <c r="L78" s="6"/>
      <c r="M78" s="6"/>
      <c r="N78" s="1"/>
      <c r="O78" s="1"/>
      <c r="P78" s="37"/>
      <c r="Q78" s="37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37"/>
      <c r="AK78" s="37"/>
      <c r="AL78" s="37"/>
    </row>
    <row r="79" spans="1:38" ht="38.25">
      <c r="A79" s="93" t="s">
        <v>16</v>
      </c>
      <c r="B79" s="93" t="s">
        <v>522</v>
      </c>
      <c r="C79" s="93"/>
      <c r="D79" s="94" t="s">
        <v>533</v>
      </c>
      <c r="E79" s="93" t="s">
        <v>534</v>
      </c>
      <c r="F79" s="93" t="s">
        <v>535</v>
      </c>
      <c r="G79" s="93" t="s">
        <v>555</v>
      </c>
      <c r="H79" s="93" t="s">
        <v>537</v>
      </c>
      <c r="I79" s="93" t="s">
        <v>538</v>
      </c>
      <c r="J79" s="92" t="s">
        <v>539</v>
      </c>
      <c r="K79" s="92" t="s">
        <v>564</v>
      </c>
      <c r="L79" s="95" t="s">
        <v>541</v>
      </c>
      <c r="M79" s="116" t="s">
        <v>561</v>
      </c>
      <c r="N79" s="93" t="s">
        <v>562</v>
      </c>
      <c r="O79" s="93" t="s">
        <v>543</v>
      </c>
      <c r="P79" s="94" t="s">
        <v>544</v>
      </c>
      <c r="Q79" s="229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37"/>
      <c r="AK79" s="37"/>
      <c r="AL79" s="37"/>
    </row>
    <row r="80" spans="1:38" ht="12.75" customHeight="1">
      <c r="A80" s="441">
        <v>1</v>
      </c>
      <c r="B80" s="443">
        <v>45411</v>
      </c>
      <c r="C80" s="259"/>
      <c r="D80" s="259" t="s">
        <v>860</v>
      </c>
      <c r="E80" s="260" t="s">
        <v>819</v>
      </c>
      <c r="F80" s="260">
        <v>81</v>
      </c>
      <c r="G80" s="260"/>
      <c r="H80" s="260">
        <v>45</v>
      </c>
      <c r="I80" s="261"/>
      <c r="J80" s="445" t="s">
        <v>588</v>
      </c>
      <c r="K80" s="255">
        <f>F80-H80</f>
        <v>36</v>
      </c>
      <c r="L80" s="256">
        <v>50</v>
      </c>
      <c r="M80" s="447">
        <v>900</v>
      </c>
      <c r="N80" s="255">
        <v>25</v>
      </c>
      <c r="O80" s="445" t="s">
        <v>548</v>
      </c>
      <c r="P80" s="449">
        <v>45420</v>
      </c>
      <c r="Q80" s="226"/>
      <c r="R80" s="54" t="s">
        <v>1004</v>
      </c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ht="12.75" customHeight="1">
      <c r="A81" s="442"/>
      <c r="B81" s="444"/>
      <c r="C81" s="259"/>
      <c r="D81" s="259" t="s">
        <v>861</v>
      </c>
      <c r="E81" s="260" t="s">
        <v>819</v>
      </c>
      <c r="F81" s="260">
        <v>95</v>
      </c>
      <c r="G81" s="260"/>
      <c r="H81" s="260">
        <v>91</v>
      </c>
      <c r="I81" s="261"/>
      <c r="J81" s="446"/>
      <c r="K81" s="255">
        <f>F81-H81</f>
        <v>4</v>
      </c>
      <c r="L81" s="256">
        <v>50</v>
      </c>
      <c r="M81" s="448"/>
      <c r="N81" s="255">
        <v>25</v>
      </c>
      <c r="O81" s="446"/>
      <c r="P81" s="449"/>
      <c r="Q81" s="226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 ht="12.75" customHeight="1">
      <c r="A82" s="441">
        <v>2</v>
      </c>
      <c r="B82" s="443">
        <v>45414</v>
      </c>
      <c r="C82" s="259"/>
      <c r="D82" s="259" t="s">
        <v>866</v>
      </c>
      <c r="E82" s="260" t="s">
        <v>557</v>
      </c>
      <c r="F82" s="260">
        <v>32</v>
      </c>
      <c r="G82" s="260"/>
      <c r="H82" s="260">
        <v>44</v>
      </c>
      <c r="I82" s="261"/>
      <c r="J82" s="445" t="s">
        <v>868</v>
      </c>
      <c r="K82" s="255">
        <f>H82-F82</f>
        <v>12</v>
      </c>
      <c r="L82" s="256">
        <v>50</v>
      </c>
      <c r="M82" s="447">
        <v>2700</v>
      </c>
      <c r="N82" s="255">
        <v>400</v>
      </c>
      <c r="O82" s="445" t="s">
        <v>548</v>
      </c>
      <c r="P82" s="443">
        <v>45414</v>
      </c>
      <c r="Q82" s="226"/>
      <c r="R82" s="54" t="s">
        <v>1004</v>
      </c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118"/>
      <c r="AK82" s="118"/>
      <c r="AL82" s="118"/>
    </row>
    <row r="83" spans="1:38" ht="12.75" customHeight="1">
      <c r="A83" s="442"/>
      <c r="B83" s="444"/>
      <c r="C83" s="259"/>
      <c r="D83" s="259" t="s">
        <v>867</v>
      </c>
      <c r="E83" s="260" t="s">
        <v>819</v>
      </c>
      <c r="F83" s="260">
        <v>16</v>
      </c>
      <c r="G83" s="260"/>
      <c r="H83" s="260">
        <v>21</v>
      </c>
      <c r="I83" s="261"/>
      <c r="J83" s="446"/>
      <c r="K83" s="255">
        <f>F83-H83</f>
        <v>-5</v>
      </c>
      <c r="L83" s="256">
        <v>50</v>
      </c>
      <c r="M83" s="448"/>
      <c r="N83" s="255">
        <v>400</v>
      </c>
      <c r="O83" s="446"/>
      <c r="P83" s="444"/>
      <c r="Q83" s="226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2.75" customHeight="1">
      <c r="A84" s="273">
        <v>3</v>
      </c>
      <c r="B84" s="274">
        <v>45414</v>
      </c>
      <c r="C84" s="259"/>
      <c r="D84" s="259" t="s">
        <v>869</v>
      </c>
      <c r="E84" s="260" t="s">
        <v>557</v>
      </c>
      <c r="F84" s="260">
        <v>40</v>
      </c>
      <c r="G84" s="260">
        <v>10</v>
      </c>
      <c r="H84" s="260">
        <v>65.5</v>
      </c>
      <c r="I84" s="261" t="s">
        <v>870</v>
      </c>
      <c r="J84" s="254" t="s">
        <v>871</v>
      </c>
      <c r="K84" s="255">
        <f>H84-F84</f>
        <v>25.5</v>
      </c>
      <c r="L84" s="256">
        <v>50</v>
      </c>
      <c r="M84" s="257">
        <f t="shared" ref="M84" si="92">(K84*N84)-L84</f>
        <v>587.5</v>
      </c>
      <c r="N84" s="255">
        <v>25</v>
      </c>
      <c r="O84" s="272" t="s">
        <v>548</v>
      </c>
      <c r="P84" s="274">
        <v>45414</v>
      </c>
      <c r="Q84" s="226"/>
      <c r="R84" s="54" t="s">
        <v>1004</v>
      </c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118"/>
      <c r="AK84" s="118"/>
      <c r="AL84" s="118"/>
    </row>
    <row r="85" spans="1:38" ht="12.75" customHeight="1">
      <c r="A85" s="260">
        <v>4</v>
      </c>
      <c r="B85" s="258">
        <v>45414</v>
      </c>
      <c r="C85" s="259"/>
      <c r="D85" s="259" t="s">
        <v>869</v>
      </c>
      <c r="E85" s="260" t="s">
        <v>557</v>
      </c>
      <c r="F85" s="260">
        <v>37.5</v>
      </c>
      <c r="G85" s="260">
        <v>10</v>
      </c>
      <c r="H85" s="260">
        <v>57.5</v>
      </c>
      <c r="I85" s="261" t="s">
        <v>870</v>
      </c>
      <c r="J85" s="254" t="s">
        <v>847</v>
      </c>
      <c r="K85" s="255">
        <f>H85-F85</f>
        <v>20</v>
      </c>
      <c r="L85" s="256">
        <v>50</v>
      </c>
      <c r="M85" s="257">
        <f t="shared" ref="M85" si="93">(K85*N85)-L85</f>
        <v>450</v>
      </c>
      <c r="N85" s="255">
        <v>25</v>
      </c>
      <c r="O85" s="254" t="s">
        <v>548</v>
      </c>
      <c r="P85" s="258">
        <v>45414</v>
      </c>
      <c r="Q85" s="226"/>
      <c r="R85" s="54" t="s">
        <v>1004</v>
      </c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118"/>
      <c r="AK85" s="118"/>
      <c r="AL85" s="118"/>
    </row>
    <row r="86" spans="1:38" ht="12.75" customHeight="1">
      <c r="A86" s="435">
        <v>5</v>
      </c>
      <c r="B86" s="433">
        <v>45414</v>
      </c>
      <c r="C86" s="285"/>
      <c r="D86" s="285" t="s">
        <v>866</v>
      </c>
      <c r="E86" s="286" t="s">
        <v>557</v>
      </c>
      <c r="F86" s="286">
        <v>39</v>
      </c>
      <c r="G86" s="286"/>
      <c r="H86" s="286">
        <v>30.5</v>
      </c>
      <c r="I86" s="287"/>
      <c r="J86" s="437" t="s">
        <v>891</v>
      </c>
      <c r="K86" s="279">
        <f>H86-F86</f>
        <v>-8.5</v>
      </c>
      <c r="L86" s="280">
        <v>50</v>
      </c>
      <c r="M86" s="439">
        <v>-1700</v>
      </c>
      <c r="N86" s="300">
        <v>400</v>
      </c>
      <c r="O86" s="437" t="s">
        <v>558</v>
      </c>
      <c r="P86" s="433">
        <v>45415</v>
      </c>
      <c r="Q86" s="226"/>
      <c r="R86" s="54" t="s">
        <v>1004</v>
      </c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118"/>
      <c r="AK86" s="118"/>
      <c r="AL86" s="118"/>
    </row>
    <row r="87" spans="1:38" ht="12.75" customHeight="1">
      <c r="A87" s="436"/>
      <c r="B87" s="434"/>
      <c r="C87" s="285"/>
      <c r="D87" s="285" t="s">
        <v>867</v>
      </c>
      <c r="E87" s="286" t="s">
        <v>819</v>
      </c>
      <c r="F87" s="286">
        <v>19</v>
      </c>
      <c r="G87" s="286"/>
      <c r="H87" s="286">
        <v>14.5</v>
      </c>
      <c r="I87" s="287"/>
      <c r="J87" s="438"/>
      <c r="K87" s="279">
        <f>F87-H87</f>
        <v>4.5</v>
      </c>
      <c r="L87" s="280">
        <v>50</v>
      </c>
      <c r="M87" s="440"/>
      <c r="N87" s="279">
        <v>400</v>
      </c>
      <c r="O87" s="438"/>
      <c r="P87" s="434"/>
      <c r="Q87" s="226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118"/>
      <c r="AK87" s="118"/>
      <c r="AL87" s="118"/>
    </row>
    <row r="88" spans="1:38" ht="12.75" customHeight="1">
      <c r="A88" s="441">
        <v>6</v>
      </c>
      <c r="B88" s="443">
        <v>45415</v>
      </c>
      <c r="C88" s="259"/>
      <c r="D88" s="259" t="s">
        <v>872</v>
      </c>
      <c r="E88" s="260" t="s">
        <v>819</v>
      </c>
      <c r="F88" s="260">
        <v>132</v>
      </c>
      <c r="G88" s="260"/>
      <c r="H88" s="260">
        <v>87</v>
      </c>
      <c r="I88" s="261"/>
      <c r="J88" s="445" t="s">
        <v>854</v>
      </c>
      <c r="K88" s="255">
        <f>F88-H88</f>
        <v>45</v>
      </c>
      <c r="L88" s="256">
        <v>50</v>
      </c>
      <c r="M88" s="447">
        <v>500</v>
      </c>
      <c r="N88" s="255">
        <v>25</v>
      </c>
      <c r="O88" s="445" t="s">
        <v>548</v>
      </c>
      <c r="P88" s="449">
        <v>45414</v>
      </c>
      <c r="Q88" s="226"/>
      <c r="R88" s="54" t="s">
        <v>1006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442"/>
      <c r="B89" s="444"/>
      <c r="C89" s="259"/>
      <c r="D89" s="259" t="s">
        <v>873</v>
      </c>
      <c r="E89" s="260" t="s">
        <v>557</v>
      </c>
      <c r="F89" s="260">
        <v>26</v>
      </c>
      <c r="G89" s="260"/>
      <c r="H89" s="260">
        <v>5</v>
      </c>
      <c r="I89" s="261"/>
      <c r="J89" s="446"/>
      <c r="K89" s="255">
        <f>H89-F89</f>
        <v>-21</v>
      </c>
      <c r="L89" s="256">
        <v>50</v>
      </c>
      <c r="M89" s="448"/>
      <c r="N89" s="255">
        <v>25</v>
      </c>
      <c r="O89" s="446"/>
      <c r="P89" s="449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441">
        <v>7</v>
      </c>
      <c r="B90" s="443">
        <v>45415</v>
      </c>
      <c r="C90" s="259"/>
      <c r="D90" s="259" t="s">
        <v>879</v>
      </c>
      <c r="E90" s="260" t="s">
        <v>557</v>
      </c>
      <c r="F90" s="260">
        <v>130</v>
      </c>
      <c r="G90" s="260"/>
      <c r="H90" s="260">
        <v>212.5</v>
      </c>
      <c r="I90" s="261"/>
      <c r="J90" s="445" t="s">
        <v>881</v>
      </c>
      <c r="K90" s="255">
        <f>H90-F90</f>
        <v>82.5</v>
      </c>
      <c r="L90" s="256">
        <v>50</v>
      </c>
      <c r="M90" s="447">
        <v>725</v>
      </c>
      <c r="N90" s="255">
        <v>25</v>
      </c>
      <c r="O90" s="445" t="s">
        <v>548</v>
      </c>
      <c r="P90" s="449">
        <v>45415</v>
      </c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442"/>
      <c r="B91" s="444"/>
      <c r="C91" s="259"/>
      <c r="D91" s="259" t="s">
        <v>880</v>
      </c>
      <c r="E91" s="260" t="s">
        <v>819</v>
      </c>
      <c r="F91" s="260">
        <v>63</v>
      </c>
      <c r="G91" s="260"/>
      <c r="H91" s="260">
        <v>112.5</v>
      </c>
      <c r="I91" s="261"/>
      <c r="J91" s="446"/>
      <c r="K91" s="255">
        <f>F91-H91</f>
        <v>-49.5</v>
      </c>
      <c r="L91" s="256">
        <v>50</v>
      </c>
      <c r="M91" s="448"/>
      <c r="N91" s="255">
        <v>25</v>
      </c>
      <c r="O91" s="446"/>
      <c r="P91" s="449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83">
        <v>8</v>
      </c>
      <c r="B92" s="284">
        <v>45415</v>
      </c>
      <c r="C92" s="285"/>
      <c r="D92" s="285" t="s">
        <v>882</v>
      </c>
      <c r="E92" s="286" t="s">
        <v>557</v>
      </c>
      <c r="F92" s="286">
        <v>122</v>
      </c>
      <c r="G92" s="286">
        <v>80</v>
      </c>
      <c r="H92" s="286">
        <v>80</v>
      </c>
      <c r="I92" s="287" t="s">
        <v>883</v>
      </c>
      <c r="J92" s="278" t="s">
        <v>887</v>
      </c>
      <c r="K92" s="279">
        <f t="shared" ref="K92:K97" si="94">H92-F92</f>
        <v>-42</v>
      </c>
      <c r="L92" s="280">
        <v>50</v>
      </c>
      <c r="M92" s="281">
        <f t="shared" ref="M92" si="95">(K92*N92)-L92</f>
        <v>-1730</v>
      </c>
      <c r="N92" s="279">
        <v>40</v>
      </c>
      <c r="O92" s="278" t="s">
        <v>558</v>
      </c>
      <c r="P92" s="282">
        <v>45415</v>
      </c>
      <c r="Q92" s="226"/>
      <c r="R92" s="54" t="s">
        <v>1006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76">
        <v>9</v>
      </c>
      <c r="B93" s="275">
        <v>45415</v>
      </c>
      <c r="C93" s="259"/>
      <c r="D93" s="259" t="s">
        <v>884</v>
      </c>
      <c r="E93" s="260" t="s">
        <v>557</v>
      </c>
      <c r="F93" s="260">
        <v>295</v>
      </c>
      <c r="G93" s="260">
        <v>190</v>
      </c>
      <c r="H93" s="260">
        <v>360</v>
      </c>
      <c r="I93" s="261" t="s">
        <v>885</v>
      </c>
      <c r="J93" s="254" t="s">
        <v>886</v>
      </c>
      <c r="K93" s="255">
        <f t="shared" si="94"/>
        <v>65</v>
      </c>
      <c r="L93" s="256">
        <v>50</v>
      </c>
      <c r="M93" s="257">
        <f t="shared" ref="M93:M94" si="96">(K93*N93)-L93</f>
        <v>925</v>
      </c>
      <c r="N93" s="255">
        <v>15</v>
      </c>
      <c r="O93" s="254" t="s">
        <v>548</v>
      </c>
      <c r="P93" s="258">
        <v>45415</v>
      </c>
      <c r="Q93" s="226"/>
      <c r="R93" s="54" t="s">
        <v>1004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83">
        <v>10</v>
      </c>
      <c r="B94" s="284">
        <v>45418</v>
      </c>
      <c r="C94" s="285"/>
      <c r="D94" s="285" t="s">
        <v>898</v>
      </c>
      <c r="E94" s="286" t="s">
        <v>557</v>
      </c>
      <c r="F94" s="286">
        <v>385</v>
      </c>
      <c r="G94" s="286">
        <v>280</v>
      </c>
      <c r="H94" s="286">
        <v>280</v>
      </c>
      <c r="I94" s="287" t="s">
        <v>899</v>
      </c>
      <c r="J94" s="278" t="s">
        <v>900</v>
      </c>
      <c r="K94" s="279">
        <f t="shared" si="94"/>
        <v>-105</v>
      </c>
      <c r="L94" s="280">
        <v>50</v>
      </c>
      <c r="M94" s="281">
        <f t="shared" si="96"/>
        <v>-1625</v>
      </c>
      <c r="N94" s="279">
        <v>15</v>
      </c>
      <c r="O94" s="278" t="s">
        <v>558</v>
      </c>
      <c r="P94" s="282">
        <v>45418</v>
      </c>
      <c r="Q94" s="226"/>
      <c r="R94" s="54" t="s">
        <v>1005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76">
        <v>11</v>
      </c>
      <c r="B95" s="275">
        <v>45419</v>
      </c>
      <c r="C95" s="259"/>
      <c r="D95" s="259" t="s">
        <v>903</v>
      </c>
      <c r="E95" s="260" t="s">
        <v>557</v>
      </c>
      <c r="F95" s="260">
        <v>82</v>
      </c>
      <c r="G95" s="260">
        <v>49</v>
      </c>
      <c r="H95" s="260">
        <v>102</v>
      </c>
      <c r="I95" s="261" t="s">
        <v>904</v>
      </c>
      <c r="J95" s="254" t="s">
        <v>847</v>
      </c>
      <c r="K95" s="255">
        <f t="shared" si="94"/>
        <v>20</v>
      </c>
      <c r="L95" s="256">
        <v>50</v>
      </c>
      <c r="M95" s="257">
        <f t="shared" ref="M95:M96" si="97">(K95*N95)-L95</f>
        <v>450</v>
      </c>
      <c r="N95" s="255">
        <v>25</v>
      </c>
      <c r="O95" s="254" t="s">
        <v>548</v>
      </c>
      <c r="P95" s="258">
        <v>45419</v>
      </c>
      <c r="Q95" s="226"/>
      <c r="R95" s="54" t="s">
        <v>1004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83">
        <v>12</v>
      </c>
      <c r="B96" s="284">
        <v>45419</v>
      </c>
      <c r="C96" s="285"/>
      <c r="D96" s="285" t="s">
        <v>907</v>
      </c>
      <c r="E96" s="286" t="s">
        <v>557</v>
      </c>
      <c r="F96" s="286">
        <v>45</v>
      </c>
      <c r="G96" s="286">
        <v>9</v>
      </c>
      <c r="H96" s="286">
        <v>9</v>
      </c>
      <c r="I96" s="287" t="s">
        <v>908</v>
      </c>
      <c r="J96" s="278" t="s">
        <v>909</v>
      </c>
      <c r="K96" s="279">
        <f t="shared" si="94"/>
        <v>-36</v>
      </c>
      <c r="L96" s="280">
        <v>50</v>
      </c>
      <c r="M96" s="281">
        <f t="shared" si="97"/>
        <v>-1490</v>
      </c>
      <c r="N96" s="279">
        <v>40</v>
      </c>
      <c r="O96" s="278" t="s">
        <v>558</v>
      </c>
      <c r="P96" s="282">
        <v>45419</v>
      </c>
      <c r="Q96" s="226"/>
      <c r="R96" s="54" t="s">
        <v>1006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441">
        <v>13</v>
      </c>
      <c r="B97" s="443">
        <v>45419</v>
      </c>
      <c r="C97" s="259"/>
      <c r="D97" s="259" t="s">
        <v>917</v>
      </c>
      <c r="E97" s="260" t="s">
        <v>557</v>
      </c>
      <c r="F97" s="260">
        <v>11.6</v>
      </c>
      <c r="G97" s="260"/>
      <c r="H97" s="260">
        <v>14.2</v>
      </c>
      <c r="I97" s="261"/>
      <c r="J97" s="445" t="s">
        <v>919</v>
      </c>
      <c r="K97" s="255">
        <f t="shared" si="94"/>
        <v>2.5999999999999996</v>
      </c>
      <c r="L97" s="256">
        <v>50</v>
      </c>
      <c r="M97" s="447">
        <v>1970</v>
      </c>
      <c r="N97" s="255">
        <v>2300</v>
      </c>
      <c r="O97" s="445" t="s">
        <v>548</v>
      </c>
      <c r="P97" s="443">
        <v>45419</v>
      </c>
      <c r="Q97" s="226"/>
      <c r="R97" s="54" t="s">
        <v>1004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442"/>
      <c r="B98" s="444"/>
      <c r="C98" s="259"/>
      <c r="D98" s="259" t="s">
        <v>918</v>
      </c>
      <c r="E98" s="260" t="s">
        <v>819</v>
      </c>
      <c r="F98" s="260">
        <v>8.1999999999999993</v>
      </c>
      <c r="G98" s="260"/>
      <c r="H98" s="260">
        <v>9.9</v>
      </c>
      <c r="I98" s="261"/>
      <c r="J98" s="446"/>
      <c r="K98" s="255">
        <f>F98-H98</f>
        <v>-1.7000000000000011</v>
      </c>
      <c r="L98" s="256">
        <v>50</v>
      </c>
      <c r="M98" s="448"/>
      <c r="N98" s="255">
        <v>2300</v>
      </c>
      <c r="O98" s="446"/>
      <c r="P98" s="444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276">
        <v>14</v>
      </c>
      <c r="B99" s="275">
        <v>45419</v>
      </c>
      <c r="C99" s="259"/>
      <c r="D99" s="259" t="s">
        <v>920</v>
      </c>
      <c r="E99" s="260" t="s">
        <v>557</v>
      </c>
      <c r="F99" s="260">
        <v>200</v>
      </c>
      <c r="G99" s="260">
        <v>90</v>
      </c>
      <c r="H99" s="260">
        <v>255</v>
      </c>
      <c r="I99" s="261" t="s">
        <v>921</v>
      </c>
      <c r="J99" s="254" t="s">
        <v>683</v>
      </c>
      <c r="K99" s="255">
        <f>H99-F99</f>
        <v>55</v>
      </c>
      <c r="L99" s="256">
        <v>50</v>
      </c>
      <c r="M99" s="257">
        <f t="shared" ref="M99" si="98">(K99*N99)-L99</f>
        <v>775</v>
      </c>
      <c r="N99" s="255">
        <v>15</v>
      </c>
      <c r="O99" s="254" t="s">
        <v>548</v>
      </c>
      <c r="P99" s="258">
        <v>45419</v>
      </c>
      <c r="Q99" s="226"/>
      <c r="R99" s="54" t="s">
        <v>1006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260">
        <v>15</v>
      </c>
      <c r="B100" s="258">
        <v>45420</v>
      </c>
      <c r="C100" s="259"/>
      <c r="D100" s="259" t="s">
        <v>927</v>
      </c>
      <c r="E100" s="260" t="s">
        <v>557</v>
      </c>
      <c r="F100" s="260">
        <v>54</v>
      </c>
      <c r="G100" s="260">
        <v>0</v>
      </c>
      <c r="H100" s="260">
        <v>80</v>
      </c>
      <c r="I100" s="261" t="s">
        <v>928</v>
      </c>
      <c r="J100" s="254" t="s">
        <v>930</v>
      </c>
      <c r="K100" s="255">
        <f>H100-F100</f>
        <v>26</v>
      </c>
      <c r="L100" s="256">
        <v>50</v>
      </c>
      <c r="M100" s="257">
        <f t="shared" ref="M100" si="99">(K100*N100)-L100</f>
        <v>600</v>
      </c>
      <c r="N100" s="255">
        <v>25</v>
      </c>
      <c r="O100" s="254" t="s">
        <v>548</v>
      </c>
      <c r="P100" s="258">
        <v>45420</v>
      </c>
      <c r="Q100" s="226"/>
      <c r="R100" s="54" t="s">
        <v>1004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454">
        <v>16</v>
      </c>
      <c r="B101" s="456">
        <v>45420</v>
      </c>
      <c r="C101" s="312"/>
      <c r="D101" s="312" t="s">
        <v>860</v>
      </c>
      <c r="E101" s="310" t="s">
        <v>819</v>
      </c>
      <c r="F101" s="310">
        <v>121</v>
      </c>
      <c r="G101" s="310"/>
      <c r="H101" s="310">
        <v>136</v>
      </c>
      <c r="I101" s="313"/>
      <c r="J101" s="458" t="s">
        <v>956</v>
      </c>
      <c r="K101" s="329">
        <f>F101-H101</f>
        <v>-15</v>
      </c>
      <c r="L101" s="330">
        <v>50</v>
      </c>
      <c r="M101" s="450">
        <v>225</v>
      </c>
      <c r="N101" s="329">
        <v>25</v>
      </c>
      <c r="O101" s="458" t="s">
        <v>565</v>
      </c>
      <c r="P101" s="456">
        <v>45422</v>
      </c>
      <c r="Q101" s="226"/>
      <c r="R101" s="54" t="s">
        <v>1004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455"/>
      <c r="B102" s="457"/>
      <c r="C102" s="312"/>
      <c r="D102" s="312" t="s">
        <v>929</v>
      </c>
      <c r="E102" s="310" t="s">
        <v>819</v>
      </c>
      <c r="F102" s="310">
        <v>69</v>
      </c>
      <c r="G102" s="310"/>
      <c r="H102" s="310">
        <v>41</v>
      </c>
      <c r="I102" s="313"/>
      <c r="J102" s="459"/>
      <c r="K102" s="329">
        <f>F102-H102</f>
        <v>28</v>
      </c>
      <c r="L102" s="330">
        <v>50</v>
      </c>
      <c r="M102" s="451"/>
      <c r="N102" s="329">
        <v>25</v>
      </c>
      <c r="O102" s="459"/>
      <c r="P102" s="457"/>
      <c r="Q102" s="226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441">
        <v>17</v>
      </c>
      <c r="B103" s="443">
        <v>45421</v>
      </c>
      <c r="C103" s="259"/>
      <c r="D103" s="259" t="s">
        <v>932</v>
      </c>
      <c r="E103" s="260" t="s">
        <v>557</v>
      </c>
      <c r="F103" s="260">
        <v>51</v>
      </c>
      <c r="G103" s="260"/>
      <c r="H103" s="260">
        <v>112.5</v>
      </c>
      <c r="I103" s="261"/>
      <c r="J103" s="445" t="s">
        <v>934</v>
      </c>
      <c r="K103" s="255">
        <f>H103-F103</f>
        <v>61.5</v>
      </c>
      <c r="L103" s="256">
        <v>50</v>
      </c>
      <c r="M103" s="447">
        <v>887.5</v>
      </c>
      <c r="N103" s="255">
        <v>25</v>
      </c>
      <c r="O103" s="445" t="s">
        <v>548</v>
      </c>
      <c r="P103" s="443">
        <v>45421</v>
      </c>
      <c r="Q103" s="226"/>
      <c r="R103" s="54" t="s">
        <v>1006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442"/>
      <c r="B104" s="444"/>
      <c r="C104" s="259"/>
      <c r="D104" s="259" t="s">
        <v>933</v>
      </c>
      <c r="E104" s="260" t="s">
        <v>557</v>
      </c>
      <c r="F104" s="260">
        <v>41</v>
      </c>
      <c r="G104" s="260"/>
      <c r="H104" s="260">
        <v>19</v>
      </c>
      <c r="I104" s="261"/>
      <c r="J104" s="446"/>
      <c r="K104" s="255">
        <f>H104-F104</f>
        <v>-22</v>
      </c>
      <c r="L104" s="256">
        <v>50</v>
      </c>
      <c r="M104" s="448"/>
      <c r="N104" s="255">
        <v>25</v>
      </c>
      <c r="O104" s="446"/>
      <c r="P104" s="444"/>
      <c r="Q104" s="226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283">
        <v>18</v>
      </c>
      <c r="B105" s="284">
        <v>45421</v>
      </c>
      <c r="C105" s="285"/>
      <c r="D105" s="285" t="s">
        <v>937</v>
      </c>
      <c r="E105" s="286" t="s">
        <v>557</v>
      </c>
      <c r="F105" s="286">
        <v>50</v>
      </c>
      <c r="G105" s="286">
        <v>0</v>
      </c>
      <c r="H105" s="286">
        <v>0</v>
      </c>
      <c r="I105" s="287" t="s">
        <v>938</v>
      </c>
      <c r="J105" s="278" t="s">
        <v>949</v>
      </c>
      <c r="K105" s="279">
        <f t="shared" ref="K105" si="100">H105-F105</f>
        <v>-50</v>
      </c>
      <c r="L105" s="280">
        <v>25</v>
      </c>
      <c r="M105" s="281">
        <f t="shared" ref="M105" si="101">(K105*N105)-L105</f>
        <v>-1275</v>
      </c>
      <c r="N105" s="279">
        <v>25</v>
      </c>
      <c r="O105" s="278" t="s">
        <v>558</v>
      </c>
      <c r="P105" s="282">
        <v>45421</v>
      </c>
      <c r="Q105" s="226"/>
      <c r="R105" s="54" t="s">
        <v>1006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441">
        <v>19</v>
      </c>
      <c r="B106" s="443">
        <v>45421</v>
      </c>
      <c r="C106" s="259"/>
      <c r="D106" s="259" t="s">
        <v>939</v>
      </c>
      <c r="E106" s="260" t="s">
        <v>557</v>
      </c>
      <c r="F106" s="260">
        <v>66.5</v>
      </c>
      <c r="G106" s="260"/>
      <c r="H106" s="260">
        <v>76</v>
      </c>
      <c r="I106" s="261"/>
      <c r="J106" s="445" t="s">
        <v>995</v>
      </c>
      <c r="K106" s="255">
        <f>H106-F106</f>
        <v>9.5</v>
      </c>
      <c r="L106" s="256">
        <v>50</v>
      </c>
      <c r="M106" s="447">
        <v>1325</v>
      </c>
      <c r="N106" s="255">
        <v>150</v>
      </c>
      <c r="O106" s="445" t="s">
        <v>548</v>
      </c>
      <c r="P106" s="443">
        <v>45427</v>
      </c>
      <c r="Q106" s="226"/>
      <c r="R106" s="54" t="s">
        <v>1006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442"/>
      <c r="B107" s="444"/>
      <c r="C107" s="259"/>
      <c r="D107" s="259" t="s">
        <v>940</v>
      </c>
      <c r="E107" s="260" t="s">
        <v>819</v>
      </c>
      <c r="F107" s="260">
        <v>40.5</v>
      </c>
      <c r="G107" s="260"/>
      <c r="H107" s="260">
        <v>40.5</v>
      </c>
      <c r="I107" s="261"/>
      <c r="J107" s="446"/>
      <c r="K107" s="255">
        <f>H107-F107</f>
        <v>0</v>
      </c>
      <c r="L107" s="256">
        <v>50</v>
      </c>
      <c r="M107" s="448"/>
      <c r="N107" s="255">
        <v>150</v>
      </c>
      <c r="O107" s="446"/>
      <c r="P107" s="444"/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283">
        <v>20</v>
      </c>
      <c r="B108" s="284">
        <v>45421</v>
      </c>
      <c r="C108" s="285"/>
      <c r="D108" s="285" t="s">
        <v>941</v>
      </c>
      <c r="E108" s="286" t="s">
        <v>557</v>
      </c>
      <c r="F108" s="286">
        <v>350</v>
      </c>
      <c r="G108" s="286">
        <v>250</v>
      </c>
      <c r="H108" s="286">
        <v>265</v>
      </c>
      <c r="I108" s="287" t="s">
        <v>942</v>
      </c>
      <c r="J108" s="278" t="s">
        <v>947</v>
      </c>
      <c r="K108" s="279">
        <f t="shared" ref="K108" si="102">H108-F108</f>
        <v>-85</v>
      </c>
      <c r="L108" s="280">
        <v>50</v>
      </c>
      <c r="M108" s="281">
        <f t="shared" ref="M108:M109" si="103">(K108*N108)-L108</f>
        <v>-1325</v>
      </c>
      <c r="N108" s="279">
        <v>15</v>
      </c>
      <c r="O108" s="278" t="s">
        <v>558</v>
      </c>
      <c r="P108" s="282">
        <v>45421</v>
      </c>
      <c r="Q108" s="226"/>
      <c r="R108" s="54" t="s">
        <v>1004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332">
        <v>21</v>
      </c>
      <c r="B109" s="334">
        <v>45422</v>
      </c>
      <c r="C109" s="312"/>
      <c r="D109" s="312" t="s">
        <v>952</v>
      </c>
      <c r="E109" s="310" t="s">
        <v>557</v>
      </c>
      <c r="F109" s="310">
        <v>137.5</v>
      </c>
      <c r="G109" s="310">
        <v>80</v>
      </c>
      <c r="H109" s="310">
        <v>145</v>
      </c>
      <c r="I109" s="313" t="s">
        <v>953</v>
      </c>
      <c r="J109" s="350" t="s">
        <v>962</v>
      </c>
      <c r="K109" s="329">
        <f>H109-F109</f>
        <v>7.5</v>
      </c>
      <c r="L109" s="330">
        <v>50</v>
      </c>
      <c r="M109" s="351">
        <f t="shared" si="103"/>
        <v>137.5</v>
      </c>
      <c r="N109" s="329">
        <v>25</v>
      </c>
      <c r="O109" s="350" t="s">
        <v>565</v>
      </c>
      <c r="P109" s="311">
        <v>45425</v>
      </c>
      <c r="Q109" s="226"/>
      <c r="R109" s="54" t="s">
        <v>1004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276">
        <v>22</v>
      </c>
      <c r="B110" s="275">
        <v>45422</v>
      </c>
      <c r="C110" s="259"/>
      <c r="D110" s="259" t="s">
        <v>954</v>
      </c>
      <c r="E110" s="260" t="s">
        <v>557</v>
      </c>
      <c r="F110" s="260">
        <v>295</v>
      </c>
      <c r="G110" s="260">
        <v>180</v>
      </c>
      <c r="H110" s="260">
        <v>367.5</v>
      </c>
      <c r="I110" s="261" t="s">
        <v>885</v>
      </c>
      <c r="J110" s="254" t="s">
        <v>958</v>
      </c>
      <c r="K110" s="255">
        <f>H110-F110</f>
        <v>72.5</v>
      </c>
      <c r="L110" s="256">
        <v>50</v>
      </c>
      <c r="M110" s="257">
        <f t="shared" ref="M110" si="104">(K110*N110)-L110</f>
        <v>1037.5</v>
      </c>
      <c r="N110" s="255">
        <v>15</v>
      </c>
      <c r="O110" s="254" t="s">
        <v>548</v>
      </c>
      <c r="P110" s="258">
        <v>45422</v>
      </c>
      <c r="Q110" s="226"/>
      <c r="R110" s="54" t="s">
        <v>1004</v>
      </c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276">
        <v>23</v>
      </c>
      <c r="B111" s="275">
        <v>45395</v>
      </c>
      <c r="C111" s="259"/>
      <c r="D111" s="259" t="s">
        <v>960</v>
      </c>
      <c r="E111" s="260" t="s">
        <v>557</v>
      </c>
      <c r="F111" s="260">
        <v>235</v>
      </c>
      <c r="G111" s="260">
        <v>140</v>
      </c>
      <c r="H111" s="260">
        <v>315</v>
      </c>
      <c r="I111" s="261" t="s">
        <v>921</v>
      </c>
      <c r="J111" s="254" t="s">
        <v>967</v>
      </c>
      <c r="K111" s="255">
        <f>H111-F111</f>
        <v>80</v>
      </c>
      <c r="L111" s="256">
        <v>50</v>
      </c>
      <c r="M111" s="257">
        <f t="shared" ref="M111" si="105">(K111*N111)-L111</f>
        <v>1150</v>
      </c>
      <c r="N111" s="255">
        <v>15</v>
      </c>
      <c r="O111" s="254" t="s">
        <v>548</v>
      </c>
      <c r="P111" s="258">
        <v>45425</v>
      </c>
      <c r="Q111" s="226"/>
      <c r="R111" s="54" t="s">
        <v>1004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276">
        <v>24</v>
      </c>
      <c r="B112" s="275">
        <v>45425</v>
      </c>
      <c r="C112" s="259"/>
      <c r="D112" s="259" t="s">
        <v>964</v>
      </c>
      <c r="E112" s="260" t="s">
        <v>557</v>
      </c>
      <c r="F112" s="260">
        <v>117.5</v>
      </c>
      <c r="G112" s="260">
        <v>50</v>
      </c>
      <c r="H112" s="260">
        <v>152.5</v>
      </c>
      <c r="I112" s="261" t="s">
        <v>965</v>
      </c>
      <c r="J112" s="254" t="s">
        <v>966</v>
      </c>
      <c r="K112" s="255">
        <f>H112-F112</f>
        <v>35</v>
      </c>
      <c r="L112" s="256">
        <v>50</v>
      </c>
      <c r="M112" s="257">
        <f t="shared" ref="M112" si="106">(K112*N112)-L112</f>
        <v>825</v>
      </c>
      <c r="N112" s="255">
        <v>25</v>
      </c>
      <c r="O112" s="254" t="s">
        <v>548</v>
      </c>
      <c r="P112" s="258">
        <v>45425</v>
      </c>
      <c r="Q112" s="226"/>
      <c r="R112" s="54" t="s">
        <v>1004</v>
      </c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276">
        <v>25</v>
      </c>
      <c r="B113" s="275">
        <v>45425</v>
      </c>
      <c r="C113" s="259"/>
      <c r="D113" s="259" t="s">
        <v>968</v>
      </c>
      <c r="E113" s="260" t="s">
        <v>557</v>
      </c>
      <c r="F113" s="260">
        <v>25.5</v>
      </c>
      <c r="G113" s="260">
        <v>8</v>
      </c>
      <c r="H113" s="260">
        <v>37</v>
      </c>
      <c r="I113" s="261" t="s">
        <v>969</v>
      </c>
      <c r="J113" s="254" t="s">
        <v>970</v>
      </c>
      <c r="K113" s="255">
        <f>H113-F113</f>
        <v>11.5</v>
      </c>
      <c r="L113" s="256">
        <v>50</v>
      </c>
      <c r="M113" s="257">
        <f t="shared" ref="M113:M114" si="107">(K113*N113)-L113</f>
        <v>812.5</v>
      </c>
      <c r="N113" s="255">
        <v>75</v>
      </c>
      <c r="O113" s="254" t="s">
        <v>548</v>
      </c>
      <c r="P113" s="258">
        <v>45425</v>
      </c>
      <c r="Q113" s="226"/>
      <c r="R113" s="54" t="s">
        <v>1006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283">
        <v>26</v>
      </c>
      <c r="B114" s="284">
        <v>45425</v>
      </c>
      <c r="C114" s="285"/>
      <c r="D114" s="285" t="s">
        <v>971</v>
      </c>
      <c r="E114" s="286" t="s">
        <v>557</v>
      </c>
      <c r="F114" s="286">
        <v>62</v>
      </c>
      <c r="G114" s="286">
        <v>30</v>
      </c>
      <c r="H114" s="286">
        <v>36</v>
      </c>
      <c r="I114" s="287" t="s">
        <v>972</v>
      </c>
      <c r="J114" s="278" t="s">
        <v>973</v>
      </c>
      <c r="K114" s="279">
        <f t="shared" ref="K114:K118" si="108">H114-F114</f>
        <v>-26</v>
      </c>
      <c r="L114" s="280">
        <v>50</v>
      </c>
      <c r="M114" s="281">
        <f t="shared" si="107"/>
        <v>-1090</v>
      </c>
      <c r="N114" s="279">
        <v>40</v>
      </c>
      <c r="O114" s="278" t="s">
        <v>558</v>
      </c>
      <c r="P114" s="282">
        <v>45425</v>
      </c>
      <c r="Q114" s="226"/>
      <c r="R114" s="54" t="s">
        <v>1006</v>
      </c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441">
        <v>27</v>
      </c>
      <c r="B115" s="443">
        <v>45425</v>
      </c>
      <c r="C115" s="259"/>
      <c r="D115" s="259" t="s">
        <v>971</v>
      </c>
      <c r="E115" s="260" t="s">
        <v>557</v>
      </c>
      <c r="F115" s="260">
        <v>96.5</v>
      </c>
      <c r="G115" s="260"/>
      <c r="H115" s="260">
        <v>140</v>
      </c>
      <c r="I115" s="261"/>
      <c r="J115" s="452" t="s">
        <v>986</v>
      </c>
      <c r="K115" s="260">
        <f t="shared" si="108"/>
        <v>43.5</v>
      </c>
      <c r="L115" s="304">
        <v>50</v>
      </c>
      <c r="M115" s="462">
        <v>480</v>
      </c>
      <c r="N115" s="260">
        <v>40</v>
      </c>
      <c r="O115" s="445" t="s">
        <v>548</v>
      </c>
      <c r="P115" s="443">
        <v>45426</v>
      </c>
      <c r="Q115" s="226"/>
      <c r="R115" s="54" t="s">
        <v>1006</v>
      </c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442"/>
      <c r="B116" s="444"/>
      <c r="C116" s="259"/>
      <c r="D116" s="259" t="s">
        <v>979</v>
      </c>
      <c r="E116" s="260" t="s">
        <v>557</v>
      </c>
      <c r="F116" s="260">
        <v>96.5</v>
      </c>
      <c r="G116" s="260"/>
      <c r="H116" s="260">
        <v>67.5</v>
      </c>
      <c r="I116" s="261"/>
      <c r="J116" s="453"/>
      <c r="K116" s="260">
        <f t="shared" si="108"/>
        <v>-29</v>
      </c>
      <c r="L116" s="304">
        <v>50</v>
      </c>
      <c r="M116" s="463"/>
      <c r="N116" s="260">
        <v>40</v>
      </c>
      <c r="O116" s="446"/>
      <c r="P116" s="444"/>
      <c r="Q116" s="226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441">
        <v>28</v>
      </c>
      <c r="B117" s="443">
        <v>45426</v>
      </c>
      <c r="C117" s="259"/>
      <c r="D117" s="259" t="s">
        <v>981</v>
      </c>
      <c r="E117" s="260" t="s">
        <v>557</v>
      </c>
      <c r="F117" s="260">
        <v>24</v>
      </c>
      <c r="G117" s="260"/>
      <c r="H117" s="260">
        <v>8</v>
      </c>
      <c r="I117" s="261"/>
      <c r="J117" s="452" t="s">
        <v>871</v>
      </c>
      <c r="K117" s="260">
        <f t="shared" si="108"/>
        <v>-16</v>
      </c>
      <c r="L117" s="304">
        <v>50</v>
      </c>
      <c r="M117" s="462">
        <v>920</v>
      </c>
      <c r="N117" s="260">
        <v>40</v>
      </c>
      <c r="O117" s="445" t="s">
        <v>548</v>
      </c>
      <c r="P117" s="443">
        <v>45426</v>
      </c>
      <c r="Q117" s="226"/>
      <c r="R117" s="54" t="s">
        <v>1006</v>
      </c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442"/>
      <c r="B118" s="444"/>
      <c r="C118" s="259"/>
      <c r="D118" s="259" t="s">
        <v>979</v>
      </c>
      <c r="E118" s="260" t="s">
        <v>557</v>
      </c>
      <c r="F118" s="260">
        <v>46</v>
      </c>
      <c r="G118" s="260"/>
      <c r="H118" s="260">
        <v>87.5</v>
      </c>
      <c r="I118" s="261"/>
      <c r="J118" s="453"/>
      <c r="K118" s="260">
        <f t="shared" si="108"/>
        <v>41.5</v>
      </c>
      <c r="L118" s="304">
        <v>50</v>
      </c>
      <c r="M118" s="463"/>
      <c r="N118" s="260">
        <v>40</v>
      </c>
      <c r="O118" s="446"/>
      <c r="P118" s="444"/>
      <c r="Q118" s="226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283">
        <v>29</v>
      </c>
      <c r="B119" s="284">
        <v>45427</v>
      </c>
      <c r="C119" s="285"/>
      <c r="D119" s="285" t="s">
        <v>991</v>
      </c>
      <c r="E119" s="286" t="s">
        <v>557</v>
      </c>
      <c r="F119" s="286">
        <v>87.5</v>
      </c>
      <c r="G119" s="286">
        <v>0</v>
      </c>
      <c r="H119" s="286">
        <v>35</v>
      </c>
      <c r="I119" s="287" t="s">
        <v>992</v>
      </c>
      <c r="J119" s="278" t="s">
        <v>888</v>
      </c>
      <c r="K119" s="279">
        <f t="shared" ref="K119" si="109">H119-F119</f>
        <v>-52.5</v>
      </c>
      <c r="L119" s="280">
        <v>50</v>
      </c>
      <c r="M119" s="281">
        <f t="shared" ref="M119:M120" si="110">(K119*N119)-L119</f>
        <v>-837.5</v>
      </c>
      <c r="N119" s="279">
        <v>15</v>
      </c>
      <c r="O119" s="278" t="s">
        <v>558</v>
      </c>
      <c r="P119" s="282">
        <v>45427</v>
      </c>
      <c r="Q119" s="226"/>
      <c r="R119" s="54" t="s">
        <v>1006</v>
      </c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371">
        <v>30</v>
      </c>
      <c r="B120" s="373">
        <v>45428</v>
      </c>
      <c r="C120" s="259"/>
      <c r="D120" s="259" t="s">
        <v>1012</v>
      </c>
      <c r="E120" s="260" t="s">
        <v>557</v>
      </c>
      <c r="F120" s="260">
        <v>47.5</v>
      </c>
      <c r="G120" s="260">
        <v>0</v>
      </c>
      <c r="H120" s="260">
        <v>117.5</v>
      </c>
      <c r="I120" s="261" t="s">
        <v>938</v>
      </c>
      <c r="J120" s="254" t="s">
        <v>729</v>
      </c>
      <c r="K120" s="255">
        <f>H120-F120</f>
        <v>70</v>
      </c>
      <c r="L120" s="256">
        <v>50</v>
      </c>
      <c r="M120" s="257">
        <f t="shared" si="110"/>
        <v>1700</v>
      </c>
      <c r="N120" s="255">
        <v>25</v>
      </c>
      <c r="O120" s="254" t="s">
        <v>548</v>
      </c>
      <c r="P120" s="375">
        <v>45428</v>
      </c>
      <c r="Q120" s="226"/>
      <c r="R120" s="54" t="s">
        <v>1004</v>
      </c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441">
        <v>31</v>
      </c>
      <c r="B121" s="443">
        <v>45428</v>
      </c>
      <c r="C121" s="259"/>
      <c r="D121" s="259" t="s">
        <v>1013</v>
      </c>
      <c r="E121" s="260" t="s">
        <v>557</v>
      </c>
      <c r="F121" s="260">
        <v>300</v>
      </c>
      <c r="G121" s="260"/>
      <c r="H121" s="260">
        <v>520</v>
      </c>
      <c r="I121" s="261"/>
      <c r="J121" s="445" t="s">
        <v>967</v>
      </c>
      <c r="K121" s="255">
        <f>H121-F121</f>
        <v>220</v>
      </c>
      <c r="L121" s="256">
        <v>50</v>
      </c>
      <c r="M121" s="447">
        <v>1100</v>
      </c>
      <c r="N121" s="255">
        <v>15</v>
      </c>
      <c r="O121" s="445" t="s">
        <v>548</v>
      </c>
      <c r="P121" s="443">
        <v>45428</v>
      </c>
      <c r="Q121" s="226"/>
      <c r="R121" s="54" t="s">
        <v>1004</v>
      </c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442"/>
      <c r="B122" s="444"/>
      <c r="C122" s="259"/>
      <c r="D122" s="259" t="s">
        <v>1014</v>
      </c>
      <c r="E122" s="260" t="s">
        <v>819</v>
      </c>
      <c r="F122" s="260">
        <v>195</v>
      </c>
      <c r="G122" s="260"/>
      <c r="H122" s="260">
        <v>335</v>
      </c>
      <c r="I122" s="261"/>
      <c r="J122" s="446"/>
      <c r="K122" s="255">
        <f>F122-H122</f>
        <v>-140</v>
      </c>
      <c r="L122" s="256">
        <v>50</v>
      </c>
      <c r="M122" s="448"/>
      <c r="N122" s="255">
        <v>15</v>
      </c>
      <c r="O122" s="446"/>
      <c r="P122" s="444"/>
      <c r="Q122" s="226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435">
        <v>32</v>
      </c>
      <c r="B123" s="433">
        <v>45429</v>
      </c>
      <c r="C123" s="285"/>
      <c r="D123" s="285" t="s">
        <v>1055</v>
      </c>
      <c r="E123" s="286" t="s">
        <v>557</v>
      </c>
      <c r="F123" s="286">
        <v>205</v>
      </c>
      <c r="G123" s="286"/>
      <c r="H123" s="286">
        <v>49</v>
      </c>
      <c r="I123" s="287"/>
      <c r="J123" s="437" t="s">
        <v>1088</v>
      </c>
      <c r="K123" s="279">
        <f t="shared" ref="K123" si="111">H123-F123</f>
        <v>-156</v>
      </c>
      <c r="L123" s="280">
        <v>50</v>
      </c>
      <c r="M123" s="439">
        <v>-1862.5</v>
      </c>
      <c r="N123" s="279">
        <v>25</v>
      </c>
      <c r="O123" s="437" t="s">
        <v>558</v>
      </c>
      <c r="P123" s="433">
        <v>45435</v>
      </c>
      <c r="Q123" s="226"/>
      <c r="R123" s="54" t="s">
        <v>1004</v>
      </c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436"/>
      <c r="B124" s="434"/>
      <c r="C124" s="285"/>
      <c r="D124" s="285" t="s">
        <v>1056</v>
      </c>
      <c r="E124" s="286" t="s">
        <v>819</v>
      </c>
      <c r="F124" s="286">
        <v>105</v>
      </c>
      <c r="G124" s="286"/>
      <c r="H124" s="286">
        <v>19.5</v>
      </c>
      <c r="I124" s="287"/>
      <c r="J124" s="438"/>
      <c r="K124" s="279">
        <f>F124-H124</f>
        <v>85.5</v>
      </c>
      <c r="L124" s="280">
        <v>50</v>
      </c>
      <c r="M124" s="440"/>
      <c r="N124" s="279">
        <v>25</v>
      </c>
      <c r="O124" s="438"/>
      <c r="P124" s="434"/>
      <c r="Q124" s="226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ht="12.75" customHeight="1">
      <c r="A125" s="435">
        <v>33</v>
      </c>
      <c r="B125" s="433">
        <v>45429</v>
      </c>
      <c r="C125" s="285"/>
      <c r="D125" s="285" t="s">
        <v>1057</v>
      </c>
      <c r="E125" s="286" t="s">
        <v>557</v>
      </c>
      <c r="F125" s="286">
        <v>295</v>
      </c>
      <c r="G125" s="286"/>
      <c r="H125" s="286">
        <v>195</v>
      </c>
      <c r="I125" s="287"/>
      <c r="J125" s="437" t="s">
        <v>1061</v>
      </c>
      <c r="K125" s="464">
        <v>-25</v>
      </c>
      <c r="L125" s="280">
        <v>50</v>
      </c>
      <c r="M125" s="439">
        <v>-475</v>
      </c>
      <c r="N125" s="279">
        <v>15</v>
      </c>
      <c r="O125" s="437" t="s">
        <v>558</v>
      </c>
      <c r="P125" s="433">
        <v>45433</v>
      </c>
      <c r="Q125" s="226"/>
      <c r="R125" s="54" t="s">
        <v>1004</v>
      </c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119"/>
      <c r="AH125" s="117"/>
      <c r="AI125" s="117"/>
      <c r="AJ125" s="118"/>
      <c r="AK125" s="118"/>
      <c r="AL125" s="118"/>
    </row>
    <row r="126" spans="1:38" ht="12.75" customHeight="1">
      <c r="A126" s="436"/>
      <c r="B126" s="434"/>
      <c r="C126" s="285"/>
      <c r="D126" s="285" t="s">
        <v>1058</v>
      </c>
      <c r="E126" s="286" t="s">
        <v>819</v>
      </c>
      <c r="F126" s="286">
        <v>135</v>
      </c>
      <c r="G126" s="286"/>
      <c r="H126" s="286">
        <v>60</v>
      </c>
      <c r="I126" s="287"/>
      <c r="J126" s="438"/>
      <c r="K126" s="465"/>
      <c r="L126" s="280">
        <v>50</v>
      </c>
      <c r="M126" s="440"/>
      <c r="N126" s="279">
        <v>15</v>
      </c>
      <c r="O126" s="438"/>
      <c r="P126" s="434"/>
      <c r="Q126" s="226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119"/>
      <c r="AH126" s="117"/>
      <c r="AI126" s="117"/>
      <c r="AJ126" s="118"/>
      <c r="AK126" s="118"/>
      <c r="AL126" s="118"/>
    </row>
    <row r="127" spans="1:38" ht="12.75" customHeight="1">
      <c r="A127" s="392">
        <v>34</v>
      </c>
      <c r="B127" s="387">
        <v>45435</v>
      </c>
      <c r="C127" s="285"/>
      <c r="D127" s="285" t="s">
        <v>1078</v>
      </c>
      <c r="E127" s="286" t="s">
        <v>557</v>
      </c>
      <c r="F127" s="286">
        <v>52.5</v>
      </c>
      <c r="G127" s="286">
        <v>0</v>
      </c>
      <c r="H127" s="286">
        <v>10</v>
      </c>
      <c r="I127" s="287" t="s">
        <v>938</v>
      </c>
      <c r="J127" s="278" t="s">
        <v>1079</v>
      </c>
      <c r="K127" s="279">
        <f t="shared" ref="K127" si="112">H127-F127</f>
        <v>-42.5</v>
      </c>
      <c r="L127" s="280">
        <v>50</v>
      </c>
      <c r="M127" s="281">
        <f t="shared" ref="M127:M128" si="113">(K127*N127)-L127</f>
        <v>-1112.5</v>
      </c>
      <c r="N127" s="279">
        <v>25</v>
      </c>
      <c r="O127" s="278" t="s">
        <v>558</v>
      </c>
      <c r="P127" s="282">
        <v>45435</v>
      </c>
      <c r="Q127" s="226"/>
      <c r="R127" s="54" t="s">
        <v>1005</v>
      </c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119"/>
      <c r="AH127" s="117"/>
      <c r="AI127" s="117"/>
      <c r="AJ127" s="118"/>
      <c r="AK127" s="118"/>
      <c r="AL127" s="118"/>
    </row>
    <row r="128" spans="1:38" ht="12.75" customHeight="1">
      <c r="A128" s="401">
        <v>35</v>
      </c>
      <c r="B128" s="400">
        <v>45439</v>
      </c>
      <c r="C128" s="259"/>
      <c r="D128" s="259" t="s">
        <v>1110</v>
      </c>
      <c r="E128" s="260" t="s">
        <v>557</v>
      </c>
      <c r="F128" s="260">
        <v>60</v>
      </c>
      <c r="G128" s="260">
        <v>20</v>
      </c>
      <c r="H128" s="260">
        <v>92.5</v>
      </c>
      <c r="I128" s="261" t="s">
        <v>1111</v>
      </c>
      <c r="J128" s="254" t="s">
        <v>710</v>
      </c>
      <c r="K128" s="255">
        <f>H128-F128</f>
        <v>32.5</v>
      </c>
      <c r="L128" s="256">
        <v>50</v>
      </c>
      <c r="M128" s="257">
        <f t="shared" si="113"/>
        <v>1250</v>
      </c>
      <c r="N128" s="255">
        <v>40</v>
      </c>
      <c r="O128" s="254" t="s">
        <v>548</v>
      </c>
      <c r="P128" s="402">
        <v>45439</v>
      </c>
      <c r="Q128" s="226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  <c r="AG128" s="119"/>
      <c r="AH128" s="117"/>
      <c r="AI128" s="117"/>
      <c r="AJ128" s="118"/>
      <c r="AK128" s="118"/>
      <c r="AL128" s="118"/>
    </row>
    <row r="129" spans="1:38" ht="12.75" customHeight="1">
      <c r="A129" s="404">
        <v>36</v>
      </c>
      <c r="B129" s="403">
        <v>45440</v>
      </c>
      <c r="C129" s="285"/>
      <c r="D129" s="285" t="s">
        <v>1110</v>
      </c>
      <c r="E129" s="286" t="s">
        <v>557</v>
      </c>
      <c r="F129" s="286">
        <v>37</v>
      </c>
      <c r="G129" s="286">
        <v>8</v>
      </c>
      <c r="H129" s="286">
        <v>8</v>
      </c>
      <c r="I129" s="287" t="s">
        <v>1126</v>
      </c>
      <c r="J129" s="278" t="s">
        <v>994</v>
      </c>
      <c r="K129" s="279">
        <f t="shared" ref="K129" si="114">H129-F129</f>
        <v>-29</v>
      </c>
      <c r="L129" s="280">
        <v>50</v>
      </c>
      <c r="M129" s="281">
        <f t="shared" ref="M129" si="115">(K129*N129)-L129</f>
        <v>-1210</v>
      </c>
      <c r="N129" s="279">
        <v>40</v>
      </c>
      <c r="O129" s="278" t="s">
        <v>558</v>
      </c>
      <c r="P129" s="282">
        <v>45440</v>
      </c>
      <c r="Q129" s="226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  <c r="AG129" s="119"/>
      <c r="AH129" s="117"/>
      <c r="AI129" s="117"/>
      <c r="AJ129" s="118"/>
      <c r="AK129" s="118"/>
      <c r="AL129" s="118"/>
    </row>
    <row r="130" spans="1:38" ht="12.75" customHeight="1">
      <c r="A130" s="435">
        <v>37</v>
      </c>
      <c r="B130" s="433">
        <v>45440</v>
      </c>
      <c r="C130" s="285"/>
      <c r="D130" s="285" t="s">
        <v>1131</v>
      </c>
      <c r="E130" s="286" t="s">
        <v>557</v>
      </c>
      <c r="F130" s="286">
        <v>46</v>
      </c>
      <c r="G130" s="286"/>
      <c r="H130" s="286">
        <v>40.5</v>
      </c>
      <c r="I130" s="287"/>
      <c r="J130" s="437" t="s">
        <v>910</v>
      </c>
      <c r="K130" s="279">
        <f t="shared" ref="K130:K132" si="116">H130-F130</f>
        <v>-5.5</v>
      </c>
      <c r="L130" s="280">
        <v>50</v>
      </c>
      <c r="M130" s="439">
        <v>-700</v>
      </c>
      <c r="N130" s="279">
        <v>40</v>
      </c>
      <c r="O130" s="437" t="s">
        <v>558</v>
      </c>
      <c r="P130" s="433">
        <v>45440</v>
      </c>
      <c r="Q130" s="226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  <c r="AG130" s="119"/>
      <c r="AH130" s="117"/>
      <c r="AI130" s="117"/>
      <c r="AJ130" s="118"/>
      <c r="AK130" s="118"/>
      <c r="AL130" s="118"/>
    </row>
    <row r="131" spans="1:38" ht="12.75" customHeight="1">
      <c r="A131" s="436"/>
      <c r="B131" s="434"/>
      <c r="C131" s="285"/>
      <c r="D131" s="285" t="s">
        <v>1132</v>
      </c>
      <c r="E131" s="286" t="s">
        <v>557</v>
      </c>
      <c r="F131" s="286">
        <v>20</v>
      </c>
      <c r="G131" s="286"/>
      <c r="H131" s="286">
        <v>10.5</v>
      </c>
      <c r="I131" s="287"/>
      <c r="J131" s="438"/>
      <c r="K131" s="279">
        <f t="shared" si="116"/>
        <v>-9.5</v>
      </c>
      <c r="L131" s="280">
        <v>50</v>
      </c>
      <c r="M131" s="440"/>
      <c r="N131" s="279">
        <v>40</v>
      </c>
      <c r="O131" s="438"/>
      <c r="P131" s="434"/>
      <c r="Q131" s="226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  <c r="AG131" s="119"/>
      <c r="AH131" s="117"/>
      <c r="AI131" s="117"/>
      <c r="AJ131" s="118"/>
      <c r="AK131" s="118"/>
      <c r="AL131" s="118"/>
    </row>
    <row r="132" spans="1:38" ht="12.75" customHeight="1">
      <c r="A132" s="408">
        <v>38</v>
      </c>
      <c r="B132" s="406">
        <v>45441</v>
      </c>
      <c r="C132" s="285"/>
      <c r="D132" s="359" t="s">
        <v>1156</v>
      </c>
      <c r="E132" s="286" t="s">
        <v>557</v>
      </c>
      <c r="F132" s="286">
        <v>117.5</v>
      </c>
      <c r="G132" s="286">
        <v>60</v>
      </c>
      <c r="H132" s="286">
        <v>60</v>
      </c>
      <c r="I132" s="287" t="s">
        <v>1157</v>
      </c>
      <c r="J132" s="278" t="s">
        <v>1158</v>
      </c>
      <c r="K132" s="279">
        <f t="shared" si="116"/>
        <v>-57.5</v>
      </c>
      <c r="L132" s="280">
        <v>50</v>
      </c>
      <c r="M132" s="281">
        <f t="shared" ref="M132" si="117">(K132*N132)-L132</f>
        <v>-1487.5</v>
      </c>
      <c r="N132" s="279">
        <v>25</v>
      </c>
      <c r="O132" s="278" t="s">
        <v>558</v>
      </c>
      <c r="P132" s="282">
        <v>45441</v>
      </c>
      <c r="Q132" s="226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  <c r="AG132" s="119"/>
      <c r="AH132" s="117"/>
      <c r="AI132" s="117"/>
      <c r="AJ132" s="118"/>
      <c r="AK132" s="118"/>
      <c r="AL132" s="118"/>
    </row>
    <row r="133" spans="1:38" ht="12.75" customHeight="1">
      <c r="A133" s="389"/>
      <c r="B133" s="391"/>
      <c r="C133" s="227"/>
      <c r="D133" s="335"/>
      <c r="E133" s="183"/>
      <c r="F133" s="183"/>
      <c r="G133" s="183"/>
      <c r="H133" s="183"/>
      <c r="I133" s="185"/>
      <c r="J133" s="394"/>
      <c r="K133" s="183"/>
      <c r="L133" s="186"/>
      <c r="M133" s="253"/>
      <c r="N133" s="183"/>
      <c r="O133" s="394"/>
      <c r="P133" s="391"/>
      <c r="Q133" s="226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  <c r="AG133" s="119"/>
      <c r="AH133" s="117"/>
      <c r="AI133" s="117"/>
      <c r="AJ133" s="118"/>
      <c r="AK133" s="118"/>
      <c r="AL133" s="118"/>
    </row>
    <row r="134" spans="1:38" s="247" customFormat="1" ht="12.75" customHeight="1">
      <c r="A134" s="239"/>
      <c r="B134" s="240"/>
      <c r="C134" s="241"/>
      <c r="D134" s="241"/>
      <c r="E134" s="239"/>
      <c r="F134" s="239"/>
      <c r="G134" s="239"/>
      <c r="H134" s="239"/>
      <c r="I134" s="242"/>
      <c r="J134" s="242"/>
      <c r="K134" s="239"/>
      <c r="L134" s="249"/>
      <c r="M134" s="248"/>
      <c r="N134" s="239"/>
      <c r="O134" s="242"/>
      <c r="P134" s="240"/>
      <c r="Q134" s="243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  <c r="AG134" s="246"/>
      <c r="AH134" s="244"/>
      <c r="AI134" s="244"/>
      <c r="AJ134" s="245"/>
      <c r="AK134" s="245"/>
      <c r="AL134" s="245"/>
    </row>
    <row r="135" spans="1:38" ht="38.25" customHeight="1">
      <c r="A135" s="91" t="s">
        <v>569</v>
      </c>
      <c r="B135" s="124"/>
      <c r="C135" s="124"/>
      <c r="D135" s="125"/>
      <c r="E135" s="109"/>
      <c r="F135" s="6"/>
      <c r="G135" s="6"/>
      <c r="H135" s="110"/>
      <c r="I135" s="126"/>
      <c r="J135" s="1"/>
      <c r="K135" s="6"/>
      <c r="L135" s="6"/>
      <c r="M135" s="6"/>
      <c r="N135" s="1"/>
      <c r="O135" s="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  <c r="AE135" s="54"/>
      <c r="AF135" s="37"/>
      <c r="AG135" s="1"/>
      <c r="AH135" s="1"/>
      <c r="AI135" s="1"/>
      <c r="AJ135" s="6"/>
      <c r="AK135" s="1"/>
    </row>
    <row r="136" spans="1:38" ht="38.25">
      <c r="A136" s="92" t="s">
        <v>16</v>
      </c>
      <c r="B136" s="93" t="s">
        <v>522</v>
      </c>
      <c r="C136" s="93"/>
      <c r="D136" s="94" t="s">
        <v>533</v>
      </c>
      <c r="E136" s="93" t="s">
        <v>534</v>
      </c>
      <c r="F136" s="93" t="s">
        <v>535</v>
      </c>
      <c r="G136" s="93" t="s">
        <v>536</v>
      </c>
      <c r="H136" s="93" t="s">
        <v>537</v>
      </c>
      <c r="I136" s="93" t="s">
        <v>538</v>
      </c>
      <c r="J136" s="92" t="s">
        <v>539</v>
      </c>
      <c r="K136" s="113" t="s">
        <v>556</v>
      </c>
      <c r="L136" s="114" t="s">
        <v>541</v>
      </c>
      <c r="M136" s="95" t="s">
        <v>542</v>
      </c>
      <c r="N136" s="93" t="s">
        <v>543</v>
      </c>
      <c r="O136" s="94" t="s">
        <v>544</v>
      </c>
      <c r="P136" s="193" t="s">
        <v>545</v>
      </c>
      <c r="Q136" s="195" t="s">
        <v>813</v>
      </c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  <c r="AE136" s="54"/>
      <c r="AF136" s="37"/>
      <c r="AG136" s="37"/>
      <c r="AH136" s="37"/>
      <c r="AI136" s="37"/>
      <c r="AJ136" s="37"/>
      <c r="AK136" s="37"/>
      <c r="AL136" s="37"/>
    </row>
    <row r="137" spans="1:38" ht="12.75" customHeight="1">
      <c r="A137" s="183">
        <v>1</v>
      </c>
      <c r="B137" s="184">
        <v>45356</v>
      </c>
      <c r="C137" s="227"/>
      <c r="D137" s="227" t="s">
        <v>295</v>
      </c>
      <c r="E137" s="183" t="s">
        <v>996</v>
      </c>
      <c r="F137" s="183">
        <v>39.090000000000003</v>
      </c>
      <c r="G137" s="183">
        <v>34.64</v>
      </c>
      <c r="H137" s="183"/>
      <c r="I137" s="183" t="s">
        <v>1160</v>
      </c>
      <c r="J137" s="183" t="s">
        <v>547</v>
      </c>
      <c r="K137" s="183"/>
      <c r="L137" s="251"/>
      <c r="M137" s="252"/>
      <c r="N137" s="183"/>
      <c r="O137" s="231"/>
      <c r="P137" s="186">
        <f>VLOOKUP(D137,'MidCap Intra'!$B$11:$C$571,2,0)</f>
        <v>37.15</v>
      </c>
      <c r="Q137" s="250"/>
      <c r="R137" s="54" t="s">
        <v>1004</v>
      </c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  <c r="AE137" s="54"/>
      <c r="AF137" s="37"/>
    </row>
    <row r="138" spans="1:38" ht="12.75" customHeight="1">
      <c r="A138" s="183">
        <v>2</v>
      </c>
      <c r="B138" s="184">
        <v>45390</v>
      </c>
      <c r="C138" s="227"/>
      <c r="D138" s="227" t="s">
        <v>850</v>
      </c>
      <c r="E138" s="183" t="s">
        <v>546</v>
      </c>
      <c r="F138" s="183" t="s">
        <v>1000</v>
      </c>
      <c r="G138" s="183">
        <v>1770</v>
      </c>
      <c r="H138" s="183"/>
      <c r="I138" s="183" t="s">
        <v>845</v>
      </c>
      <c r="J138" s="183" t="s">
        <v>547</v>
      </c>
      <c r="K138" s="183"/>
      <c r="L138" s="251"/>
      <c r="M138" s="252"/>
      <c r="N138" s="183"/>
      <c r="O138" s="231"/>
      <c r="P138" s="186"/>
      <c r="Q138" s="250"/>
      <c r="R138" s="54" t="s">
        <v>1004</v>
      </c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  <c r="AE138" s="54"/>
      <c r="AF138" s="37"/>
    </row>
    <row r="139" spans="1:38" ht="12.75" customHeight="1">
      <c r="A139" s="183">
        <v>3</v>
      </c>
      <c r="B139" s="184">
        <v>45436</v>
      </c>
      <c r="C139" s="227"/>
      <c r="D139" s="227" t="s">
        <v>148</v>
      </c>
      <c r="E139" s="183" t="s">
        <v>546</v>
      </c>
      <c r="F139" s="183" t="s">
        <v>1093</v>
      </c>
      <c r="G139" s="183">
        <v>290</v>
      </c>
      <c r="H139" s="183"/>
      <c r="I139" s="183" t="s">
        <v>1094</v>
      </c>
      <c r="J139" s="183" t="s">
        <v>547</v>
      </c>
      <c r="K139" s="183"/>
      <c r="L139" s="251"/>
      <c r="M139" s="252"/>
      <c r="N139" s="183"/>
      <c r="O139" s="231"/>
      <c r="P139" s="186">
        <f>VLOOKUP(D139,'MidCap Intra'!$B$11:$C$571,2,0)</f>
        <v>340.95</v>
      </c>
      <c r="Q139" s="250"/>
      <c r="R139" s="54" t="s">
        <v>1004</v>
      </c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  <c r="AE139" s="54"/>
      <c r="AF139" s="37"/>
    </row>
    <row r="140" spans="1:38" ht="12.75" customHeight="1">
      <c r="A140" s="183"/>
      <c r="B140" s="184"/>
      <c r="C140" s="227"/>
      <c r="D140" s="227"/>
      <c r="E140" s="183"/>
      <c r="F140" s="183"/>
      <c r="G140" s="183"/>
      <c r="H140" s="183"/>
      <c r="I140" s="183"/>
      <c r="J140" s="183"/>
      <c r="K140" s="183"/>
      <c r="L140" s="251"/>
      <c r="M140" s="252"/>
      <c r="N140" s="183"/>
      <c r="O140" s="231"/>
      <c r="P140" s="186"/>
      <c r="Q140" s="250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  <c r="AE140" s="54"/>
      <c r="AF140" s="37"/>
    </row>
    <row r="141" spans="1:38" ht="12.75" customHeight="1">
      <c r="A141" s="183"/>
      <c r="B141" s="184"/>
      <c r="C141" s="227"/>
      <c r="D141" s="227"/>
      <c r="E141" s="183"/>
      <c r="F141" s="183"/>
      <c r="G141" s="183"/>
      <c r="H141" s="183"/>
      <c r="I141" s="183"/>
      <c r="J141" s="183"/>
      <c r="K141" s="183"/>
      <c r="L141" s="251"/>
      <c r="M141" s="252"/>
      <c r="N141" s="183"/>
      <c r="O141" s="231"/>
      <c r="P141" s="184"/>
      <c r="Q141" s="250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  <c r="AE141" s="54"/>
      <c r="AF141" s="37"/>
    </row>
    <row r="142" spans="1:38" ht="12.75" customHeight="1">
      <c r="A142" s="103" t="s">
        <v>549</v>
      </c>
      <c r="B142" s="103"/>
      <c r="C142" s="103"/>
      <c r="D142" s="54"/>
      <c r="E142" s="37"/>
      <c r="F142" s="108" t="s">
        <v>551</v>
      </c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  <c r="AE142" s="54"/>
      <c r="AF142" s="37"/>
    </row>
    <row r="143" spans="1:38" ht="12.75" customHeight="1">
      <c r="A143" s="107" t="s">
        <v>550</v>
      </c>
      <c r="B143" s="103"/>
      <c r="C143" s="103"/>
      <c r="D143" s="54"/>
      <c r="E143" s="37"/>
      <c r="F143" s="108" t="s">
        <v>554</v>
      </c>
      <c r="G143" s="54"/>
      <c r="H143" s="54" t="s">
        <v>571</v>
      </c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  <c r="AE143" s="54"/>
      <c r="AF143" s="37"/>
    </row>
    <row r="144" spans="1:38" ht="12.75" customHeight="1">
      <c r="A144" s="54"/>
      <c r="B144" s="54"/>
      <c r="C144" s="103"/>
      <c r="D144" s="54"/>
      <c r="E144" s="37"/>
      <c r="F144" s="108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  <c r="AE144" s="54"/>
      <c r="AF144" s="37"/>
    </row>
    <row r="145" spans="1:30" ht="12.75" customHeight="1">
      <c r="A145" s="54"/>
      <c r="B145" s="54"/>
      <c r="C145" s="103"/>
      <c r="D145" s="54"/>
      <c r="E145" s="37"/>
      <c r="F145" s="108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54"/>
      <c r="B146" s="54"/>
      <c r="C146" s="103"/>
      <c r="D146" s="54"/>
      <c r="E146" s="37"/>
      <c r="F146" s="108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54"/>
      <c r="B147" s="54"/>
      <c r="C147" s="103"/>
      <c r="D147" s="54"/>
      <c r="E147" s="37"/>
      <c r="F147" s="108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54"/>
      <c r="B148" s="54"/>
      <c r="C148" s="103"/>
      <c r="D148" s="54"/>
      <c r="E148" s="37"/>
      <c r="F148" s="108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54"/>
      <c r="B149" s="54"/>
      <c r="C149" s="103"/>
      <c r="D149" s="54"/>
      <c r="E149" s="37"/>
      <c r="F149" s="108"/>
      <c r="G149" s="54"/>
      <c r="H149" s="37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54"/>
      <c r="B150" s="54"/>
      <c r="C150" s="103"/>
      <c r="D150" s="54"/>
      <c r="E150" s="37"/>
      <c r="F150" s="108"/>
      <c r="G150" s="54"/>
      <c r="H150" s="37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54"/>
      <c r="B151" s="54"/>
      <c r="C151" s="97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38.25" customHeight="1">
      <c r="A152" s="37"/>
      <c r="B152" s="127" t="s">
        <v>572</v>
      </c>
      <c r="C152" s="127"/>
      <c r="D152" s="54"/>
      <c r="E152" s="127"/>
      <c r="F152" s="6"/>
      <c r="G152" s="6"/>
      <c r="H152" s="111"/>
      <c r="I152" s="6"/>
      <c r="J152" s="111"/>
      <c r="K152" s="112"/>
      <c r="L152" s="6"/>
      <c r="M152" s="6"/>
      <c r="N152" s="1"/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92" t="s">
        <v>16</v>
      </c>
      <c r="B153" s="93" t="s">
        <v>522</v>
      </c>
      <c r="C153" s="93"/>
      <c r="D153" s="94" t="s">
        <v>533</v>
      </c>
      <c r="E153" s="93" t="s">
        <v>534</v>
      </c>
      <c r="F153" s="93" t="s">
        <v>535</v>
      </c>
      <c r="G153" s="93" t="s">
        <v>573</v>
      </c>
      <c r="H153" s="93" t="s">
        <v>574</v>
      </c>
      <c r="I153" s="93" t="s">
        <v>538</v>
      </c>
      <c r="J153" s="128" t="s">
        <v>539</v>
      </c>
      <c r="K153" s="93" t="s">
        <v>540</v>
      </c>
      <c r="L153" s="93" t="s">
        <v>575</v>
      </c>
      <c r="M153" s="93" t="s">
        <v>543</v>
      </c>
      <c r="N153" s="94" t="s">
        <v>544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1</v>
      </c>
      <c r="B154" s="130">
        <v>41579</v>
      </c>
      <c r="C154" s="130"/>
      <c r="D154" s="131" t="s">
        <v>576</v>
      </c>
      <c r="E154" s="132" t="s">
        <v>546</v>
      </c>
      <c r="F154" s="133">
        <v>82</v>
      </c>
      <c r="G154" s="132" t="s">
        <v>577</v>
      </c>
      <c r="H154" s="132">
        <v>100</v>
      </c>
      <c r="I154" s="134">
        <v>100</v>
      </c>
      <c r="J154" s="135" t="s">
        <v>578</v>
      </c>
      <c r="K154" s="136">
        <f t="shared" ref="K154:K185" si="118">H154-F154</f>
        <v>18</v>
      </c>
      <c r="L154" s="137">
        <f t="shared" ref="L154:L185" si="119">K154/F154</f>
        <v>0.21951219512195122</v>
      </c>
      <c r="M154" s="132" t="s">
        <v>548</v>
      </c>
      <c r="N154" s="138">
        <v>42657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2</v>
      </c>
      <c r="B155" s="130">
        <v>41794</v>
      </c>
      <c r="C155" s="130"/>
      <c r="D155" s="131" t="s">
        <v>579</v>
      </c>
      <c r="E155" s="132" t="s">
        <v>557</v>
      </c>
      <c r="F155" s="133">
        <v>257</v>
      </c>
      <c r="G155" s="132" t="s">
        <v>577</v>
      </c>
      <c r="H155" s="132">
        <v>300</v>
      </c>
      <c r="I155" s="134">
        <v>300</v>
      </c>
      <c r="J155" s="135" t="s">
        <v>578</v>
      </c>
      <c r="K155" s="136">
        <f t="shared" si="118"/>
        <v>43</v>
      </c>
      <c r="L155" s="137">
        <f t="shared" si="119"/>
        <v>0.16731517509727625</v>
      </c>
      <c r="M155" s="132" t="s">
        <v>548</v>
      </c>
      <c r="N155" s="138">
        <v>41822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</v>
      </c>
      <c r="B156" s="130">
        <v>41828</v>
      </c>
      <c r="C156" s="130"/>
      <c r="D156" s="131" t="s">
        <v>580</v>
      </c>
      <c r="E156" s="132" t="s">
        <v>557</v>
      </c>
      <c r="F156" s="133">
        <v>393</v>
      </c>
      <c r="G156" s="132" t="s">
        <v>577</v>
      </c>
      <c r="H156" s="132">
        <v>468</v>
      </c>
      <c r="I156" s="134">
        <v>468</v>
      </c>
      <c r="J156" s="135" t="s">
        <v>578</v>
      </c>
      <c r="K156" s="136">
        <f t="shared" si="118"/>
        <v>75</v>
      </c>
      <c r="L156" s="137">
        <f t="shared" si="119"/>
        <v>0.19083969465648856</v>
      </c>
      <c r="M156" s="132" t="s">
        <v>548</v>
      </c>
      <c r="N156" s="138">
        <v>41863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</v>
      </c>
      <c r="B157" s="130">
        <v>41857</v>
      </c>
      <c r="C157" s="130"/>
      <c r="D157" s="131" t="s">
        <v>581</v>
      </c>
      <c r="E157" s="132" t="s">
        <v>557</v>
      </c>
      <c r="F157" s="133">
        <v>205</v>
      </c>
      <c r="G157" s="132" t="s">
        <v>577</v>
      </c>
      <c r="H157" s="132">
        <v>275</v>
      </c>
      <c r="I157" s="134">
        <v>250</v>
      </c>
      <c r="J157" s="135" t="s">
        <v>578</v>
      </c>
      <c r="K157" s="136">
        <f t="shared" si="118"/>
        <v>70</v>
      </c>
      <c r="L157" s="137">
        <f t="shared" si="119"/>
        <v>0.34146341463414637</v>
      </c>
      <c r="M157" s="132" t="s">
        <v>548</v>
      </c>
      <c r="N157" s="138">
        <v>41962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5</v>
      </c>
      <c r="B158" s="130">
        <v>41886</v>
      </c>
      <c r="C158" s="130"/>
      <c r="D158" s="131" t="s">
        <v>582</v>
      </c>
      <c r="E158" s="132" t="s">
        <v>557</v>
      </c>
      <c r="F158" s="133">
        <v>162</v>
      </c>
      <c r="G158" s="132" t="s">
        <v>577</v>
      </c>
      <c r="H158" s="132">
        <v>190</v>
      </c>
      <c r="I158" s="134">
        <v>190</v>
      </c>
      <c r="J158" s="135" t="s">
        <v>578</v>
      </c>
      <c r="K158" s="136">
        <f t="shared" si="118"/>
        <v>28</v>
      </c>
      <c r="L158" s="137">
        <f t="shared" si="119"/>
        <v>0.1728395061728395</v>
      </c>
      <c r="M158" s="132" t="s">
        <v>548</v>
      </c>
      <c r="N158" s="138">
        <v>42006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6</v>
      </c>
      <c r="B159" s="130">
        <v>41886</v>
      </c>
      <c r="C159" s="130"/>
      <c r="D159" s="131" t="s">
        <v>583</v>
      </c>
      <c r="E159" s="132" t="s">
        <v>557</v>
      </c>
      <c r="F159" s="133">
        <v>75</v>
      </c>
      <c r="G159" s="132" t="s">
        <v>577</v>
      </c>
      <c r="H159" s="132">
        <v>91.5</v>
      </c>
      <c r="I159" s="134" t="s">
        <v>570</v>
      </c>
      <c r="J159" s="135" t="s">
        <v>584</v>
      </c>
      <c r="K159" s="136">
        <f t="shared" si="118"/>
        <v>16.5</v>
      </c>
      <c r="L159" s="137">
        <f t="shared" si="119"/>
        <v>0.22</v>
      </c>
      <c r="M159" s="132" t="s">
        <v>548</v>
      </c>
      <c r="N159" s="138">
        <v>41954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7</v>
      </c>
      <c r="B160" s="130">
        <v>41913</v>
      </c>
      <c r="C160" s="130"/>
      <c r="D160" s="131" t="s">
        <v>585</v>
      </c>
      <c r="E160" s="132" t="s">
        <v>557</v>
      </c>
      <c r="F160" s="133">
        <v>850</v>
      </c>
      <c r="G160" s="132" t="s">
        <v>577</v>
      </c>
      <c r="H160" s="132">
        <v>982.5</v>
      </c>
      <c r="I160" s="134">
        <v>1050</v>
      </c>
      <c r="J160" s="135" t="s">
        <v>586</v>
      </c>
      <c r="K160" s="136">
        <f t="shared" si="118"/>
        <v>132.5</v>
      </c>
      <c r="L160" s="137">
        <f t="shared" si="119"/>
        <v>0.15588235294117647</v>
      </c>
      <c r="M160" s="132" t="s">
        <v>548</v>
      </c>
      <c r="N160" s="138">
        <v>42039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8</v>
      </c>
      <c r="B161" s="130">
        <v>41913</v>
      </c>
      <c r="C161" s="130"/>
      <c r="D161" s="131" t="s">
        <v>587</v>
      </c>
      <c r="E161" s="132" t="s">
        <v>557</v>
      </c>
      <c r="F161" s="133">
        <v>475</v>
      </c>
      <c r="G161" s="132" t="s">
        <v>577</v>
      </c>
      <c r="H161" s="132">
        <v>515</v>
      </c>
      <c r="I161" s="134">
        <v>600</v>
      </c>
      <c r="J161" s="135" t="s">
        <v>588</v>
      </c>
      <c r="K161" s="136">
        <f t="shared" si="118"/>
        <v>40</v>
      </c>
      <c r="L161" s="137">
        <f t="shared" si="119"/>
        <v>8.4210526315789472E-2</v>
      </c>
      <c r="M161" s="132" t="s">
        <v>548</v>
      </c>
      <c r="N161" s="138">
        <v>41939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9</v>
      </c>
      <c r="B162" s="130">
        <v>41913</v>
      </c>
      <c r="C162" s="130"/>
      <c r="D162" s="131" t="s">
        <v>589</v>
      </c>
      <c r="E162" s="132" t="s">
        <v>557</v>
      </c>
      <c r="F162" s="133">
        <v>86</v>
      </c>
      <c r="G162" s="132" t="s">
        <v>577</v>
      </c>
      <c r="H162" s="132">
        <v>99</v>
      </c>
      <c r="I162" s="134">
        <v>140</v>
      </c>
      <c r="J162" s="135" t="s">
        <v>590</v>
      </c>
      <c r="K162" s="136">
        <f t="shared" si="118"/>
        <v>13</v>
      </c>
      <c r="L162" s="137">
        <f t="shared" si="119"/>
        <v>0.15116279069767441</v>
      </c>
      <c r="M162" s="132" t="s">
        <v>548</v>
      </c>
      <c r="N162" s="138">
        <v>41939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10</v>
      </c>
      <c r="B163" s="130">
        <v>41926</v>
      </c>
      <c r="C163" s="130"/>
      <c r="D163" s="131" t="s">
        <v>591</v>
      </c>
      <c r="E163" s="132" t="s">
        <v>557</v>
      </c>
      <c r="F163" s="133">
        <v>496.6</v>
      </c>
      <c r="G163" s="132" t="s">
        <v>577</v>
      </c>
      <c r="H163" s="132">
        <v>621</v>
      </c>
      <c r="I163" s="134">
        <v>580</v>
      </c>
      <c r="J163" s="135" t="s">
        <v>578</v>
      </c>
      <c r="K163" s="136">
        <f t="shared" si="118"/>
        <v>124.39999999999998</v>
      </c>
      <c r="L163" s="137">
        <f t="shared" si="119"/>
        <v>0.25050342327829234</v>
      </c>
      <c r="M163" s="132" t="s">
        <v>548</v>
      </c>
      <c r="N163" s="138">
        <v>42605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11</v>
      </c>
      <c r="B164" s="130">
        <v>41926</v>
      </c>
      <c r="C164" s="130"/>
      <c r="D164" s="131" t="s">
        <v>592</v>
      </c>
      <c r="E164" s="132" t="s">
        <v>557</v>
      </c>
      <c r="F164" s="133">
        <v>2481.9</v>
      </c>
      <c r="G164" s="132" t="s">
        <v>577</v>
      </c>
      <c r="H164" s="132">
        <v>2840</v>
      </c>
      <c r="I164" s="134">
        <v>2870</v>
      </c>
      <c r="J164" s="135" t="s">
        <v>593</v>
      </c>
      <c r="K164" s="136">
        <f t="shared" si="118"/>
        <v>358.09999999999991</v>
      </c>
      <c r="L164" s="137">
        <f t="shared" si="119"/>
        <v>0.14428462065353154</v>
      </c>
      <c r="M164" s="132" t="s">
        <v>548</v>
      </c>
      <c r="N164" s="138">
        <v>42017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12</v>
      </c>
      <c r="B165" s="130">
        <v>41928</v>
      </c>
      <c r="C165" s="130"/>
      <c r="D165" s="131" t="s">
        <v>594</v>
      </c>
      <c r="E165" s="132" t="s">
        <v>557</v>
      </c>
      <c r="F165" s="133">
        <v>84.5</v>
      </c>
      <c r="G165" s="132" t="s">
        <v>577</v>
      </c>
      <c r="H165" s="132">
        <v>93</v>
      </c>
      <c r="I165" s="134">
        <v>110</v>
      </c>
      <c r="J165" s="135" t="s">
        <v>595</v>
      </c>
      <c r="K165" s="136">
        <f t="shared" si="118"/>
        <v>8.5</v>
      </c>
      <c r="L165" s="137">
        <f t="shared" si="119"/>
        <v>0.10059171597633136</v>
      </c>
      <c r="M165" s="132" t="s">
        <v>548</v>
      </c>
      <c r="N165" s="138">
        <v>41939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13</v>
      </c>
      <c r="B166" s="130">
        <v>41928</v>
      </c>
      <c r="C166" s="130"/>
      <c r="D166" s="131" t="s">
        <v>596</v>
      </c>
      <c r="E166" s="132" t="s">
        <v>557</v>
      </c>
      <c r="F166" s="133">
        <v>401</v>
      </c>
      <c r="G166" s="132" t="s">
        <v>577</v>
      </c>
      <c r="H166" s="132">
        <v>428</v>
      </c>
      <c r="I166" s="134">
        <v>450</v>
      </c>
      <c r="J166" s="135" t="s">
        <v>597</v>
      </c>
      <c r="K166" s="136">
        <f t="shared" si="118"/>
        <v>27</v>
      </c>
      <c r="L166" s="137">
        <f t="shared" si="119"/>
        <v>6.7331670822942641E-2</v>
      </c>
      <c r="M166" s="132" t="s">
        <v>548</v>
      </c>
      <c r="N166" s="138">
        <v>42020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14</v>
      </c>
      <c r="B167" s="130">
        <v>41928</v>
      </c>
      <c r="C167" s="130"/>
      <c r="D167" s="131" t="s">
        <v>598</v>
      </c>
      <c r="E167" s="132" t="s">
        <v>557</v>
      </c>
      <c r="F167" s="133">
        <v>101</v>
      </c>
      <c r="G167" s="132" t="s">
        <v>577</v>
      </c>
      <c r="H167" s="132">
        <v>112</v>
      </c>
      <c r="I167" s="134">
        <v>120</v>
      </c>
      <c r="J167" s="135" t="s">
        <v>599</v>
      </c>
      <c r="K167" s="136">
        <f t="shared" si="118"/>
        <v>11</v>
      </c>
      <c r="L167" s="137">
        <f t="shared" si="119"/>
        <v>0.10891089108910891</v>
      </c>
      <c r="M167" s="132" t="s">
        <v>548</v>
      </c>
      <c r="N167" s="138">
        <v>41939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15</v>
      </c>
      <c r="B168" s="130">
        <v>41954</v>
      </c>
      <c r="C168" s="130"/>
      <c r="D168" s="131" t="s">
        <v>600</v>
      </c>
      <c r="E168" s="132" t="s">
        <v>557</v>
      </c>
      <c r="F168" s="133">
        <v>59</v>
      </c>
      <c r="G168" s="132" t="s">
        <v>577</v>
      </c>
      <c r="H168" s="132">
        <v>76</v>
      </c>
      <c r="I168" s="134">
        <v>76</v>
      </c>
      <c r="J168" s="135" t="s">
        <v>578</v>
      </c>
      <c r="K168" s="136">
        <f t="shared" si="118"/>
        <v>17</v>
      </c>
      <c r="L168" s="137">
        <f t="shared" si="119"/>
        <v>0.28813559322033899</v>
      </c>
      <c r="M168" s="132" t="s">
        <v>548</v>
      </c>
      <c r="N168" s="138">
        <v>43032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16</v>
      </c>
      <c r="B169" s="130">
        <v>41954</v>
      </c>
      <c r="C169" s="130"/>
      <c r="D169" s="131" t="s">
        <v>589</v>
      </c>
      <c r="E169" s="132" t="s">
        <v>557</v>
      </c>
      <c r="F169" s="133">
        <v>99</v>
      </c>
      <c r="G169" s="132" t="s">
        <v>577</v>
      </c>
      <c r="H169" s="132">
        <v>120</v>
      </c>
      <c r="I169" s="134">
        <v>120</v>
      </c>
      <c r="J169" s="135" t="s">
        <v>566</v>
      </c>
      <c r="K169" s="136">
        <f t="shared" si="118"/>
        <v>21</v>
      </c>
      <c r="L169" s="137">
        <f t="shared" si="119"/>
        <v>0.21212121212121213</v>
      </c>
      <c r="M169" s="132" t="s">
        <v>548</v>
      </c>
      <c r="N169" s="138">
        <v>41960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17</v>
      </c>
      <c r="B170" s="130">
        <v>41956</v>
      </c>
      <c r="C170" s="130"/>
      <c r="D170" s="131" t="s">
        <v>601</v>
      </c>
      <c r="E170" s="132" t="s">
        <v>557</v>
      </c>
      <c r="F170" s="133">
        <v>22</v>
      </c>
      <c r="G170" s="132" t="s">
        <v>577</v>
      </c>
      <c r="H170" s="132">
        <v>33.549999999999997</v>
      </c>
      <c r="I170" s="134">
        <v>32</v>
      </c>
      <c r="J170" s="135" t="s">
        <v>602</v>
      </c>
      <c r="K170" s="136">
        <f t="shared" si="118"/>
        <v>11.549999999999997</v>
      </c>
      <c r="L170" s="137">
        <f t="shared" si="119"/>
        <v>0.52499999999999991</v>
      </c>
      <c r="M170" s="132" t="s">
        <v>548</v>
      </c>
      <c r="N170" s="138">
        <v>42188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18</v>
      </c>
      <c r="B171" s="130">
        <v>41976</v>
      </c>
      <c r="C171" s="130"/>
      <c r="D171" s="131" t="s">
        <v>603</v>
      </c>
      <c r="E171" s="132" t="s">
        <v>557</v>
      </c>
      <c r="F171" s="133">
        <v>440</v>
      </c>
      <c r="G171" s="132" t="s">
        <v>577</v>
      </c>
      <c r="H171" s="132">
        <v>520</v>
      </c>
      <c r="I171" s="134">
        <v>520</v>
      </c>
      <c r="J171" s="135" t="s">
        <v>604</v>
      </c>
      <c r="K171" s="136">
        <f t="shared" si="118"/>
        <v>80</v>
      </c>
      <c r="L171" s="137">
        <f t="shared" si="119"/>
        <v>0.18181818181818182</v>
      </c>
      <c r="M171" s="132" t="s">
        <v>548</v>
      </c>
      <c r="N171" s="138">
        <v>42208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19</v>
      </c>
      <c r="B172" s="130">
        <v>41976</v>
      </c>
      <c r="C172" s="130"/>
      <c r="D172" s="131" t="s">
        <v>605</v>
      </c>
      <c r="E172" s="132" t="s">
        <v>557</v>
      </c>
      <c r="F172" s="133">
        <v>360</v>
      </c>
      <c r="G172" s="132" t="s">
        <v>577</v>
      </c>
      <c r="H172" s="132">
        <v>427</v>
      </c>
      <c r="I172" s="134">
        <v>425</v>
      </c>
      <c r="J172" s="135" t="s">
        <v>606</v>
      </c>
      <c r="K172" s="136">
        <f t="shared" si="118"/>
        <v>67</v>
      </c>
      <c r="L172" s="137">
        <f t="shared" si="119"/>
        <v>0.18611111111111112</v>
      </c>
      <c r="M172" s="132" t="s">
        <v>548</v>
      </c>
      <c r="N172" s="138">
        <v>42058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20</v>
      </c>
      <c r="B173" s="130">
        <v>42012</v>
      </c>
      <c r="C173" s="130"/>
      <c r="D173" s="131" t="s">
        <v>607</v>
      </c>
      <c r="E173" s="132" t="s">
        <v>557</v>
      </c>
      <c r="F173" s="133">
        <v>360</v>
      </c>
      <c r="G173" s="132" t="s">
        <v>577</v>
      </c>
      <c r="H173" s="132">
        <v>455</v>
      </c>
      <c r="I173" s="134">
        <v>420</v>
      </c>
      <c r="J173" s="135" t="s">
        <v>608</v>
      </c>
      <c r="K173" s="136">
        <f t="shared" si="118"/>
        <v>95</v>
      </c>
      <c r="L173" s="137">
        <f t="shared" si="119"/>
        <v>0.2638888888888889</v>
      </c>
      <c r="M173" s="132" t="s">
        <v>548</v>
      </c>
      <c r="N173" s="138">
        <v>42024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21</v>
      </c>
      <c r="B174" s="130">
        <v>42012</v>
      </c>
      <c r="C174" s="130"/>
      <c r="D174" s="131" t="s">
        <v>609</v>
      </c>
      <c r="E174" s="132" t="s">
        <v>557</v>
      </c>
      <c r="F174" s="133">
        <v>130</v>
      </c>
      <c r="G174" s="132"/>
      <c r="H174" s="132">
        <v>175.5</v>
      </c>
      <c r="I174" s="134">
        <v>165</v>
      </c>
      <c r="J174" s="135" t="s">
        <v>610</v>
      </c>
      <c r="K174" s="136">
        <f t="shared" si="118"/>
        <v>45.5</v>
      </c>
      <c r="L174" s="137">
        <f t="shared" si="119"/>
        <v>0.35</v>
      </c>
      <c r="M174" s="132" t="s">
        <v>548</v>
      </c>
      <c r="N174" s="138">
        <v>43088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22</v>
      </c>
      <c r="B175" s="130">
        <v>42040</v>
      </c>
      <c r="C175" s="130"/>
      <c r="D175" s="131" t="s">
        <v>388</v>
      </c>
      <c r="E175" s="132" t="s">
        <v>546</v>
      </c>
      <c r="F175" s="133">
        <v>98</v>
      </c>
      <c r="G175" s="132"/>
      <c r="H175" s="132">
        <v>120</v>
      </c>
      <c r="I175" s="134">
        <v>120</v>
      </c>
      <c r="J175" s="135" t="s">
        <v>578</v>
      </c>
      <c r="K175" s="136">
        <f t="shared" si="118"/>
        <v>22</v>
      </c>
      <c r="L175" s="137">
        <f t="shared" si="119"/>
        <v>0.22448979591836735</v>
      </c>
      <c r="M175" s="132" t="s">
        <v>548</v>
      </c>
      <c r="N175" s="138">
        <v>42753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23</v>
      </c>
      <c r="B176" s="130">
        <v>42040</v>
      </c>
      <c r="C176" s="130"/>
      <c r="D176" s="131" t="s">
        <v>611</v>
      </c>
      <c r="E176" s="132" t="s">
        <v>546</v>
      </c>
      <c r="F176" s="133">
        <v>196</v>
      </c>
      <c r="G176" s="132"/>
      <c r="H176" s="132">
        <v>262</v>
      </c>
      <c r="I176" s="134">
        <v>255</v>
      </c>
      <c r="J176" s="135" t="s">
        <v>578</v>
      </c>
      <c r="K176" s="136">
        <f t="shared" si="118"/>
        <v>66</v>
      </c>
      <c r="L176" s="137">
        <f t="shared" si="119"/>
        <v>0.33673469387755101</v>
      </c>
      <c r="M176" s="132" t="s">
        <v>548</v>
      </c>
      <c r="N176" s="138">
        <v>42599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39">
        <v>24</v>
      </c>
      <c r="B177" s="140">
        <v>42067</v>
      </c>
      <c r="C177" s="140"/>
      <c r="D177" s="141" t="s">
        <v>387</v>
      </c>
      <c r="E177" s="142" t="s">
        <v>546</v>
      </c>
      <c r="F177" s="143">
        <v>235</v>
      </c>
      <c r="G177" s="143"/>
      <c r="H177" s="144">
        <v>77</v>
      </c>
      <c r="I177" s="144" t="s">
        <v>612</v>
      </c>
      <c r="J177" s="145" t="s">
        <v>613</v>
      </c>
      <c r="K177" s="146">
        <f t="shared" si="118"/>
        <v>-158</v>
      </c>
      <c r="L177" s="147">
        <f t="shared" si="119"/>
        <v>-0.67234042553191486</v>
      </c>
      <c r="M177" s="143" t="s">
        <v>558</v>
      </c>
      <c r="N177" s="140">
        <v>43522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25</v>
      </c>
      <c r="B178" s="130">
        <v>42067</v>
      </c>
      <c r="C178" s="130"/>
      <c r="D178" s="131" t="s">
        <v>614</v>
      </c>
      <c r="E178" s="132" t="s">
        <v>546</v>
      </c>
      <c r="F178" s="133">
        <v>185</v>
      </c>
      <c r="G178" s="132"/>
      <c r="H178" s="132">
        <v>224</v>
      </c>
      <c r="I178" s="134" t="s">
        <v>615</v>
      </c>
      <c r="J178" s="135" t="s">
        <v>578</v>
      </c>
      <c r="K178" s="136">
        <f t="shared" si="118"/>
        <v>39</v>
      </c>
      <c r="L178" s="137">
        <f t="shared" si="119"/>
        <v>0.21081081081081082</v>
      </c>
      <c r="M178" s="132" t="s">
        <v>548</v>
      </c>
      <c r="N178" s="138">
        <v>42647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26</v>
      </c>
      <c r="B179" s="140">
        <v>42090</v>
      </c>
      <c r="C179" s="140"/>
      <c r="D179" s="148" t="s">
        <v>616</v>
      </c>
      <c r="E179" s="143" t="s">
        <v>546</v>
      </c>
      <c r="F179" s="143">
        <v>49.5</v>
      </c>
      <c r="G179" s="144"/>
      <c r="H179" s="144">
        <v>15.85</v>
      </c>
      <c r="I179" s="144">
        <v>67</v>
      </c>
      <c r="J179" s="145" t="s">
        <v>617</v>
      </c>
      <c r="K179" s="144">
        <f t="shared" si="118"/>
        <v>-33.65</v>
      </c>
      <c r="L179" s="149">
        <f t="shared" si="119"/>
        <v>-0.67979797979797973</v>
      </c>
      <c r="M179" s="143" t="s">
        <v>558</v>
      </c>
      <c r="N179" s="150">
        <v>43627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27</v>
      </c>
      <c r="B180" s="130">
        <v>42093</v>
      </c>
      <c r="C180" s="130"/>
      <c r="D180" s="131" t="s">
        <v>618</v>
      </c>
      <c r="E180" s="132" t="s">
        <v>546</v>
      </c>
      <c r="F180" s="133">
        <v>183.5</v>
      </c>
      <c r="G180" s="132"/>
      <c r="H180" s="132">
        <v>219</v>
      </c>
      <c r="I180" s="134">
        <v>218</v>
      </c>
      <c r="J180" s="135" t="s">
        <v>619</v>
      </c>
      <c r="K180" s="136">
        <f t="shared" si="118"/>
        <v>35.5</v>
      </c>
      <c r="L180" s="137">
        <f t="shared" si="119"/>
        <v>0.19346049046321526</v>
      </c>
      <c r="M180" s="132" t="s">
        <v>548</v>
      </c>
      <c r="N180" s="138">
        <v>42103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28</v>
      </c>
      <c r="B181" s="130">
        <v>42114</v>
      </c>
      <c r="C181" s="130"/>
      <c r="D181" s="131" t="s">
        <v>620</v>
      </c>
      <c r="E181" s="132" t="s">
        <v>546</v>
      </c>
      <c r="F181" s="133">
        <f>(227+237)/2</f>
        <v>232</v>
      </c>
      <c r="G181" s="132"/>
      <c r="H181" s="132">
        <v>298</v>
      </c>
      <c r="I181" s="134">
        <v>298</v>
      </c>
      <c r="J181" s="135" t="s">
        <v>578</v>
      </c>
      <c r="K181" s="136">
        <f t="shared" si="118"/>
        <v>66</v>
      </c>
      <c r="L181" s="137">
        <f t="shared" si="119"/>
        <v>0.28448275862068967</v>
      </c>
      <c r="M181" s="132" t="s">
        <v>548</v>
      </c>
      <c r="N181" s="138">
        <v>42823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29</v>
      </c>
      <c r="B182" s="130">
        <v>42128</v>
      </c>
      <c r="C182" s="130"/>
      <c r="D182" s="131" t="s">
        <v>621</v>
      </c>
      <c r="E182" s="132" t="s">
        <v>557</v>
      </c>
      <c r="F182" s="133">
        <v>385</v>
      </c>
      <c r="G182" s="132"/>
      <c r="H182" s="132">
        <f>212.5+331</f>
        <v>543.5</v>
      </c>
      <c r="I182" s="134">
        <v>510</v>
      </c>
      <c r="J182" s="135" t="s">
        <v>622</v>
      </c>
      <c r="K182" s="136">
        <f t="shared" si="118"/>
        <v>158.5</v>
      </c>
      <c r="L182" s="137">
        <f t="shared" si="119"/>
        <v>0.41168831168831171</v>
      </c>
      <c r="M182" s="132" t="s">
        <v>548</v>
      </c>
      <c r="N182" s="138">
        <v>42235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30</v>
      </c>
      <c r="B183" s="130">
        <v>42128</v>
      </c>
      <c r="C183" s="130"/>
      <c r="D183" s="131" t="s">
        <v>623</v>
      </c>
      <c r="E183" s="132" t="s">
        <v>557</v>
      </c>
      <c r="F183" s="133">
        <v>115.5</v>
      </c>
      <c r="G183" s="132"/>
      <c r="H183" s="132">
        <v>146</v>
      </c>
      <c r="I183" s="134">
        <v>142</v>
      </c>
      <c r="J183" s="135" t="s">
        <v>624</v>
      </c>
      <c r="K183" s="136">
        <f t="shared" si="118"/>
        <v>30.5</v>
      </c>
      <c r="L183" s="137">
        <f t="shared" si="119"/>
        <v>0.26406926406926406</v>
      </c>
      <c r="M183" s="132" t="s">
        <v>548</v>
      </c>
      <c r="N183" s="138">
        <v>42202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31</v>
      </c>
      <c r="B184" s="130">
        <v>42151</v>
      </c>
      <c r="C184" s="130"/>
      <c r="D184" s="131" t="s">
        <v>502</v>
      </c>
      <c r="E184" s="132" t="s">
        <v>557</v>
      </c>
      <c r="F184" s="133">
        <v>237.5</v>
      </c>
      <c r="G184" s="132"/>
      <c r="H184" s="132">
        <v>279.5</v>
      </c>
      <c r="I184" s="134">
        <v>278</v>
      </c>
      <c r="J184" s="135" t="s">
        <v>578</v>
      </c>
      <c r="K184" s="136">
        <f t="shared" si="118"/>
        <v>42</v>
      </c>
      <c r="L184" s="137">
        <f t="shared" si="119"/>
        <v>0.17684210526315788</v>
      </c>
      <c r="M184" s="132" t="s">
        <v>548</v>
      </c>
      <c r="N184" s="138">
        <v>42222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32</v>
      </c>
      <c r="B185" s="130">
        <v>42174</v>
      </c>
      <c r="C185" s="130"/>
      <c r="D185" s="131" t="s">
        <v>596</v>
      </c>
      <c r="E185" s="132" t="s">
        <v>546</v>
      </c>
      <c r="F185" s="133">
        <v>340</v>
      </c>
      <c r="G185" s="132"/>
      <c r="H185" s="132">
        <v>448</v>
      </c>
      <c r="I185" s="134">
        <v>448</v>
      </c>
      <c r="J185" s="135" t="s">
        <v>578</v>
      </c>
      <c r="K185" s="136">
        <f t="shared" si="118"/>
        <v>108</v>
      </c>
      <c r="L185" s="137">
        <f t="shared" si="119"/>
        <v>0.31764705882352939</v>
      </c>
      <c r="M185" s="132" t="s">
        <v>548</v>
      </c>
      <c r="N185" s="138">
        <v>43018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33</v>
      </c>
      <c r="B186" s="130">
        <v>42191</v>
      </c>
      <c r="C186" s="130"/>
      <c r="D186" s="131" t="s">
        <v>625</v>
      </c>
      <c r="E186" s="132" t="s">
        <v>546</v>
      </c>
      <c r="F186" s="133">
        <v>390</v>
      </c>
      <c r="G186" s="132"/>
      <c r="H186" s="132">
        <v>460</v>
      </c>
      <c r="I186" s="134">
        <v>460</v>
      </c>
      <c r="J186" s="135" t="s">
        <v>578</v>
      </c>
      <c r="K186" s="136">
        <f t="shared" ref="K186:K206" si="120">H186-F186</f>
        <v>70</v>
      </c>
      <c r="L186" s="137">
        <f t="shared" ref="L186:L206" si="121">K186/F186</f>
        <v>0.17948717948717949</v>
      </c>
      <c r="M186" s="132" t="s">
        <v>548</v>
      </c>
      <c r="N186" s="138">
        <v>42478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9">
        <v>34</v>
      </c>
      <c r="B187" s="140">
        <v>42195</v>
      </c>
      <c r="C187" s="140"/>
      <c r="D187" s="141" t="s">
        <v>626</v>
      </c>
      <c r="E187" s="142" t="s">
        <v>546</v>
      </c>
      <c r="F187" s="143">
        <v>122.5</v>
      </c>
      <c r="G187" s="143"/>
      <c r="H187" s="144">
        <v>61</v>
      </c>
      <c r="I187" s="144">
        <v>172</v>
      </c>
      <c r="J187" s="145" t="s">
        <v>627</v>
      </c>
      <c r="K187" s="146">
        <f t="shared" si="120"/>
        <v>-61.5</v>
      </c>
      <c r="L187" s="147">
        <f t="shared" si="121"/>
        <v>-0.50204081632653064</v>
      </c>
      <c r="M187" s="143" t="s">
        <v>558</v>
      </c>
      <c r="N187" s="140">
        <v>43333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35</v>
      </c>
      <c r="B188" s="130">
        <v>42219</v>
      </c>
      <c r="C188" s="130"/>
      <c r="D188" s="131" t="s">
        <v>628</v>
      </c>
      <c r="E188" s="132" t="s">
        <v>546</v>
      </c>
      <c r="F188" s="133">
        <v>297.5</v>
      </c>
      <c r="G188" s="132"/>
      <c r="H188" s="132">
        <v>350</v>
      </c>
      <c r="I188" s="134">
        <v>360</v>
      </c>
      <c r="J188" s="135" t="s">
        <v>629</v>
      </c>
      <c r="K188" s="136">
        <f t="shared" si="120"/>
        <v>52.5</v>
      </c>
      <c r="L188" s="137">
        <f t="shared" si="121"/>
        <v>0.17647058823529413</v>
      </c>
      <c r="M188" s="132" t="s">
        <v>548</v>
      </c>
      <c r="N188" s="138">
        <v>42232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36</v>
      </c>
      <c r="B189" s="130">
        <v>42219</v>
      </c>
      <c r="C189" s="130"/>
      <c r="D189" s="131" t="s">
        <v>630</v>
      </c>
      <c r="E189" s="132" t="s">
        <v>546</v>
      </c>
      <c r="F189" s="133">
        <v>115.5</v>
      </c>
      <c r="G189" s="132"/>
      <c r="H189" s="132">
        <v>149</v>
      </c>
      <c r="I189" s="134">
        <v>140</v>
      </c>
      <c r="J189" s="135" t="s">
        <v>631</v>
      </c>
      <c r="K189" s="136">
        <f t="shared" si="120"/>
        <v>33.5</v>
      </c>
      <c r="L189" s="137">
        <f t="shared" si="121"/>
        <v>0.29004329004329005</v>
      </c>
      <c r="M189" s="132" t="s">
        <v>548</v>
      </c>
      <c r="N189" s="138">
        <v>42740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37</v>
      </c>
      <c r="B190" s="130">
        <v>42251</v>
      </c>
      <c r="C190" s="130"/>
      <c r="D190" s="131" t="s">
        <v>502</v>
      </c>
      <c r="E190" s="132" t="s">
        <v>546</v>
      </c>
      <c r="F190" s="133">
        <v>226</v>
      </c>
      <c r="G190" s="132"/>
      <c r="H190" s="132">
        <v>292</v>
      </c>
      <c r="I190" s="134">
        <v>292</v>
      </c>
      <c r="J190" s="135" t="s">
        <v>632</v>
      </c>
      <c r="K190" s="136">
        <f t="shared" si="120"/>
        <v>66</v>
      </c>
      <c r="L190" s="137">
        <f t="shared" si="121"/>
        <v>0.29203539823008851</v>
      </c>
      <c r="M190" s="132" t="s">
        <v>548</v>
      </c>
      <c r="N190" s="138">
        <v>42286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38</v>
      </c>
      <c r="B191" s="130">
        <v>42254</v>
      </c>
      <c r="C191" s="130"/>
      <c r="D191" s="131" t="s">
        <v>620</v>
      </c>
      <c r="E191" s="132" t="s">
        <v>546</v>
      </c>
      <c r="F191" s="133">
        <v>232.5</v>
      </c>
      <c r="G191" s="132"/>
      <c r="H191" s="132">
        <v>312.5</v>
      </c>
      <c r="I191" s="134">
        <v>310</v>
      </c>
      <c r="J191" s="135" t="s">
        <v>578</v>
      </c>
      <c r="K191" s="136">
        <f t="shared" si="120"/>
        <v>80</v>
      </c>
      <c r="L191" s="137">
        <f t="shared" si="121"/>
        <v>0.34408602150537637</v>
      </c>
      <c r="M191" s="132" t="s">
        <v>548</v>
      </c>
      <c r="N191" s="138">
        <v>42823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39</v>
      </c>
      <c r="B192" s="130">
        <v>42268</v>
      </c>
      <c r="C192" s="130"/>
      <c r="D192" s="131" t="s">
        <v>633</v>
      </c>
      <c r="E192" s="132" t="s">
        <v>546</v>
      </c>
      <c r="F192" s="133">
        <v>196.5</v>
      </c>
      <c r="G192" s="132"/>
      <c r="H192" s="132">
        <v>238</v>
      </c>
      <c r="I192" s="134">
        <v>238</v>
      </c>
      <c r="J192" s="135" t="s">
        <v>632</v>
      </c>
      <c r="K192" s="136">
        <f t="shared" si="120"/>
        <v>41.5</v>
      </c>
      <c r="L192" s="137">
        <f t="shared" si="121"/>
        <v>0.21119592875318066</v>
      </c>
      <c r="M192" s="132" t="s">
        <v>548</v>
      </c>
      <c r="N192" s="138">
        <v>42291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40</v>
      </c>
      <c r="B193" s="130">
        <v>42271</v>
      </c>
      <c r="C193" s="130"/>
      <c r="D193" s="131" t="s">
        <v>576</v>
      </c>
      <c r="E193" s="132" t="s">
        <v>546</v>
      </c>
      <c r="F193" s="133">
        <v>65</v>
      </c>
      <c r="G193" s="132"/>
      <c r="H193" s="132">
        <v>82</v>
      </c>
      <c r="I193" s="134">
        <v>82</v>
      </c>
      <c r="J193" s="135" t="s">
        <v>632</v>
      </c>
      <c r="K193" s="136">
        <f t="shared" si="120"/>
        <v>17</v>
      </c>
      <c r="L193" s="137">
        <f t="shared" si="121"/>
        <v>0.26153846153846155</v>
      </c>
      <c r="M193" s="132" t="s">
        <v>548</v>
      </c>
      <c r="N193" s="138">
        <v>42578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41</v>
      </c>
      <c r="B194" s="130">
        <v>42291</v>
      </c>
      <c r="C194" s="130"/>
      <c r="D194" s="131" t="s">
        <v>634</v>
      </c>
      <c r="E194" s="132" t="s">
        <v>546</v>
      </c>
      <c r="F194" s="133">
        <v>144</v>
      </c>
      <c r="G194" s="132"/>
      <c r="H194" s="132">
        <v>182.5</v>
      </c>
      <c r="I194" s="134">
        <v>181</v>
      </c>
      <c r="J194" s="135" t="s">
        <v>632</v>
      </c>
      <c r="K194" s="136">
        <f t="shared" si="120"/>
        <v>38.5</v>
      </c>
      <c r="L194" s="137">
        <f t="shared" si="121"/>
        <v>0.2673611111111111</v>
      </c>
      <c r="M194" s="132" t="s">
        <v>548</v>
      </c>
      <c r="N194" s="138">
        <v>42817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42</v>
      </c>
      <c r="B195" s="130">
        <v>42291</v>
      </c>
      <c r="C195" s="130"/>
      <c r="D195" s="131" t="s">
        <v>635</v>
      </c>
      <c r="E195" s="132" t="s">
        <v>546</v>
      </c>
      <c r="F195" s="133">
        <v>264</v>
      </c>
      <c r="G195" s="132"/>
      <c r="H195" s="132">
        <v>311</v>
      </c>
      <c r="I195" s="134">
        <v>311</v>
      </c>
      <c r="J195" s="135" t="s">
        <v>632</v>
      </c>
      <c r="K195" s="136">
        <f t="shared" si="120"/>
        <v>47</v>
      </c>
      <c r="L195" s="137">
        <f t="shared" si="121"/>
        <v>0.17803030303030304</v>
      </c>
      <c r="M195" s="132" t="s">
        <v>548</v>
      </c>
      <c r="N195" s="138">
        <v>42604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43</v>
      </c>
      <c r="B196" s="130">
        <v>42318</v>
      </c>
      <c r="C196" s="130"/>
      <c r="D196" s="131" t="s">
        <v>636</v>
      </c>
      <c r="E196" s="132" t="s">
        <v>557</v>
      </c>
      <c r="F196" s="133">
        <v>549.5</v>
      </c>
      <c r="G196" s="132"/>
      <c r="H196" s="132">
        <v>630</v>
      </c>
      <c r="I196" s="134">
        <v>630</v>
      </c>
      <c r="J196" s="135" t="s">
        <v>632</v>
      </c>
      <c r="K196" s="136">
        <f t="shared" si="120"/>
        <v>80.5</v>
      </c>
      <c r="L196" s="137">
        <f t="shared" si="121"/>
        <v>0.1464968152866242</v>
      </c>
      <c r="M196" s="132" t="s">
        <v>548</v>
      </c>
      <c r="N196" s="138">
        <v>42419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44</v>
      </c>
      <c r="B197" s="130">
        <v>42342</v>
      </c>
      <c r="C197" s="130"/>
      <c r="D197" s="131" t="s">
        <v>637</v>
      </c>
      <c r="E197" s="132" t="s">
        <v>546</v>
      </c>
      <c r="F197" s="133">
        <v>1027.5</v>
      </c>
      <c r="G197" s="132"/>
      <c r="H197" s="132">
        <v>1315</v>
      </c>
      <c r="I197" s="134">
        <v>1250</v>
      </c>
      <c r="J197" s="135" t="s">
        <v>632</v>
      </c>
      <c r="K197" s="136">
        <f t="shared" si="120"/>
        <v>287.5</v>
      </c>
      <c r="L197" s="137">
        <f t="shared" si="121"/>
        <v>0.27980535279805352</v>
      </c>
      <c r="M197" s="132" t="s">
        <v>548</v>
      </c>
      <c r="N197" s="138">
        <v>43244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45</v>
      </c>
      <c r="B198" s="130">
        <v>42367</v>
      </c>
      <c r="C198" s="130"/>
      <c r="D198" s="131" t="s">
        <v>638</v>
      </c>
      <c r="E198" s="132" t="s">
        <v>546</v>
      </c>
      <c r="F198" s="133">
        <v>465</v>
      </c>
      <c r="G198" s="132"/>
      <c r="H198" s="132">
        <v>540</v>
      </c>
      <c r="I198" s="134">
        <v>540</v>
      </c>
      <c r="J198" s="135" t="s">
        <v>632</v>
      </c>
      <c r="K198" s="136">
        <f t="shared" si="120"/>
        <v>75</v>
      </c>
      <c r="L198" s="137">
        <f t="shared" si="121"/>
        <v>0.16129032258064516</v>
      </c>
      <c r="M198" s="132" t="s">
        <v>548</v>
      </c>
      <c r="N198" s="138">
        <v>42530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46</v>
      </c>
      <c r="B199" s="130">
        <v>42380</v>
      </c>
      <c r="C199" s="130"/>
      <c r="D199" s="131" t="s">
        <v>388</v>
      </c>
      <c r="E199" s="132" t="s">
        <v>557</v>
      </c>
      <c r="F199" s="133">
        <v>81</v>
      </c>
      <c r="G199" s="132"/>
      <c r="H199" s="132">
        <v>110</v>
      </c>
      <c r="I199" s="134">
        <v>110</v>
      </c>
      <c r="J199" s="135" t="s">
        <v>632</v>
      </c>
      <c r="K199" s="136">
        <f t="shared" si="120"/>
        <v>29</v>
      </c>
      <c r="L199" s="137">
        <f t="shared" si="121"/>
        <v>0.35802469135802467</v>
      </c>
      <c r="M199" s="132" t="s">
        <v>548</v>
      </c>
      <c r="N199" s="138">
        <v>42745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47</v>
      </c>
      <c r="B200" s="130">
        <v>42382</v>
      </c>
      <c r="C200" s="130"/>
      <c r="D200" s="131" t="s">
        <v>639</v>
      </c>
      <c r="E200" s="132" t="s">
        <v>557</v>
      </c>
      <c r="F200" s="133">
        <v>417.5</v>
      </c>
      <c r="G200" s="132"/>
      <c r="H200" s="132">
        <v>547</v>
      </c>
      <c r="I200" s="134">
        <v>535</v>
      </c>
      <c r="J200" s="135" t="s">
        <v>632</v>
      </c>
      <c r="K200" s="136">
        <f t="shared" si="120"/>
        <v>129.5</v>
      </c>
      <c r="L200" s="137">
        <f t="shared" si="121"/>
        <v>0.31017964071856285</v>
      </c>
      <c r="M200" s="132" t="s">
        <v>548</v>
      </c>
      <c r="N200" s="138">
        <v>42578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48</v>
      </c>
      <c r="B201" s="130">
        <v>42408</v>
      </c>
      <c r="C201" s="130"/>
      <c r="D201" s="131" t="s">
        <v>640</v>
      </c>
      <c r="E201" s="132" t="s">
        <v>546</v>
      </c>
      <c r="F201" s="133">
        <v>650</v>
      </c>
      <c r="G201" s="132"/>
      <c r="H201" s="132">
        <v>800</v>
      </c>
      <c r="I201" s="134">
        <v>800</v>
      </c>
      <c r="J201" s="135" t="s">
        <v>632</v>
      </c>
      <c r="K201" s="136">
        <f t="shared" si="120"/>
        <v>150</v>
      </c>
      <c r="L201" s="137">
        <f t="shared" si="121"/>
        <v>0.23076923076923078</v>
      </c>
      <c r="M201" s="132" t="s">
        <v>548</v>
      </c>
      <c r="N201" s="138">
        <v>43154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49</v>
      </c>
      <c r="B202" s="130">
        <v>42433</v>
      </c>
      <c r="C202" s="130"/>
      <c r="D202" s="131" t="s">
        <v>232</v>
      </c>
      <c r="E202" s="132" t="s">
        <v>546</v>
      </c>
      <c r="F202" s="133">
        <v>437.5</v>
      </c>
      <c r="G202" s="132"/>
      <c r="H202" s="132">
        <v>504.5</v>
      </c>
      <c r="I202" s="134">
        <v>522</v>
      </c>
      <c r="J202" s="135" t="s">
        <v>641</v>
      </c>
      <c r="K202" s="136">
        <f t="shared" si="120"/>
        <v>67</v>
      </c>
      <c r="L202" s="137">
        <f t="shared" si="121"/>
        <v>0.15314285714285714</v>
      </c>
      <c r="M202" s="132" t="s">
        <v>548</v>
      </c>
      <c r="N202" s="138">
        <v>42480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50</v>
      </c>
      <c r="B203" s="130">
        <v>42438</v>
      </c>
      <c r="C203" s="130"/>
      <c r="D203" s="131" t="s">
        <v>642</v>
      </c>
      <c r="E203" s="132" t="s">
        <v>546</v>
      </c>
      <c r="F203" s="133">
        <v>189.5</v>
      </c>
      <c r="G203" s="132"/>
      <c r="H203" s="132">
        <v>218</v>
      </c>
      <c r="I203" s="134">
        <v>218</v>
      </c>
      <c r="J203" s="135" t="s">
        <v>632</v>
      </c>
      <c r="K203" s="136">
        <f t="shared" si="120"/>
        <v>28.5</v>
      </c>
      <c r="L203" s="137">
        <f t="shared" si="121"/>
        <v>0.15039577836411611</v>
      </c>
      <c r="M203" s="132" t="s">
        <v>548</v>
      </c>
      <c r="N203" s="138">
        <v>43034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39">
        <v>51</v>
      </c>
      <c r="B204" s="140">
        <v>42471</v>
      </c>
      <c r="C204" s="140"/>
      <c r="D204" s="148" t="s">
        <v>643</v>
      </c>
      <c r="E204" s="143" t="s">
        <v>546</v>
      </c>
      <c r="F204" s="143">
        <v>36.5</v>
      </c>
      <c r="G204" s="144"/>
      <c r="H204" s="144">
        <v>15.85</v>
      </c>
      <c r="I204" s="144">
        <v>60</v>
      </c>
      <c r="J204" s="145" t="s">
        <v>644</v>
      </c>
      <c r="K204" s="146">
        <f t="shared" si="120"/>
        <v>-20.65</v>
      </c>
      <c r="L204" s="147">
        <f t="shared" si="121"/>
        <v>-0.5657534246575342</v>
      </c>
      <c r="M204" s="143" t="s">
        <v>558</v>
      </c>
      <c r="N204" s="151">
        <v>43627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52</v>
      </c>
      <c r="B205" s="130">
        <v>42472</v>
      </c>
      <c r="C205" s="130"/>
      <c r="D205" s="131" t="s">
        <v>645</v>
      </c>
      <c r="E205" s="132" t="s">
        <v>546</v>
      </c>
      <c r="F205" s="133">
        <v>93</v>
      </c>
      <c r="G205" s="132"/>
      <c r="H205" s="132">
        <v>149</v>
      </c>
      <c r="I205" s="134">
        <v>140</v>
      </c>
      <c r="J205" s="135" t="s">
        <v>646</v>
      </c>
      <c r="K205" s="136">
        <f t="shared" si="120"/>
        <v>56</v>
      </c>
      <c r="L205" s="137">
        <f t="shared" si="121"/>
        <v>0.60215053763440862</v>
      </c>
      <c r="M205" s="132" t="s">
        <v>548</v>
      </c>
      <c r="N205" s="138">
        <v>42740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53</v>
      </c>
      <c r="B206" s="130">
        <v>42472</v>
      </c>
      <c r="C206" s="130"/>
      <c r="D206" s="131" t="s">
        <v>647</v>
      </c>
      <c r="E206" s="132" t="s">
        <v>546</v>
      </c>
      <c r="F206" s="133">
        <v>130</v>
      </c>
      <c r="G206" s="132"/>
      <c r="H206" s="132">
        <v>150</v>
      </c>
      <c r="I206" s="134" t="s">
        <v>648</v>
      </c>
      <c r="J206" s="135" t="s">
        <v>632</v>
      </c>
      <c r="K206" s="136">
        <f t="shared" si="120"/>
        <v>20</v>
      </c>
      <c r="L206" s="137">
        <f t="shared" si="121"/>
        <v>0.15384615384615385</v>
      </c>
      <c r="M206" s="132" t="s">
        <v>548</v>
      </c>
      <c r="N206" s="138">
        <v>42564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54</v>
      </c>
      <c r="B207" s="130">
        <v>42473</v>
      </c>
      <c r="C207" s="130"/>
      <c r="D207" s="131" t="s">
        <v>649</v>
      </c>
      <c r="E207" s="132" t="s">
        <v>546</v>
      </c>
      <c r="F207" s="133">
        <v>196</v>
      </c>
      <c r="G207" s="132"/>
      <c r="H207" s="132">
        <v>299</v>
      </c>
      <c r="I207" s="134">
        <v>299</v>
      </c>
      <c r="J207" s="135" t="s">
        <v>632</v>
      </c>
      <c r="K207" s="136">
        <v>103</v>
      </c>
      <c r="L207" s="137">
        <v>0.52551020408163296</v>
      </c>
      <c r="M207" s="132" t="s">
        <v>548</v>
      </c>
      <c r="N207" s="138">
        <v>42620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55</v>
      </c>
      <c r="B208" s="130">
        <v>42473</v>
      </c>
      <c r="C208" s="130"/>
      <c r="D208" s="131" t="s">
        <v>650</v>
      </c>
      <c r="E208" s="132" t="s">
        <v>546</v>
      </c>
      <c r="F208" s="133">
        <v>88</v>
      </c>
      <c r="G208" s="132"/>
      <c r="H208" s="132">
        <v>103</v>
      </c>
      <c r="I208" s="134">
        <v>103</v>
      </c>
      <c r="J208" s="135" t="s">
        <v>632</v>
      </c>
      <c r="K208" s="136">
        <v>15</v>
      </c>
      <c r="L208" s="137">
        <v>0.170454545454545</v>
      </c>
      <c r="M208" s="132" t="s">
        <v>548</v>
      </c>
      <c r="N208" s="138">
        <v>42530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56</v>
      </c>
      <c r="B209" s="130">
        <v>42492</v>
      </c>
      <c r="C209" s="130"/>
      <c r="D209" s="131" t="s">
        <v>651</v>
      </c>
      <c r="E209" s="132" t="s">
        <v>546</v>
      </c>
      <c r="F209" s="133">
        <v>127.5</v>
      </c>
      <c r="G209" s="132"/>
      <c r="H209" s="132">
        <v>148</v>
      </c>
      <c r="I209" s="134" t="s">
        <v>652</v>
      </c>
      <c r="J209" s="135" t="s">
        <v>632</v>
      </c>
      <c r="K209" s="136">
        <f>H209-F209</f>
        <v>20.5</v>
      </c>
      <c r="L209" s="137">
        <f>K209/F209</f>
        <v>0.16078431372549021</v>
      </c>
      <c r="M209" s="132" t="s">
        <v>548</v>
      </c>
      <c r="N209" s="138">
        <v>42564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57</v>
      </c>
      <c r="B210" s="130">
        <v>42493</v>
      </c>
      <c r="C210" s="130"/>
      <c r="D210" s="131" t="s">
        <v>653</v>
      </c>
      <c r="E210" s="132" t="s">
        <v>546</v>
      </c>
      <c r="F210" s="133">
        <v>675</v>
      </c>
      <c r="G210" s="132"/>
      <c r="H210" s="132">
        <v>815</v>
      </c>
      <c r="I210" s="134" t="s">
        <v>654</v>
      </c>
      <c r="J210" s="135" t="s">
        <v>632</v>
      </c>
      <c r="K210" s="136">
        <f>H210-F210</f>
        <v>140</v>
      </c>
      <c r="L210" s="137">
        <f>K210/F210</f>
        <v>0.2074074074074074</v>
      </c>
      <c r="M210" s="132" t="s">
        <v>548</v>
      </c>
      <c r="N210" s="138">
        <v>43154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39">
        <v>58</v>
      </c>
      <c r="B211" s="140">
        <v>42522</v>
      </c>
      <c r="C211" s="140"/>
      <c r="D211" s="141" t="s">
        <v>655</v>
      </c>
      <c r="E211" s="142" t="s">
        <v>546</v>
      </c>
      <c r="F211" s="143">
        <v>500</v>
      </c>
      <c r="G211" s="143"/>
      <c r="H211" s="144">
        <v>232.5</v>
      </c>
      <c r="I211" s="144" t="s">
        <v>656</v>
      </c>
      <c r="J211" s="145" t="s">
        <v>657</v>
      </c>
      <c r="K211" s="146">
        <f>H211-F211</f>
        <v>-267.5</v>
      </c>
      <c r="L211" s="147">
        <f>K211/F211</f>
        <v>-0.53500000000000003</v>
      </c>
      <c r="M211" s="143" t="s">
        <v>558</v>
      </c>
      <c r="N211" s="140">
        <v>43735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59</v>
      </c>
      <c r="B212" s="130">
        <v>42527</v>
      </c>
      <c r="C212" s="130"/>
      <c r="D212" s="131" t="s">
        <v>504</v>
      </c>
      <c r="E212" s="132" t="s">
        <v>546</v>
      </c>
      <c r="F212" s="133">
        <v>110</v>
      </c>
      <c r="G212" s="132"/>
      <c r="H212" s="132">
        <v>126.5</v>
      </c>
      <c r="I212" s="134">
        <v>125</v>
      </c>
      <c r="J212" s="135" t="s">
        <v>584</v>
      </c>
      <c r="K212" s="136">
        <f>H212-F212</f>
        <v>16.5</v>
      </c>
      <c r="L212" s="137">
        <f>K212/F212</f>
        <v>0.15</v>
      </c>
      <c r="M212" s="132" t="s">
        <v>548</v>
      </c>
      <c r="N212" s="138">
        <v>42552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60</v>
      </c>
      <c r="B213" s="130">
        <v>42538</v>
      </c>
      <c r="C213" s="130"/>
      <c r="D213" s="131" t="s">
        <v>658</v>
      </c>
      <c r="E213" s="132" t="s">
        <v>546</v>
      </c>
      <c r="F213" s="133">
        <v>44</v>
      </c>
      <c r="G213" s="132"/>
      <c r="H213" s="132">
        <v>69.5</v>
      </c>
      <c r="I213" s="134">
        <v>69.5</v>
      </c>
      <c r="J213" s="135" t="s">
        <v>659</v>
      </c>
      <c r="K213" s="136">
        <f>H213-F213</f>
        <v>25.5</v>
      </c>
      <c r="L213" s="137">
        <f>K213/F213</f>
        <v>0.57954545454545459</v>
      </c>
      <c r="M213" s="132" t="s">
        <v>548</v>
      </c>
      <c r="N213" s="138">
        <v>42977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61</v>
      </c>
      <c r="B214" s="130">
        <v>42549</v>
      </c>
      <c r="C214" s="130"/>
      <c r="D214" s="131" t="s">
        <v>660</v>
      </c>
      <c r="E214" s="132" t="s">
        <v>546</v>
      </c>
      <c r="F214" s="133">
        <v>262.5</v>
      </c>
      <c r="G214" s="132"/>
      <c r="H214" s="132">
        <v>340</v>
      </c>
      <c r="I214" s="134">
        <v>333</v>
      </c>
      <c r="J214" s="135" t="s">
        <v>661</v>
      </c>
      <c r="K214" s="136">
        <v>77.5</v>
      </c>
      <c r="L214" s="137">
        <v>0.29523809523809502</v>
      </c>
      <c r="M214" s="132" t="s">
        <v>548</v>
      </c>
      <c r="N214" s="138">
        <v>43017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62</v>
      </c>
      <c r="B215" s="130">
        <v>42549</v>
      </c>
      <c r="C215" s="130"/>
      <c r="D215" s="131" t="s">
        <v>662</v>
      </c>
      <c r="E215" s="132" t="s">
        <v>546</v>
      </c>
      <c r="F215" s="133">
        <v>840</v>
      </c>
      <c r="G215" s="132"/>
      <c r="H215" s="132">
        <v>1230</v>
      </c>
      <c r="I215" s="134">
        <v>1230</v>
      </c>
      <c r="J215" s="135" t="s">
        <v>632</v>
      </c>
      <c r="K215" s="136">
        <v>390</v>
      </c>
      <c r="L215" s="137">
        <v>0.46428571428571402</v>
      </c>
      <c r="M215" s="132" t="s">
        <v>548</v>
      </c>
      <c r="N215" s="138">
        <v>42649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2">
        <v>63</v>
      </c>
      <c r="B216" s="153">
        <v>42556</v>
      </c>
      <c r="C216" s="153"/>
      <c r="D216" s="154" t="s">
        <v>663</v>
      </c>
      <c r="E216" s="155" t="s">
        <v>546</v>
      </c>
      <c r="F216" s="155">
        <v>395</v>
      </c>
      <c r="G216" s="156"/>
      <c r="H216" s="156">
        <f>(468.5+342.5)/2</f>
        <v>405.5</v>
      </c>
      <c r="I216" s="156">
        <v>510</v>
      </c>
      <c r="J216" s="157" t="s">
        <v>664</v>
      </c>
      <c r="K216" s="158">
        <f t="shared" ref="K216:K222" si="122">H216-F216</f>
        <v>10.5</v>
      </c>
      <c r="L216" s="159">
        <f t="shared" ref="L216:L222" si="123">K216/F216</f>
        <v>2.6582278481012658E-2</v>
      </c>
      <c r="M216" s="155" t="s">
        <v>565</v>
      </c>
      <c r="N216" s="153">
        <v>43606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39">
        <v>64</v>
      </c>
      <c r="B217" s="140">
        <v>42584</v>
      </c>
      <c r="C217" s="140"/>
      <c r="D217" s="141" t="s">
        <v>665</v>
      </c>
      <c r="E217" s="142" t="s">
        <v>557</v>
      </c>
      <c r="F217" s="143">
        <f>169.5-12.8</f>
        <v>156.69999999999999</v>
      </c>
      <c r="G217" s="143"/>
      <c r="H217" s="144">
        <v>77</v>
      </c>
      <c r="I217" s="144" t="s">
        <v>666</v>
      </c>
      <c r="J217" s="145" t="s">
        <v>667</v>
      </c>
      <c r="K217" s="146">
        <f t="shared" si="122"/>
        <v>-79.699999999999989</v>
      </c>
      <c r="L217" s="147">
        <f t="shared" si="123"/>
        <v>-0.50861518825781749</v>
      </c>
      <c r="M217" s="143" t="s">
        <v>558</v>
      </c>
      <c r="N217" s="140">
        <v>43522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39">
        <v>65</v>
      </c>
      <c r="B218" s="140">
        <v>42586</v>
      </c>
      <c r="C218" s="140"/>
      <c r="D218" s="141" t="s">
        <v>668</v>
      </c>
      <c r="E218" s="142" t="s">
        <v>546</v>
      </c>
      <c r="F218" s="143">
        <v>400</v>
      </c>
      <c r="G218" s="143"/>
      <c r="H218" s="144">
        <v>305</v>
      </c>
      <c r="I218" s="144">
        <v>475</v>
      </c>
      <c r="J218" s="145" t="s">
        <v>669</v>
      </c>
      <c r="K218" s="146">
        <f t="shared" si="122"/>
        <v>-95</v>
      </c>
      <c r="L218" s="147">
        <f t="shared" si="123"/>
        <v>-0.23749999999999999</v>
      </c>
      <c r="M218" s="143" t="s">
        <v>558</v>
      </c>
      <c r="N218" s="140">
        <v>43606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66</v>
      </c>
      <c r="B219" s="130">
        <v>42593</v>
      </c>
      <c r="C219" s="130"/>
      <c r="D219" s="131" t="s">
        <v>670</v>
      </c>
      <c r="E219" s="132" t="s">
        <v>546</v>
      </c>
      <c r="F219" s="133">
        <v>86.5</v>
      </c>
      <c r="G219" s="132"/>
      <c r="H219" s="132">
        <v>130</v>
      </c>
      <c r="I219" s="134">
        <v>130</v>
      </c>
      <c r="J219" s="135" t="s">
        <v>671</v>
      </c>
      <c r="K219" s="136">
        <f t="shared" si="122"/>
        <v>43.5</v>
      </c>
      <c r="L219" s="137">
        <f t="shared" si="123"/>
        <v>0.50289017341040465</v>
      </c>
      <c r="M219" s="132" t="s">
        <v>548</v>
      </c>
      <c r="N219" s="138">
        <v>43091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9">
        <v>67</v>
      </c>
      <c r="B220" s="140">
        <v>42600</v>
      </c>
      <c r="C220" s="140"/>
      <c r="D220" s="141" t="s">
        <v>119</v>
      </c>
      <c r="E220" s="142" t="s">
        <v>546</v>
      </c>
      <c r="F220" s="143">
        <v>133.5</v>
      </c>
      <c r="G220" s="143"/>
      <c r="H220" s="144">
        <v>126.5</v>
      </c>
      <c r="I220" s="144">
        <v>178</v>
      </c>
      <c r="J220" s="145" t="s">
        <v>672</v>
      </c>
      <c r="K220" s="146">
        <f t="shared" si="122"/>
        <v>-7</v>
      </c>
      <c r="L220" s="147">
        <f t="shared" si="123"/>
        <v>-5.2434456928838954E-2</v>
      </c>
      <c r="M220" s="143" t="s">
        <v>558</v>
      </c>
      <c r="N220" s="140">
        <v>42615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68</v>
      </c>
      <c r="B221" s="130">
        <v>42613</v>
      </c>
      <c r="C221" s="130"/>
      <c r="D221" s="131" t="s">
        <v>673</v>
      </c>
      <c r="E221" s="132" t="s">
        <v>546</v>
      </c>
      <c r="F221" s="133">
        <v>560</v>
      </c>
      <c r="G221" s="132"/>
      <c r="H221" s="132">
        <v>725</v>
      </c>
      <c r="I221" s="134">
        <v>725</v>
      </c>
      <c r="J221" s="135" t="s">
        <v>578</v>
      </c>
      <c r="K221" s="136">
        <f t="shared" si="122"/>
        <v>165</v>
      </c>
      <c r="L221" s="137">
        <f t="shared" si="123"/>
        <v>0.29464285714285715</v>
      </c>
      <c r="M221" s="132" t="s">
        <v>548</v>
      </c>
      <c r="N221" s="138">
        <v>42456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69</v>
      </c>
      <c r="B222" s="130">
        <v>42614</v>
      </c>
      <c r="C222" s="130"/>
      <c r="D222" s="131" t="s">
        <v>674</v>
      </c>
      <c r="E222" s="132" t="s">
        <v>546</v>
      </c>
      <c r="F222" s="133">
        <v>160.5</v>
      </c>
      <c r="G222" s="132"/>
      <c r="H222" s="132">
        <v>210</v>
      </c>
      <c r="I222" s="134">
        <v>210</v>
      </c>
      <c r="J222" s="135" t="s">
        <v>578</v>
      </c>
      <c r="K222" s="136">
        <f t="shared" si="122"/>
        <v>49.5</v>
      </c>
      <c r="L222" s="137">
        <f t="shared" si="123"/>
        <v>0.30841121495327101</v>
      </c>
      <c r="M222" s="132" t="s">
        <v>548</v>
      </c>
      <c r="N222" s="138">
        <v>42871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70</v>
      </c>
      <c r="B223" s="130">
        <v>42646</v>
      </c>
      <c r="C223" s="130"/>
      <c r="D223" s="131" t="s">
        <v>397</v>
      </c>
      <c r="E223" s="132" t="s">
        <v>546</v>
      </c>
      <c r="F223" s="133">
        <v>430</v>
      </c>
      <c r="G223" s="132"/>
      <c r="H223" s="132">
        <v>596</v>
      </c>
      <c r="I223" s="134">
        <v>575</v>
      </c>
      <c r="J223" s="135" t="s">
        <v>675</v>
      </c>
      <c r="K223" s="136">
        <v>166</v>
      </c>
      <c r="L223" s="137">
        <v>0.38604651162790699</v>
      </c>
      <c r="M223" s="132" t="s">
        <v>548</v>
      </c>
      <c r="N223" s="138">
        <v>42769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71</v>
      </c>
      <c r="B224" s="130">
        <v>42657</v>
      </c>
      <c r="C224" s="130"/>
      <c r="D224" s="131" t="s">
        <v>676</v>
      </c>
      <c r="E224" s="132" t="s">
        <v>546</v>
      </c>
      <c r="F224" s="133">
        <v>280</v>
      </c>
      <c r="G224" s="132"/>
      <c r="H224" s="132">
        <v>345</v>
      </c>
      <c r="I224" s="134">
        <v>345</v>
      </c>
      <c r="J224" s="135" t="s">
        <v>578</v>
      </c>
      <c r="K224" s="136">
        <f t="shared" ref="K224:K229" si="124">H224-F224</f>
        <v>65</v>
      </c>
      <c r="L224" s="137">
        <f>K224/F224</f>
        <v>0.23214285714285715</v>
      </c>
      <c r="M224" s="132" t="s">
        <v>548</v>
      </c>
      <c r="N224" s="138">
        <v>42814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72</v>
      </c>
      <c r="B225" s="130">
        <v>42657</v>
      </c>
      <c r="C225" s="130"/>
      <c r="D225" s="131" t="s">
        <v>677</v>
      </c>
      <c r="E225" s="132" t="s">
        <v>546</v>
      </c>
      <c r="F225" s="133">
        <v>245</v>
      </c>
      <c r="G225" s="132"/>
      <c r="H225" s="132">
        <v>325.5</v>
      </c>
      <c r="I225" s="134">
        <v>330</v>
      </c>
      <c r="J225" s="135" t="s">
        <v>678</v>
      </c>
      <c r="K225" s="136">
        <f t="shared" si="124"/>
        <v>80.5</v>
      </c>
      <c r="L225" s="137">
        <f>K225/F225</f>
        <v>0.32857142857142857</v>
      </c>
      <c r="M225" s="132" t="s">
        <v>548</v>
      </c>
      <c r="N225" s="138">
        <v>42769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73</v>
      </c>
      <c r="B226" s="130">
        <v>42660</v>
      </c>
      <c r="C226" s="130"/>
      <c r="D226" s="131" t="s">
        <v>679</v>
      </c>
      <c r="E226" s="132" t="s">
        <v>546</v>
      </c>
      <c r="F226" s="133">
        <v>125</v>
      </c>
      <c r="G226" s="132"/>
      <c r="H226" s="132">
        <v>160</v>
      </c>
      <c r="I226" s="134">
        <v>160</v>
      </c>
      <c r="J226" s="135" t="s">
        <v>632</v>
      </c>
      <c r="K226" s="136">
        <f t="shared" si="124"/>
        <v>35</v>
      </c>
      <c r="L226" s="137">
        <v>0.28000000000000003</v>
      </c>
      <c r="M226" s="132" t="s">
        <v>548</v>
      </c>
      <c r="N226" s="138">
        <v>42803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74</v>
      </c>
      <c r="B227" s="130">
        <v>42660</v>
      </c>
      <c r="C227" s="130"/>
      <c r="D227" s="131" t="s">
        <v>680</v>
      </c>
      <c r="E227" s="132" t="s">
        <v>546</v>
      </c>
      <c r="F227" s="133">
        <v>114</v>
      </c>
      <c r="G227" s="132"/>
      <c r="H227" s="132">
        <v>145</v>
      </c>
      <c r="I227" s="134">
        <v>145</v>
      </c>
      <c r="J227" s="135" t="s">
        <v>632</v>
      </c>
      <c r="K227" s="136">
        <f t="shared" si="124"/>
        <v>31</v>
      </c>
      <c r="L227" s="137">
        <f>K227/F227</f>
        <v>0.27192982456140352</v>
      </c>
      <c r="M227" s="132" t="s">
        <v>548</v>
      </c>
      <c r="N227" s="138">
        <v>42859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75</v>
      </c>
      <c r="B228" s="130">
        <v>42660</v>
      </c>
      <c r="C228" s="130"/>
      <c r="D228" s="131" t="s">
        <v>681</v>
      </c>
      <c r="E228" s="132" t="s">
        <v>546</v>
      </c>
      <c r="F228" s="133">
        <v>212</v>
      </c>
      <c r="G228" s="132"/>
      <c r="H228" s="132">
        <v>280</v>
      </c>
      <c r="I228" s="134">
        <v>276</v>
      </c>
      <c r="J228" s="135" t="s">
        <v>682</v>
      </c>
      <c r="K228" s="136">
        <f t="shared" si="124"/>
        <v>68</v>
      </c>
      <c r="L228" s="137">
        <f>K228/F228</f>
        <v>0.32075471698113206</v>
      </c>
      <c r="M228" s="132" t="s">
        <v>548</v>
      </c>
      <c r="N228" s="138">
        <v>42858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76</v>
      </c>
      <c r="B229" s="130">
        <v>42678</v>
      </c>
      <c r="C229" s="130"/>
      <c r="D229" s="131" t="s">
        <v>440</v>
      </c>
      <c r="E229" s="132" t="s">
        <v>546</v>
      </c>
      <c r="F229" s="133">
        <v>155</v>
      </c>
      <c r="G229" s="132"/>
      <c r="H229" s="132">
        <v>210</v>
      </c>
      <c r="I229" s="134">
        <v>210</v>
      </c>
      <c r="J229" s="135" t="s">
        <v>683</v>
      </c>
      <c r="K229" s="136">
        <f t="shared" si="124"/>
        <v>55</v>
      </c>
      <c r="L229" s="137">
        <f>K229/F229</f>
        <v>0.35483870967741937</v>
      </c>
      <c r="M229" s="132" t="s">
        <v>548</v>
      </c>
      <c r="N229" s="138">
        <v>42944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39">
        <v>77</v>
      </c>
      <c r="B230" s="140">
        <v>42710</v>
      </c>
      <c r="C230" s="140"/>
      <c r="D230" s="141" t="s">
        <v>684</v>
      </c>
      <c r="E230" s="142" t="s">
        <v>546</v>
      </c>
      <c r="F230" s="143">
        <v>150.5</v>
      </c>
      <c r="G230" s="143"/>
      <c r="H230" s="144">
        <v>72.5</v>
      </c>
      <c r="I230" s="144">
        <v>174</v>
      </c>
      <c r="J230" s="145" t="s">
        <v>685</v>
      </c>
      <c r="K230" s="146">
        <v>-78</v>
      </c>
      <c r="L230" s="147">
        <v>-0.51827242524916906</v>
      </c>
      <c r="M230" s="143" t="s">
        <v>558</v>
      </c>
      <c r="N230" s="140">
        <v>43333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78</v>
      </c>
      <c r="B231" s="130">
        <v>42712</v>
      </c>
      <c r="C231" s="130"/>
      <c r="D231" s="131" t="s">
        <v>686</v>
      </c>
      <c r="E231" s="132" t="s">
        <v>546</v>
      </c>
      <c r="F231" s="133">
        <v>380</v>
      </c>
      <c r="G231" s="132"/>
      <c r="H231" s="132">
        <v>478</v>
      </c>
      <c r="I231" s="134">
        <v>468</v>
      </c>
      <c r="J231" s="135" t="s">
        <v>632</v>
      </c>
      <c r="K231" s="136">
        <f>H231-F231</f>
        <v>98</v>
      </c>
      <c r="L231" s="137">
        <f>K231/F231</f>
        <v>0.25789473684210529</v>
      </c>
      <c r="M231" s="132" t="s">
        <v>548</v>
      </c>
      <c r="N231" s="138">
        <v>43025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79</v>
      </c>
      <c r="B232" s="130">
        <v>42734</v>
      </c>
      <c r="C232" s="130"/>
      <c r="D232" s="131" t="s">
        <v>118</v>
      </c>
      <c r="E232" s="132" t="s">
        <v>546</v>
      </c>
      <c r="F232" s="133">
        <v>305</v>
      </c>
      <c r="G232" s="132"/>
      <c r="H232" s="132">
        <v>375</v>
      </c>
      <c r="I232" s="134">
        <v>375</v>
      </c>
      <c r="J232" s="135" t="s">
        <v>632</v>
      </c>
      <c r="K232" s="136">
        <f>H232-F232</f>
        <v>70</v>
      </c>
      <c r="L232" s="137">
        <f>K232/F232</f>
        <v>0.22950819672131148</v>
      </c>
      <c r="M232" s="132" t="s">
        <v>548</v>
      </c>
      <c r="N232" s="138">
        <v>42768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80</v>
      </c>
      <c r="B233" s="130">
        <v>42739</v>
      </c>
      <c r="C233" s="130"/>
      <c r="D233" s="131" t="s">
        <v>102</v>
      </c>
      <c r="E233" s="132" t="s">
        <v>546</v>
      </c>
      <c r="F233" s="133">
        <v>99.5</v>
      </c>
      <c r="G233" s="132"/>
      <c r="H233" s="132">
        <v>158</v>
      </c>
      <c r="I233" s="134">
        <v>158</v>
      </c>
      <c r="J233" s="135" t="s">
        <v>632</v>
      </c>
      <c r="K233" s="136">
        <f>H233-F233</f>
        <v>58.5</v>
      </c>
      <c r="L233" s="137">
        <f>K233/F233</f>
        <v>0.5879396984924623</v>
      </c>
      <c r="M233" s="132" t="s">
        <v>548</v>
      </c>
      <c r="N233" s="138">
        <v>42898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81</v>
      </c>
      <c r="B234" s="130">
        <v>42739</v>
      </c>
      <c r="C234" s="130"/>
      <c r="D234" s="131" t="s">
        <v>102</v>
      </c>
      <c r="E234" s="132" t="s">
        <v>546</v>
      </c>
      <c r="F234" s="133">
        <v>99.5</v>
      </c>
      <c r="G234" s="132"/>
      <c r="H234" s="132">
        <v>158</v>
      </c>
      <c r="I234" s="134">
        <v>158</v>
      </c>
      <c r="J234" s="135" t="s">
        <v>632</v>
      </c>
      <c r="K234" s="136">
        <v>58.5</v>
      </c>
      <c r="L234" s="137">
        <v>0.58793969849246197</v>
      </c>
      <c r="M234" s="132" t="s">
        <v>548</v>
      </c>
      <c r="N234" s="138">
        <v>42898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82</v>
      </c>
      <c r="B235" s="130">
        <v>42786</v>
      </c>
      <c r="C235" s="130"/>
      <c r="D235" s="131" t="s">
        <v>205</v>
      </c>
      <c r="E235" s="132" t="s">
        <v>546</v>
      </c>
      <c r="F235" s="133">
        <v>140.5</v>
      </c>
      <c r="G235" s="132"/>
      <c r="H235" s="132">
        <v>220</v>
      </c>
      <c r="I235" s="134">
        <v>220</v>
      </c>
      <c r="J235" s="135" t="s">
        <v>632</v>
      </c>
      <c r="K235" s="136">
        <f>H235-F235</f>
        <v>79.5</v>
      </c>
      <c r="L235" s="137">
        <f>K235/F235</f>
        <v>0.5658362989323843</v>
      </c>
      <c r="M235" s="132" t="s">
        <v>548</v>
      </c>
      <c r="N235" s="138">
        <v>42864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83</v>
      </c>
      <c r="B236" s="130">
        <v>42786</v>
      </c>
      <c r="C236" s="130"/>
      <c r="D236" s="131" t="s">
        <v>687</v>
      </c>
      <c r="E236" s="132" t="s">
        <v>546</v>
      </c>
      <c r="F236" s="133">
        <v>202.5</v>
      </c>
      <c r="G236" s="132"/>
      <c r="H236" s="132">
        <v>234</v>
      </c>
      <c r="I236" s="134">
        <v>234</v>
      </c>
      <c r="J236" s="135" t="s">
        <v>632</v>
      </c>
      <c r="K236" s="136">
        <v>31.5</v>
      </c>
      <c r="L236" s="137">
        <v>0.155555555555556</v>
      </c>
      <c r="M236" s="132" t="s">
        <v>548</v>
      </c>
      <c r="N236" s="138">
        <v>42836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84</v>
      </c>
      <c r="B237" s="130">
        <v>42818</v>
      </c>
      <c r="C237" s="130"/>
      <c r="D237" s="131" t="s">
        <v>688</v>
      </c>
      <c r="E237" s="132" t="s">
        <v>546</v>
      </c>
      <c r="F237" s="133">
        <v>300.5</v>
      </c>
      <c r="G237" s="132"/>
      <c r="H237" s="132">
        <v>417.5</v>
      </c>
      <c r="I237" s="134">
        <v>420</v>
      </c>
      <c r="J237" s="135" t="s">
        <v>689</v>
      </c>
      <c r="K237" s="136">
        <f>H237-F237</f>
        <v>117</v>
      </c>
      <c r="L237" s="137">
        <f>K237/F237</f>
        <v>0.38935108153078202</v>
      </c>
      <c r="M237" s="132" t="s">
        <v>548</v>
      </c>
      <c r="N237" s="138">
        <v>43070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85</v>
      </c>
      <c r="B238" s="130">
        <v>42818</v>
      </c>
      <c r="C238" s="130"/>
      <c r="D238" s="131" t="s">
        <v>662</v>
      </c>
      <c r="E238" s="132" t="s">
        <v>546</v>
      </c>
      <c r="F238" s="133">
        <v>850</v>
      </c>
      <c r="G238" s="132"/>
      <c r="H238" s="132">
        <v>1042.5</v>
      </c>
      <c r="I238" s="134">
        <v>1023</v>
      </c>
      <c r="J238" s="135" t="s">
        <v>690</v>
      </c>
      <c r="K238" s="136">
        <v>192.5</v>
      </c>
      <c r="L238" s="137">
        <v>0.22647058823529401</v>
      </c>
      <c r="M238" s="132" t="s">
        <v>548</v>
      </c>
      <c r="N238" s="138">
        <v>42830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86</v>
      </c>
      <c r="B239" s="130">
        <v>42830</v>
      </c>
      <c r="C239" s="130"/>
      <c r="D239" s="131" t="s">
        <v>466</v>
      </c>
      <c r="E239" s="132" t="s">
        <v>546</v>
      </c>
      <c r="F239" s="133">
        <v>785</v>
      </c>
      <c r="G239" s="132"/>
      <c r="H239" s="132">
        <v>930</v>
      </c>
      <c r="I239" s="134">
        <v>920</v>
      </c>
      <c r="J239" s="135" t="s">
        <v>691</v>
      </c>
      <c r="K239" s="136">
        <f>H239-F239</f>
        <v>145</v>
      </c>
      <c r="L239" s="137">
        <f>K239/F239</f>
        <v>0.18471337579617833</v>
      </c>
      <c r="M239" s="132" t="s">
        <v>548</v>
      </c>
      <c r="N239" s="138">
        <v>42976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39">
        <v>87</v>
      </c>
      <c r="B240" s="140">
        <v>42831</v>
      </c>
      <c r="C240" s="140"/>
      <c r="D240" s="141" t="s">
        <v>692</v>
      </c>
      <c r="E240" s="142" t="s">
        <v>546</v>
      </c>
      <c r="F240" s="143">
        <v>40</v>
      </c>
      <c r="G240" s="143"/>
      <c r="H240" s="144">
        <v>13.1</v>
      </c>
      <c r="I240" s="144">
        <v>60</v>
      </c>
      <c r="J240" s="145" t="s">
        <v>693</v>
      </c>
      <c r="K240" s="146">
        <v>-26.9</v>
      </c>
      <c r="L240" s="147">
        <v>-0.67249999999999999</v>
      </c>
      <c r="M240" s="143" t="s">
        <v>558</v>
      </c>
      <c r="N240" s="140">
        <v>43138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88</v>
      </c>
      <c r="B241" s="130">
        <v>42837</v>
      </c>
      <c r="C241" s="130"/>
      <c r="D241" s="131" t="s">
        <v>100</v>
      </c>
      <c r="E241" s="132" t="s">
        <v>546</v>
      </c>
      <c r="F241" s="133">
        <v>289.5</v>
      </c>
      <c r="G241" s="132"/>
      <c r="H241" s="132">
        <v>354</v>
      </c>
      <c r="I241" s="134">
        <v>360</v>
      </c>
      <c r="J241" s="135" t="s">
        <v>694</v>
      </c>
      <c r="K241" s="136">
        <f t="shared" ref="K241:K249" si="125">H241-F241</f>
        <v>64.5</v>
      </c>
      <c r="L241" s="137">
        <f t="shared" ref="L241:L249" si="126">K241/F241</f>
        <v>0.22279792746113988</v>
      </c>
      <c r="M241" s="132" t="s">
        <v>548</v>
      </c>
      <c r="N241" s="138">
        <v>43040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89</v>
      </c>
      <c r="B242" s="130">
        <v>42845</v>
      </c>
      <c r="C242" s="130"/>
      <c r="D242" s="131" t="s">
        <v>414</v>
      </c>
      <c r="E242" s="132" t="s">
        <v>546</v>
      </c>
      <c r="F242" s="133">
        <v>700</v>
      </c>
      <c r="G242" s="132"/>
      <c r="H242" s="132">
        <v>840</v>
      </c>
      <c r="I242" s="134">
        <v>840</v>
      </c>
      <c r="J242" s="135" t="s">
        <v>695</v>
      </c>
      <c r="K242" s="136">
        <f t="shared" si="125"/>
        <v>140</v>
      </c>
      <c r="L242" s="137">
        <f t="shared" si="126"/>
        <v>0.2</v>
      </c>
      <c r="M242" s="132" t="s">
        <v>548</v>
      </c>
      <c r="N242" s="138">
        <v>42893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90</v>
      </c>
      <c r="B243" s="130">
        <v>42887</v>
      </c>
      <c r="C243" s="130"/>
      <c r="D243" s="131" t="s">
        <v>696</v>
      </c>
      <c r="E243" s="132" t="s">
        <v>546</v>
      </c>
      <c r="F243" s="133">
        <v>130</v>
      </c>
      <c r="G243" s="132"/>
      <c r="H243" s="132">
        <v>144.25</v>
      </c>
      <c r="I243" s="134">
        <v>170</v>
      </c>
      <c r="J243" s="135" t="s">
        <v>697</v>
      </c>
      <c r="K243" s="136">
        <f t="shared" si="125"/>
        <v>14.25</v>
      </c>
      <c r="L243" s="137">
        <f t="shared" si="126"/>
        <v>0.10961538461538461</v>
      </c>
      <c r="M243" s="132" t="s">
        <v>548</v>
      </c>
      <c r="N243" s="138">
        <v>43675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91</v>
      </c>
      <c r="B244" s="130">
        <v>42901</v>
      </c>
      <c r="C244" s="130"/>
      <c r="D244" s="131" t="s">
        <v>698</v>
      </c>
      <c r="E244" s="132" t="s">
        <v>546</v>
      </c>
      <c r="F244" s="133">
        <v>214.5</v>
      </c>
      <c r="G244" s="132"/>
      <c r="H244" s="132">
        <v>262</v>
      </c>
      <c r="I244" s="134">
        <v>262</v>
      </c>
      <c r="J244" s="135" t="s">
        <v>567</v>
      </c>
      <c r="K244" s="136">
        <f t="shared" si="125"/>
        <v>47.5</v>
      </c>
      <c r="L244" s="137">
        <f t="shared" si="126"/>
        <v>0.22144522144522144</v>
      </c>
      <c r="M244" s="132" t="s">
        <v>548</v>
      </c>
      <c r="N244" s="138">
        <v>42977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92</v>
      </c>
      <c r="B245" s="161">
        <v>42933</v>
      </c>
      <c r="C245" s="161"/>
      <c r="D245" s="162" t="s">
        <v>699</v>
      </c>
      <c r="E245" s="163" t="s">
        <v>546</v>
      </c>
      <c r="F245" s="164">
        <v>370</v>
      </c>
      <c r="G245" s="163"/>
      <c r="H245" s="163">
        <v>447.5</v>
      </c>
      <c r="I245" s="165">
        <v>450</v>
      </c>
      <c r="J245" s="166" t="s">
        <v>632</v>
      </c>
      <c r="K245" s="136">
        <f t="shared" si="125"/>
        <v>77.5</v>
      </c>
      <c r="L245" s="167">
        <f t="shared" si="126"/>
        <v>0.20945945945945946</v>
      </c>
      <c r="M245" s="163" t="s">
        <v>548</v>
      </c>
      <c r="N245" s="168">
        <v>43035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93</v>
      </c>
      <c r="B246" s="161">
        <v>42943</v>
      </c>
      <c r="C246" s="161"/>
      <c r="D246" s="162" t="s">
        <v>203</v>
      </c>
      <c r="E246" s="163" t="s">
        <v>546</v>
      </c>
      <c r="F246" s="164">
        <v>657.5</v>
      </c>
      <c r="G246" s="163"/>
      <c r="H246" s="163">
        <v>825</v>
      </c>
      <c r="I246" s="165">
        <v>820</v>
      </c>
      <c r="J246" s="166" t="s">
        <v>632</v>
      </c>
      <c r="K246" s="136">
        <f t="shared" si="125"/>
        <v>167.5</v>
      </c>
      <c r="L246" s="167">
        <f t="shared" si="126"/>
        <v>0.25475285171102663</v>
      </c>
      <c r="M246" s="163" t="s">
        <v>548</v>
      </c>
      <c r="N246" s="168">
        <v>43090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9">
        <v>94</v>
      </c>
      <c r="B247" s="130">
        <v>42964</v>
      </c>
      <c r="C247" s="130"/>
      <c r="D247" s="131" t="s">
        <v>375</v>
      </c>
      <c r="E247" s="132" t="s">
        <v>546</v>
      </c>
      <c r="F247" s="133">
        <v>605</v>
      </c>
      <c r="G247" s="132"/>
      <c r="H247" s="132">
        <v>750</v>
      </c>
      <c r="I247" s="134">
        <v>750</v>
      </c>
      <c r="J247" s="135" t="s">
        <v>691</v>
      </c>
      <c r="K247" s="136">
        <f t="shared" si="125"/>
        <v>145</v>
      </c>
      <c r="L247" s="137">
        <f t="shared" si="126"/>
        <v>0.23966942148760331</v>
      </c>
      <c r="M247" s="132" t="s">
        <v>548</v>
      </c>
      <c r="N247" s="138">
        <v>43027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39">
        <v>95</v>
      </c>
      <c r="B248" s="140">
        <v>42979</v>
      </c>
      <c r="C248" s="140"/>
      <c r="D248" s="148" t="s">
        <v>700</v>
      </c>
      <c r="E248" s="143" t="s">
        <v>546</v>
      </c>
      <c r="F248" s="143">
        <v>255</v>
      </c>
      <c r="G248" s="144"/>
      <c r="H248" s="144">
        <v>217.25</v>
      </c>
      <c r="I248" s="144">
        <v>320</v>
      </c>
      <c r="J248" s="145" t="s">
        <v>701</v>
      </c>
      <c r="K248" s="146">
        <f t="shared" si="125"/>
        <v>-37.75</v>
      </c>
      <c r="L248" s="149">
        <f t="shared" si="126"/>
        <v>-0.14803921568627451</v>
      </c>
      <c r="M248" s="143" t="s">
        <v>558</v>
      </c>
      <c r="N248" s="140">
        <v>43661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29">
        <v>96</v>
      </c>
      <c r="B249" s="130">
        <v>42997</v>
      </c>
      <c r="C249" s="130"/>
      <c r="D249" s="131" t="s">
        <v>702</v>
      </c>
      <c r="E249" s="132" t="s">
        <v>546</v>
      </c>
      <c r="F249" s="133">
        <v>215</v>
      </c>
      <c r="G249" s="132"/>
      <c r="H249" s="132">
        <v>258</v>
      </c>
      <c r="I249" s="134">
        <v>258</v>
      </c>
      <c r="J249" s="135" t="s">
        <v>632</v>
      </c>
      <c r="K249" s="136">
        <f t="shared" si="125"/>
        <v>43</v>
      </c>
      <c r="L249" s="137">
        <f t="shared" si="126"/>
        <v>0.2</v>
      </c>
      <c r="M249" s="132" t="s">
        <v>548</v>
      </c>
      <c r="N249" s="138">
        <v>43040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97</v>
      </c>
      <c r="B250" s="130">
        <v>42997</v>
      </c>
      <c r="C250" s="130"/>
      <c r="D250" s="131" t="s">
        <v>702</v>
      </c>
      <c r="E250" s="132" t="s">
        <v>546</v>
      </c>
      <c r="F250" s="133">
        <v>215</v>
      </c>
      <c r="G250" s="132"/>
      <c r="H250" s="132">
        <v>258</v>
      </c>
      <c r="I250" s="134">
        <v>258</v>
      </c>
      <c r="J250" s="166" t="s">
        <v>632</v>
      </c>
      <c r="K250" s="136">
        <v>43</v>
      </c>
      <c r="L250" s="137">
        <v>0.2</v>
      </c>
      <c r="M250" s="132" t="s">
        <v>548</v>
      </c>
      <c r="N250" s="138">
        <v>43040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98</v>
      </c>
      <c r="B251" s="161">
        <v>42998</v>
      </c>
      <c r="C251" s="161"/>
      <c r="D251" s="162" t="s">
        <v>703</v>
      </c>
      <c r="E251" s="163" t="s">
        <v>546</v>
      </c>
      <c r="F251" s="133">
        <v>75</v>
      </c>
      <c r="G251" s="163"/>
      <c r="H251" s="163">
        <v>90</v>
      </c>
      <c r="I251" s="165">
        <v>90</v>
      </c>
      <c r="J251" s="135" t="s">
        <v>704</v>
      </c>
      <c r="K251" s="136">
        <f t="shared" ref="K251:K256" si="127">H251-F251</f>
        <v>15</v>
      </c>
      <c r="L251" s="137">
        <f t="shared" ref="L251:L256" si="128">K251/F251</f>
        <v>0.2</v>
      </c>
      <c r="M251" s="132" t="s">
        <v>548</v>
      </c>
      <c r="N251" s="138">
        <v>43019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99</v>
      </c>
      <c r="B252" s="161">
        <v>43011</v>
      </c>
      <c r="C252" s="161"/>
      <c r="D252" s="162" t="s">
        <v>705</v>
      </c>
      <c r="E252" s="163" t="s">
        <v>546</v>
      </c>
      <c r="F252" s="164">
        <v>315</v>
      </c>
      <c r="G252" s="163"/>
      <c r="H252" s="163">
        <v>392</v>
      </c>
      <c r="I252" s="165">
        <v>384</v>
      </c>
      <c r="J252" s="166" t="s">
        <v>706</v>
      </c>
      <c r="K252" s="136">
        <f t="shared" si="127"/>
        <v>77</v>
      </c>
      <c r="L252" s="167">
        <f t="shared" si="128"/>
        <v>0.24444444444444444</v>
      </c>
      <c r="M252" s="163" t="s">
        <v>548</v>
      </c>
      <c r="N252" s="168">
        <v>43017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100</v>
      </c>
      <c r="B253" s="161">
        <v>43013</v>
      </c>
      <c r="C253" s="161"/>
      <c r="D253" s="162" t="s">
        <v>444</v>
      </c>
      <c r="E253" s="163" t="s">
        <v>546</v>
      </c>
      <c r="F253" s="164">
        <v>145</v>
      </c>
      <c r="G253" s="163"/>
      <c r="H253" s="163">
        <v>179</v>
      </c>
      <c r="I253" s="165">
        <v>180</v>
      </c>
      <c r="J253" s="166" t="s">
        <v>707</v>
      </c>
      <c r="K253" s="136">
        <f t="shared" si="127"/>
        <v>34</v>
      </c>
      <c r="L253" s="167">
        <f t="shared" si="128"/>
        <v>0.23448275862068965</v>
      </c>
      <c r="M253" s="163" t="s">
        <v>548</v>
      </c>
      <c r="N253" s="168">
        <v>43025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101</v>
      </c>
      <c r="B254" s="161">
        <v>43014</v>
      </c>
      <c r="C254" s="161"/>
      <c r="D254" s="162" t="s">
        <v>350</v>
      </c>
      <c r="E254" s="163" t="s">
        <v>546</v>
      </c>
      <c r="F254" s="164">
        <v>256</v>
      </c>
      <c r="G254" s="163"/>
      <c r="H254" s="163">
        <v>323</v>
      </c>
      <c r="I254" s="165">
        <v>320</v>
      </c>
      <c r="J254" s="166" t="s">
        <v>632</v>
      </c>
      <c r="K254" s="136">
        <f t="shared" si="127"/>
        <v>67</v>
      </c>
      <c r="L254" s="167">
        <f t="shared" si="128"/>
        <v>0.26171875</v>
      </c>
      <c r="M254" s="163" t="s">
        <v>548</v>
      </c>
      <c r="N254" s="168">
        <v>43067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102</v>
      </c>
      <c r="B255" s="161">
        <v>43017</v>
      </c>
      <c r="C255" s="161"/>
      <c r="D255" s="162" t="s">
        <v>364</v>
      </c>
      <c r="E255" s="163" t="s">
        <v>546</v>
      </c>
      <c r="F255" s="164">
        <v>137.5</v>
      </c>
      <c r="G255" s="163"/>
      <c r="H255" s="163">
        <v>184</v>
      </c>
      <c r="I255" s="165">
        <v>183</v>
      </c>
      <c r="J255" s="166" t="s">
        <v>708</v>
      </c>
      <c r="K255" s="136">
        <f t="shared" si="127"/>
        <v>46.5</v>
      </c>
      <c r="L255" s="167">
        <f t="shared" si="128"/>
        <v>0.33818181818181819</v>
      </c>
      <c r="M255" s="163" t="s">
        <v>548</v>
      </c>
      <c r="N255" s="168">
        <v>43108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103</v>
      </c>
      <c r="B256" s="161">
        <v>43018</v>
      </c>
      <c r="C256" s="161"/>
      <c r="D256" s="162" t="s">
        <v>709</v>
      </c>
      <c r="E256" s="163" t="s">
        <v>546</v>
      </c>
      <c r="F256" s="164">
        <v>125.5</v>
      </c>
      <c r="G256" s="163"/>
      <c r="H256" s="163">
        <v>158</v>
      </c>
      <c r="I256" s="165">
        <v>155</v>
      </c>
      <c r="J256" s="166" t="s">
        <v>710</v>
      </c>
      <c r="K256" s="136">
        <f t="shared" si="127"/>
        <v>32.5</v>
      </c>
      <c r="L256" s="167">
        <f t="shared" si="128"/>
        <v>0.25896414342629481</v>
      </c>
      <c r="M256" s="163" t="s">
        <v>548</v>
      </c>
      <c r="N256" s="168">
        <v>43067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104</v>
      </c>
      <c r="B257" s="161">
        <v>43018</v>
      </c>
      <c r="C257" s="161"/>
      <c r="D257" s="162" t="s">
        <v>711</v>
      </c>
      <c r="E257" s="163" t="s">
        <v>546</v>
      </c>
      <c r="F257" s="164">
        <v>895</v>
      </c>
      <c r="G257" s="163"/>
      <c r="H257" s="163">
        <v>1122.5</v>
      </c>
      <c r="I257" s="165">
        <v>1078</v>
      </c>
      <c r="J257" s="166" t="s">
        <v>712</v>
      </c>
      <c r="K257" s="136">
        <v>227.5</v>
      </c>
      <c r="L257" s="167">
        <v>0.25418994413407803</v>
      </c>
      <c r="M257" s="163" t="s">
        <v>548</v>
      </c>
      <c r="N257" s="168">
        <v>43117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105</v>
      </c>
      <c r="B258" s="161">
        <v>43020</v>
      </c>
      <c r="C258" s="161"/>
      <c r="D258" s="162" t="s">
        <v>359</v>
      </c>
      <c r="E258" s="163" t="s">
        <v>546</v>
      </c>
      <c r="F258" s="164">
        <v>525</v>
      </c>
      <c r="G258" s="163"/>
      <c r="H258" s="163">
        <v>629</v>
      </c>
      <c r="I258" s="165">
        <v>629</v>
      </c>
      <c r="J258" s="166" t="s">
        <v>632</v>
      </c>
      <c r="K258" s="136">
        <v>104</v>
      </c>
      <c r="L258" s="167">
        <v>0.19809523809523799</v>
      </c>
      <c r="M258" s="163" t="s">
        <v>548</v>
      </c>
      <c r="N258" s="168">
        <v>43119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106</v>
      </c>
      <c r="B259" s="161">
        <v>43046</v>
      </c>
      <c r="C259" s="161"/>
      <c r="D259" s="162" t="s">
        <v>392</v>
      </c>
      <c r="E259" s="163" t="s">
        <v>546</v>
      </c>
      <c r="F259" s="164">
        <v>740</v>
      </c>
      <c r="G259" s="163"/>
      <c r="H259" s="163">
        <v>892.5</v>
      </c>
      <c r="I259" s="165">
        <v>900</v>
      </c>
      <c r="J259" s="166" t="s">
        <v>713</v>
      </c>
      <c r="K259" s="136">
        <f>H259-F259</f>
        <v>152.5</v>
      </c>
      <c r="L259" s="167">
        <f>K259/F259</f>
        <v>0.20608108108108109</v>
      </c>
      <c r="M259" s="163" t="s">
        <v>548</v>
      </c>
      <c r="N259" s="168">
        <v>43052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29">
        <v>107</v>
      </c>
      <c r="B260" s="130">
        <v>43073</v>
      </c>
      <c r="C260" s="130"/>
      <c r="D260" s="131" t="s">
        <v>714</v>
      </c>
      <c r="E260" s="132" t="s">
        <v>546</v>
      </c>
      <c r="F260" s="133">
        <v>118.5</v>
      </c>
      <c r="G260" s="132"/>
      <c r="H260" s="132">
        <v>143.5</v>
      </c>
      <c r="I260" s="134">
        <v>145</v>
      </c>
      <c r="J260" s="135" t="s">
        <v>715</v>
      </c>
      <c r="K260" s="136">
        <f>H260-F260</f>
        <v>25</v>
      </c>
      <c r="L260" s="137">
        <f>K260/F260</f>
        <v>0.2109704641350211</v>
      </c>
      <c r="M260" s="132" t="s">
        <v>548</v>
      </c>
      <c r="N260" s="138">
        <v>43097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39">
        <v>108</v>
      </c>
      <c r="B261" s="140">
        <v>43090</v>
      </c>
      <c r="C261" s="140"/>
      <c r="D261" s="141" t="s">
        <v>419</v>
      </c>
      <c r="E261" s="142" t="s">
        <v>546</v>
      </c>
      <c r="F261" s="143">
        <v>715</v>
      </c>
      <c r="G261" s="143"/>
      <c r="H261" s="144">
        <v>500</v>
      </c>
      <c r="I261" s="144">
        <v>872</v>
      </c>
      <c r="J261" s="145" t="s">
        <v>716</v>
      </c>
      <c r="K261" s="146">
        <f>H261-F261</f>
        <v>-215</v>
      </c>
      <c r="L261" s="147">
        <f>K261/F261</f>
        <v>-0.30069930069930068</v>
      </c>
      <c r="M261" s="143" t="s">
        <v>558</v>
      </c>
      <c r="N261" s="140">
        <v>43670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29">
        <v>109</v>
      </c>
      <c r="B262" s="130">
        <v>43098</v>
      </c>
      <c r="C262" s="130"/>
      <c r="D262" s="131" t="s">
        <v>705</v>
      </c>
      <c r="E262" s="132" t="s">
        <v>546</v>
      </c>
      <c r="F262" s="133">
        <v>435</v>
      </c>
      <c r="G262" s="132"/>
      <c r="H262" s="132">
        <v>542.5</v>
      </c>
      <c r="I262" s="134">
        <v>539</v>
      </c>
      <c r="J262" s="135" t="s">
        <v>632</v>
      </c>
      <c r="K262" s="136">
        <v>107.5</v>
      </c>
      <c r="L262" s="137">
        <v>0.247126436781609</v>
      </c>
      <c r="M262" s="132" t="s">
        <v>548</v>
      </c>
      <c r="N262" s="138">
        <v>43206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29">
        <v>110</v>
      </c>
      <c r="B263" s="130">
        <v>43098</v>
      </c>
      <c r="C263" s="130"/>
      <c r="D263" s="131" t="s">
        <v>518</v>
      </c>
      <c r="E263" s="132" t="s">
        <v>546</v>
      </c>
      <c r="F263" s="133">
        <v>885</v>
      </c>
      <c r="G263" s="132"/>
      <c r="H263" s="132">
        <v>1090</v>
      </c>
      <c r="I263" s="134">
        <v>1084</v>
      </c>
      <c r="J263" s="135" t="s">
        <v>632</v>
      </c>
      <c r="K263" s="136">
        <v>205</v>
      </c>
      <c r="L263" s="137">
        <v>0.23163841807909599</v>
      </c>
      <c r="M263" s="132" t="s">
        <v>548</v>
      </c>
      <c r="N263" s="138">
        <v>43213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9">
        <v>111</v>
      </c>
      <c r="B264" s="170">
        <v>43192</v>
      </c>
      <c r="C264" s="170"/>
      <c r="D264" s="148" t="s">
        <v>717</v>
      </c>
      <c r="E264" s="143" t="s">
        <v>546</v>
      </c>
      <c r="F264" s="171">
        <v>478.5</v>
      </c>
      <c r="G264" s="143"/>
      <c r="H264" s="143">
        <v>442</v>
      </c>
      <c r="I264" s="144">
        <v>613</v>
      </c>
      <c r="J264" s="145" t="s">
        <v>718</v>
      </c>
      <c r="K264" s="146">
        <f>H264-F264</f>
        <v>-36.5</v>
      </c>
      <c r="L264" s="147">
        <f>K264/F264</f>
        <v>-7.6280041797283177E-2</v>
      </c>
      <c r="M264" s="143" t="s">
        <v>558</v>
      </c>
      <c r="N264" s="140">
        <v>43762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39">
        <v>112</v>
      </c>
      <c r="B265" s="140">
        <v>43194</v>
      </c>
      <c r="C265" s="140"/>
      <c r="D265" s="141" t="s">
        <v>719</v>
      </c>
      <c r="E265" s="142" t="s">
        <v>546</v>
      </c>
      <c r="F265" s="143">
        <f>141.5-7.3</f>
        <v>134.19999999999999</v>
      </c>
      <c r="G265" s="143"/>
      <c r="H265" s="144">
        <v>77</v>
      </c>
      <c r="I265" s="144">
        <v>180</v>
      </c>
      <c r="J265" s="145" t="s">
        <v>720</v>
      </c>
      <c r="K265" s="146">
        <f>H265-F265</f>
        <v>-57.199999999999989</v>
      </c>
      <c r="L265" s="147">
        <f>K265/F265</f>
        <v>-0.42622950819672129</v>
      </c>
      <c r="M265" s="143" t="s">
        <v>558</v>
      </c>
      <c r="N265" s="140">
        <v>43522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39">
        <v>113</v>
      </c>
      <c r="B266" s="140">
        <v>43209</v>
      </c>
      <c r="C266" s="140"/>
      <c r="D266" s="141" t="s">
        <v>721</v>
      </c>
      <c r="E266" s="142" t="s">
        <v>546</v>
      </c>
      <c r="F266" s="143">
        <v>430</v>
      </c>
      <c r="G266" s="143"/>
      <c r="H266" s="144">
        <v>220</v>
      </c>
      <c r="I266" s="144">
        <v>537</v>
      </c>
      <c r="J266" s="145" t="s">
        <v>722</v>
      </c>
      <c r="K266" s="146">
        <f>H266-F266</f>
        <v>-210</v>
      </c>
      <c r="L266" s="147">
        <f>K266/F266</f>
        <v>-0.48837209302325579</v>
      </c>
      <c r="M266" s="143" t="s">
        <v>558</v>
      </c>
      <c r="N266" s="140">
        <v>43252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114</v>
      </c>
      <c r="B267" s="161">
        <v>43220</v>
      </c>
      <c r="C267" s="161"/>
      <c r="D267" s="162" t="s">
        <v>723</v>
      </c>
      <c r="E267" s="163" t="s">
        <v>546</v>
      </c>
      <c r="F267" s="163">
        <v>153.5</v>
      </c>
      <c r="G267" s="163"/>
      <c r="H267" s="163">
        <v>196</v>
      </c>
      <c r="I267" s="165">
        <v>196</v>
      </c>
      <c r="J267" s="135" t="s">
        <v>724</v>
      </c>
      <c r="K267" s="136">
        <f>H267-F267</f>
        <v>42.5</v>
      </c>
      <c r="L267" s="137">
        <f>K267/F267</f>
        <v>0.27687296416938112</v>
      </c>
      <c r="M267" s="132" t="s">
        <v>548</v>
      </c>
      <c r="N267" s="138">
        <v>43605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39">
        <v>115</v>
      </c>
      <c r="B268" s="140">
        <v>43306</v>
      </c>
      <c r="C268" s="140"/>
      <c r="D268" s="141" t="s">
        <v>692</v>
      </c>
      <c r="E268" s="142" t="s">
        <v>546</v>
      </c>
      <c r="F268" s="143">
        <v>27.5</v>
      </c>
      <c r="G268" s="143"/>
      <c r="H268" s="144">
        <v>13.1</v>
      </c>
      <c r="I268" s="144">
        <v>60</v>
      </c>
      <c r="J268" s="145" t="s">
        <v>725</v>
      </c>
      <c r="K268" s="146">
        <v>-14.4</v>
      </c>
      <c r="L268" s="147">
        <v>-0.52363636363636401</v>
      </c>
      <c r="M268" s="143" t="s">
        <v>558</v>
      </c>
      <c r="N268" s="140">
        <v>43138</v>
      </c>
      <c r="O268" s="54"/>
      <c r="P268" s="54"/>
      <c r="Q268" s="198"/>
      <c r="R268" s="54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9">
        <v>116</v>
      </c>
      <c r="B269" s="170">
        <v>43318</v>
      </c>
      <c r="C269" s="170"/>
      <c r="D269" s="148" t="s">
        <v>726</v>
      </c>
      <c r="E269" s="143" t="s">
        <v>546</v>
      </c>
      <c r="F269" s="143">
        <v>148.5</v>
      </c>
      <c r="G269" s="143"/>
      <c r="H269" s="143">
        <v>102</v>
      </c>
      <c r="I269" s="144">
        <v>182</v>
      </c>
      <c r="J269" s="145" t="s">
        <v>727</v>
      </c>
      <c r="K269" s="146">
        <f>H269-F269</f>
        <v>-46.5</v>
      </c>
      <c r="L269" s="147">
        <f>K269/F269</f>
        <v>-0.31313131313131315</v>
      </c>
      <c r="M269" s="143" t="s">
        <v>558</v>
      </c>
      <c r="N269" s="140">
        <v>43661</v>
      </c>
      <c r="O269" s="54"/>
      <c r="P269" s="54"/>
      <c r="Q269" s="198"/>
      <c r="R269" s="54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29">
        <v>117</v>
      </c>
      <c r="B270" s="130">
        <v>43335</v>
      </c>
      <c r="C270" s="130"/>
      <c r="D270" s="131" t="s">
        <v>728</v>
      </c>
      <c r="E270" s="132" t="s">
        <v>546</v>
      </c>
      <c r="F270" s="163">
        <v>285</v>
      </c>
      <c r="G270" s="132"/>
      <c r="H270" s="132">
        <v>355</v>
      </c>
      <c r="I270" s="134">
        <v>364</v>
      </c>
      <c r="J270" s="135" t="s">
        <v>729</v>
      </c>
      <c r="K270" s="136">
        <v>70</v>
      </c>
      <c r="L270" s="137">
        <v>0.24561403508771901</v>
      </c>
      <c r="M270" s="132" t="s">
        <v>548</v>
      </c>
      <c r="N270" s="138">
        <v>43455</v>
      </c>
      <c r="O270" s="54"/>
      <c r="P270" s="54"/>
      <c r="Q270" s="198"/>
      <c r="R270" s="54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29">
        <v>118</v>
      </c>
      <c r="B271" s="130">
        <v>43341</v>
      </c>
      <c r="C271" s="130"/>
      <c r="D271" s="131" t="s">
        <v>384</v>
      </c>
      <c r="E271" s="132" t="s">
        <v>546</v>
      </c>
      <c r="F271" s="163">
        <v>525</v>
      </c>
      <c r="G271" s="132"/>
      <c r="H271" s="132">
        <v>585</v>
      </c>
      <c r="I271" s="134">
        <v>635</v>
      </c>
      <c r="J271" s="135" t="s">
        <v>730</v>
      </c>
      <c r="K271" s="136">
        <f t="shared" ref="K271:K302" si="129">H271-F271</f>
        <v>60</v>
      </c>
      <c r="L271" s="137">
        <f t="shared" ref="L271:L302" si="130">K271/F271</f>
        <v>0.11428571428571428</v>
      </c>
      <c r="M271" s="132" t="s">
        <v>548</v>
      </c>
      <c r="N271" s="138">
        <v>43662</v>
      </c>
      <c r="O271" s="54"/>
      <c r="P271" s="54"/>
      <c r="Q271" s="198"/>
      <c r="R271" s="54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29">
        <v>119</v>
      </c>
      <c r="B272" s="130">
        <v>43395</v>
      </c>
      <c r="C272" s="130"/>
      <c r="D272" s="131" t="s">
        <v>375</v>
      </c>
      <c r="E272" s="132" t="s">
        <v>546</v>
      </c>
      <c r="F272" s="163">
        <v>475</v>
      </c>
      <c r="G272" s="132"/>
      <c r="H272" s="132">
        <v>574</v>
      </c>
      <c r="I272" s="134">
        <v>570</v>
      </c>
      <c r="J272" s="135" t="s">
        <v>632</v>
      </c>
      <c r="K272" s="136">
        <f t="shared" si="129"/>
        <v>99</v>
      </c>
      <c r="L272" s="137">
        <f t="shared" si="130"/>
        <v>0.20842105263157895</v>
      </c>
      <c r="M272" s="132" t="s">
        <v>548</v>
      </c>
      <c r="N272" s="138">
        <v>43403</v>
      </c>
      <c r="O272" s="54"/>
      <c r="P272" s="54"/>
      <c r="Q272" s="198"/>
      <c r="R272" s="54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120</v>
      </c>
      <c r="B273" s="161">
        <v>43397</v>
      </c>
      <c r="C273" s="161"/>
      <c r="D273" s="162" t="s">
        <v>731</v>
      </c>
      <c r="E273" s="163" t="s">
        <v>546</v>
      </c>
      <c r="F273" s="163">
        <v>707.5</v>
      </c>
      <c r="G273" s="163"/>
      <c r="H273" s="163">
        <v>872</v>
      </c>
      <c r="I273" s="165">
        <v>872</v>
      </c>
      <c r="J273" s="166" t="s">
        <v>632</v>
      </c>
      <c r="K273" s="136">
        <f t="shared" si="129"/>
        <v>164.5</v>
      </c>
      <c r="L273" s="167">
        <f t="shared" si="130"/>
        <v>0.23250883392226149</v>
      </c>
      <c r="M273" s="163" t="s">
        <v>548</v>
      </c>
      <c r="N273" s="168">
        <v>43482</v>
      </c>
      <c r="O273" s="54"/>
      <c r="P273" s="54"/>
      <c r="Q273" s="198"/>
      <c r="R273" s="54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121</v>
      </c>
      <c r="B274" s="161">
        <v>43398</v>
      </c>
      <c r="C274" s="161"/>
      <c r="D274" s="162" t="s">
        <v>732</v>
      </c>
      <c r="E274" s="163" t="s">
        <v>546</v>
      </c>
      <c r="F274" s="163">
        <v>162</v>
      </c>
      <c r="G274" s="163"/>
      <c r="H274" s="163">
        <v>204</v>
      </c>
      <c r="I274" s="165">
        <v>209</v>
      </c>
      <c r="J274" s="166" t="s">
        <v>733</v>
      </c>
      <c r="K274" s="136">
        <f t="shared" si="129"/>
        <v>42</v>
      </c>
      <c r="L274" s="167">
        <f t="shared" si="130"/>
        <v>0.25925925925925924</v>
      </c>
      <c r="M274" s="163" t="s">
        <v>548</v>
      </c>
      <c r="N274" s="168">
        <v>43539</v>
      </c>
      <c r="O274" s="54"/>
      <c r="P274" s="54"/>
      <c r="Q274" s="198"/>
      <c r="R274" s="54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122</v>
      </c>
      <c r="B275" s="161">
        <v>43399</v>
      </c>
      <c r="C275" s="161"/>
      <c r="D275" s="162" t="s">
        <v>460</v>
      </c>
      <c r="E275" s="163" t="s">
        <v>546</v>
      </c>
      <c r="F275" s="163">
        <v>240</v>
      </c>
      <c r="G275" s="163"/>
      <c r="H275" s="163">
        <v>297</v>
      </c>
      <c r="I275" s="165">
        <v>297</v>
      </c>
      <c r="J275" s="166" t="s">
        <v>632</v>
      </c>
      <c r="K275" s="172">
        <f t="shared" si="129"/>
        <v>57</v>
      </c>
      <c r="L275" s="167">
        <f t="shared" si="130"/>
        <v>0.23749999999999999</v>
      </c>
      <c r="M275" s="163" t="s">
        <v>548</v>
      </c>
      <c r="N275" s="168">
        <v>43417</v>
      </c>
      <c r="O275" s="54"/>
      <c r="P275" s="54"/>
      <c r="Q275" s="198"/>
      <c r="R275" s="54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29">
        <v>123</v>
      </c>
      <c r="B276" s="130">
        <v>43439</v>
      </c>
      <c r="C276" s="130"/>
      <c r="D276" s="131" t="s">
        <v>734</v>
      </c>
      <c r="E276" s="132" t="s">
        <v>546</v>
      </c>
      <c r="F276" s="132">
        <v>202.5</v>
      </c>
      <c r="G276" s="132"/>
      <c r="H276" s="132">
        <v>255</v>
      </c>
      <c r="I276" s="134">
        <v>252</v>
      </c>
      <c r="J276" s="135" t="s">
        <v>632</v>
      </c>
      <c r="K276" s="136">
        <f t="shared" si="129"/>
        <v>52.5</v>
      </c>
      <c r="L276" s="137">
        <f t="shared" si="130"/>
        <v>0.25925925925925924</v>
      </c>
      <c r="M276" s="132" t="s">
        <v>548</v>
      </c>
      <c r="N276" s="138">
        <v>43542</v>
      </c>
      <c r="O276" s="54"/>
      <c r="P276" s="54"/>
      <c r="Q276" s="198"/>
      <c r="R276" s="37" t="s">
        <v>1007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124</v>
      </c>
      <c r="B277" s="161">
        <v>43465</v>
      </c>
      <c r="C277" s="130"/>
      <c r="D277" s="162" t="s">
        <v>156</v>
      </c>
      <c r="E277" s="163" t="s">
        <v>546</v>
      </c>
      <c r="F277" s="163">
        <v>710</v>
      </c>
      <c r="G277" s="163"/>
      <c r="H277" s="163">
        <v>866</v>
      </c>
      <c r="I277" s="165">
        <v>866</v>
      </c>
      <c r="J277" s="166" t="s">
        <v>632</v>
      </c>
      <c r="K277" s="136">
        <f t="shared" si="129"/>
        <v>156</v>
      </c>
      <c r="L277" s="137">
        <f t="shared" si="130"/>
        <v>0.21971830985915494</v>
      </c>
      <c r="M277" s="132" t="s">
        <v>548</v>
      </c>
      <c r="N277" s="138">
        <v>43553</v>
      </c>
      <c r="O277" s="54"/>
      <c r="P277" s="54"/>
      <c r="Q277" s="198"/>
      <c r="R277" s="37" t="s">
        <v>1007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125</v>
      </c>
      <c r="B278" s="161">
        <v>43522</v>
      </c>
      <c r="C278" s="161"/>
      <c r="D278" s="162" t="s">
        <v>170</v>
      </c>
      <c r="E278" s="163" t="s">
        <v>546</v>
      </c>
      <c r="F278" s="163">
        <v>337.25</v>
      </c>
      <c r="G278" s="163"/>
      <c r="H278" s="163">
        <v>398.5</v>
      </c>
      <c r="I278" s="165">
        <v>411</v>
      </c>
      <c r="J278" s="135" t="s">
        <v>735</v>
      </c>
      <c r="K278" s="136">
        <f t="shared" si="129"/>
        <v>61.25</v>
      </c>
      <c r="L278" s="137">
        <f t="shared" si="130"/>
        <v>0.1816160118606375</v>
      </c>
      <c r="M278" s="132" t="s">
        <v>548</v>
      </c>
      <c r="N278" s="138">
        <v>43760</v>
      </c>
      <c r="O278" s="54"/>
      <c r="P278" s="54"/>
      <c r="Q278" s="198"/>
      <c r="R278" s="37" t="s">
        <v>1007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73">
        <v>126</v>
      </c>
      <c r="B279" s="174">
        <v>43559</v>
      </c>
      <c r="C279" s="174"/>
      <c r="D279" s="175" t="s">
        <v>736</v>
      </c>
      <c r="E279" s="176" t="s">
        <v>546</v>
      </c>
      <c r="F279" s="176">
        <v>130</v>
      </c>
      <c r="G279" s="176"/>
      <c r="H279" s="176">
        <v>65</v>
      </c>
      <c r="I279" s="177">
        <v>158</v>
      </c>
      <c r="J279" s="145" t="s">
        <v>737</v>
      </c>
      <c r="K279" s="146">
        <f t="shared" si="129"/>
        <v>-65</v>
      </c>
      <c r="L279" s="147">
        <f t="shared" si="130"/>
        <v>-0.5</v>
      </c>
      <c r="M279" s="143" t="s">
        <v>558</v>
      </c>
      <c r="N279" s="140">
        <v>43726</v>
      </c>
      <c r="O279" s="54"/>
      <c r="P279" s="54"/>
      <c r="Q279" s="198"/>
      <c r="R279" s="37" t="s">
        <v>1005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127</v>
      </c>
      <c r="B280" s="161">
        <v>43017</v>
      </c>
      <c r="C280" s="161"/>
      <c r="D280" s="162" t="s">
        <v>205</v>
      </c>
      <c r="E280" s="163" t="s">
        <v>546</v>
      </c>
      <c r="F280" s="163">
        <v>141.5</v>
      </c>
      <c r="G280" s="163"/>
      <c r="H280" s="163">
        <v>183.5</v>
      </c>
      <c r="I280" s="165">
        <v>210</v>
      </c>
      <c r="J280" s="135" t="s">
        <v>733</v>
      </c>
      <c r="K280" s="136">
        <f t="shared" si="129"/>
        <v>42</v>
      </c>
      <c r="L280" s="137">
        <f t="shared" si="130"/>
        <v>0.29681978798586572</v>
      </c>
      <c r="M280" s="132" t="s">
        <v>548</v>
      </c>
      <c r="N280" s="138">
        <v>43042</v>
      </c>
      <c r="O280" s="54"/>
      <c r="P280" s="54"/>
      <c r="Q280" s="198"/>
      <c r="R280" s="37" t="s">
        <v>1005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73">
        <v>128</v>
      </c>
      <c r="B281" s="174">
        <v>43074</v>
      </c>
      <c r="C281" s="174"/>
      <c r="D281" s="175" t="s">
        <v>738</v>
      </c>
      <c r="E281" s="176" t="s">
        <v>546</v>
      </c>
      <c r="F281" s="171">
        <v>172</v>
      </c>
      <c r="G281" s="176"/>
      <c r="H281" s="176">
        <v>155.25</v>
      </c>
      <c r="I281" s="177">
        <v>230</v>
      </c>
      <c r="J281" s="145" t="s">
        <v>739</v>
      </c>
      <c r="K281" s="146">
        <f t="shared" si="129"/>
        <v>-16.75</v>
      </c>
      <c r="L281" s="147">
        <f t="shared" si="130"/>
        <v>-9.7383720930232565E-2</v>
      </c>
      <c r="M281" s="143" t="s">
        <v>558</v>
      </c>
      <c r="N281" s="140">
        <v>43787</v>
      </c>
      <c r="O281" s="54"/>
      <c r="P281" s="54"/>
      <c r="Q281" s="198"/>
      <c r="R281" s="37" t="s">
        <v>1005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129</v>
      </c>
      <c r="B282" s="161">
        <v>43398</v>
      </c>
      <c r="C282" s="161"/>
      <c r="D282" s="162" t="s">
        <v>117</v>
      </c>
      <c r="E282" s="163" t="s">
        <v>546</v>
      </c>
      <c r="F282" s="163">
        <v>698.5</v>
      </c>
      <c r="G282" s="163"/>
      <c r="H282" s="163">
        <v>890</v>
      </c>
      <c r="I282" s="165">
        <v>890</v>
      </c>
      <c r="J282" s="135" t="s">
        <v>740</v>
      </c>
      <c r="K282" s="136">
        <f t="shared" si="129"/>
        <v>191.5</v>
      </c>
      <c r="L282" s="137">
        <f t="shared" si="130"/>
        <v>0.27415891195418757</v>
      </c>
      <c r="M282" s="132" t="s">
        <v>548</v>
      </c>
      <c r="N282" s="138">
        <v>44328</v>
      </c>
      <c r="O282" s="54"/>
      <c r="P282" s="54"/>
      <c r="Q282" s="198"/>
      <c r="R282" s="37" t="s">
        <v>1007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130</v>
      </c>
      <c r="B283" s="161">
        <v>42877</v>
      </c>
      <c r="C283" s="161"/>
      <c r="D283" s="162" t="s">
        <v>741</v>
      </c>
      <c r="E283" s="163" t="s">
        <v>546</v>
      </c>
      <c r="F283" s="163">
        <v>127.6</v>
      </c>
      <c r="G283" s="163"/>
      <c r="H283" s="163">
        <v>138</v>
      </c>
      <c r="I283" s="165">
        <v>190</v>
      </c>
      <c r="J283" s="135" t="s">
        <v>742</v>
      </c>
      <c r="K283" s="136">
        <f t="shared" si="129"/>
        <v>10.400000000000006</v>
      </c>
      <c r="L283" s="137">
        <f t="shared" si="130"/>
        <v>8.1504702194357417E-2</v>
      </c>
      <c r="M283" s="132" t="s">
        <v>548</v>
      </c>
      <c r="N283" s="138">
        <v>43774</v>
      </c>
      <c r="O283" s="54"/>
      <c r="P283" s="54"/>
      <c r="Q283" s="198"/>
      <c r="R283" s="37" t="s">
        <v>1005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131</v>
      </c>
      <c r="B284" s="161">
        <v>43158</v>
      </c>
      <c r="C284" s="161"/>
      <c r="D284" s="162" t="s">
        <v>743</v>
      </c>
      <c r="E284" s="163" t="s">
        <v>546</v>
      </c>
      <c r="F284" s="163">
        <v>317</v>
      </c>
      <c r="G284" s="163"/>
      <c r="H284" s="163">
        <v>382.5</v>
      </c>
      <c r="I284" s="165">
        <v>398</v>
      </c>
      <c r="J284" s="135" t="s">
        <v>744</v>
      </c>
      <c r="K284" s="136">
        <f t="shared" si="129"/>
        <v>65.5</v>
      </c>
      <c r="L284" s="137">
        <f t="shared" si="130"/>
        <v>0.20662460567823343</v>
      </c>
      <c r="M284" s="132" t="s">
        <v>548</v>
      </c>
      <c r="N284" s="138">
        <v>44238</v>
      </c>
      <c r="O284" s="54"/>
      <c r="P284" s="54"/>
      <c r="Q284" s="198"/>
      <c r="R284" s="37" t="s">
        <v>1005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73">
        <v>132</v>
      </c>
      <c r="B285" s="174">
        <v>43164</v>
      </c>
      <c r="C285" s="174"/>
      <c r="D285" s="175" t="s">
        <v>162</v>
      </c>
      <c r="E285" s="176" t="s">
        <v>546</v>
      </c>
      <c r="F285" s="171">
        <f>510-14.4</f>
        <v>495.6</v>
      </c>
      <c r="G285" s="176"/>
      <c r="H285" s="176">
        <v>350</v>
      </c>
      <c r="I285" s="177">
        <v>672</v>
      </c>
      <c r="J285" s="145" t="s">
        <v>745</v>
      </c>
      <c r="K285" s="146">
        <f t="shared" si="129"/>
        <v>-145.60000000000002</v>
      </c>
      <c r="L285" s="147">
        <f t="shared" si="130"/>
        <v>-0.29378531073446329</v>
      </c>
      <c r="M285" s="143" t="s">
        <v>558</v>
      </c>
      <c r="N285" s="140">
        <v>43887</v>
      </c>
      <c r="O285" s="54"/>
      <c r="P285" s="54"/>
      <c r="Q285" s="198"/>
      <c r="R285" s="37" t="s">
        <v>1007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73">
        <v>133</v>
      </c>
      <c r="B286" s="174">
        <v>43237</v>
      </c>
      <c r="C286" s="174"/>
      <c r="D286" s="175" t="s">
        <v>746</v>
      </c>
      <c r="E286" s="176" t="s">
        <v>546</v>
      </c>
      <c r="F286" s="171">
        <v>230.3</v>
      </c>
      <c r="G286" s="176"/>
      <c r="H286" s="176">
        <v>102.5</v>
      </c>
      <c r="I286" s="177">
        <v>348</v>
      </c>
      <c r="J286" s="145" t="s">
        <v>747</v>
      </c>
      <c r="K286" s="146">
        <f t="shared" si="129"/>
        <v>-127.80000000000001</v>
      </c>
      <c r="L286" s="147">
        <f t="shared" si="130"/>
        <v>-0.55492835432045162</v>
      </c>
      <c r="M286" s="143" t="s">
        <v>558</v>
      </c>
      <c r="N286" s="140">
        <v>43896</v>
      </c>
      <c r="O286" s="54"/>
      <c r="P286" s="54"/>
      <c r="Q286" s="198"/>
      <c r="R286" s="37" t="s">
        <v>1007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134</v>
      </c>
      <c r="B287" s="161">
        <v>43258</v>
      </c>
      <c r="C287" s="161"/>
      <c r="D287" s="162" t="s">
        <v>423</v>
      </c>
      <c r="E287" s="163" t="s">
        <v>546</v>
      </c>
      <c r="F287" s="163">
        <f>342.5-5.1</f>
        <v>337.4</v>
      </c>
      <c r="G287" s="163"/>
      <c r="H287" s="163">
        <v>412.5</v>
      </c>
      <c r="I287" s="165">
        <v>439</v>
      </c>
      <c r="J287" s="135" t="s">
        <v>748</v>
      </c>
      <c r="K287" s="136">
        <f t="shared" si="129"/>
        <v>75.100000000000023</v>
      </c>
      <c r="L287" s="137">
        <f t="shared" si="130"/>
        <v>0.22258446947243635</v>
      </c>
      <c r="M287" s="132" t="s">
        <v>548</v>
      </c>
      <c r="N287" s="138">
        <v>44230</v>
      </c>
      <c r="O287" s="54"/>
      <c r="P287" s="54"/>
      <c r="Q287" s="198"/>
      <c r="R287" s="37" t="s">
        <v>1005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54">
        <v>135</v>
      </c>
      <c r="B288" s="153">
        <v>43285</v>
      </c>
      <c r="C288" s="153"/>
      <c r="D288" s="154" t="s">
        <v>56</v>
      </c>
      <c r="E288" s="155" t="s">
        <v>546</v>
      </c>
      <c r="F288" s="155">
        <f>127.5-5.53</f>
        <v>121.97</v>
      </c>
      <c r="G288" s="156"/>
      <c r="H288" s="156">
        <v>122.5</v>
      </c>
      <c r="I288" s="156">
        <v>170</v>
      </c>
      <c r="J288" s="157" t="s">
        <v>749</v>
      </c>
      <c r="K288" s="158">
        <f t="shared" si="129"/>
        <v>0.53000000000000114</v>
      </c>
      <c r="L288" s="159">
        <f t="shared" si="130"/>
        <v>4.3453308190538747E-3</v>
      </c>
      <c r="M288" s="155" t="s">
        <v>565</v>
      </c>
      <c r="N288" s="153">
        <v>44431</v>
      </c>
      <c r="O288" s="54"/>
      <c r="P288" s="54"/>
      <c r="Q288" s="198"/>
      <c r="R288" s="37" t="s">
        <v>1007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73">
        <v>136</v>
      </c>
      <c r="B289" s="174">
        <v>43294</v>
      </c>
      <c r="C289" s="174"/>
      <c r="D289" s="175" t="s">
        <v>750</v>
      </c>
      <c r="E289" s="176" t="s">
        <v>546</v>
      </c>
      <c r="F289" s="171">
        <v>46.5</v>
      </c>
      <c r="G289" s="176"/>
      <c r="H289" s="176">
        <v>17</v>
      </c>
      <c r="I289" s="177">
        <v>59</v>
      </c>
      <c r="J289" s="145" t="s">
        <v>751</v>
      </c>
      <c r="K289" s="146">
        <f t="shared" si="129"/>
        <v>-29.5</v>
      </c>
      <c r="L289" s="147">
        <f t="shared" si="130"/>
        <v>-0.63440860215053763</v>
      </c>
      <c r="M289" s="143" t="s">
        <v>558</v>
      </c>
      <c r="N289" s="140">
        <v>43887</v>
      </c>
      <c r="O289" s="54"/>
      <c r="P289" s="54"/>
      <c r="Q289" s="198"/>
      <c r="R289" s="37" t="s">
        <v>1007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137</v>
      </c>
      <c r="B290" s="161">
        <v>43396</v>
      </c>
      <c r="C290" s="161"/>
      <c r="D290" s="162" t="s">
        <v>407</v>
      </c>
      <c r="E290" s="163" t="s">
        <v>546</v>
      </c>
      <c r="F290" s="163">
        <v>156.5</v>
      </c>
      <c r="G290" s="163"/>
      <c r="H290" s="163">
        <v>207.5</v>
      </c>
      <c r="I290" s="165">
        <v>191</v>
      </c>
      <c r="J290" s="135" t="s">
        <v>632</v>
      </c>
      <c r="K290" s="136">
        <f t="shared" si="129"/>
        <v>51</v>
      </c>
      <c r="L290" s="137">
        <f t="shared" si="130"/>
        <v>0.32587859424920129</v>
      </c>
      <c r="M290" s="132" t="s">
        <v>548</v>
      </c>
      <c r="N290" s="138">
        <v>44369</v>
      </c>
      <c r="O290" s="54"/>
      <c r="P290" s="54"/>
      <c r="Q290" s="198"/>
      <c r="R290" s="37" t="s">
        <v>1007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138</v>
      </c>
      <c r="B291" s="161">
        <v>43439</v>
      </c>
      <c r="C291" s="161"/>
      <c r="D291" s="162" t="s">
        <v>338</v>
      </c>
      <c r="E291" s="163" t="s">
        <v>546</v>
      </c>
      <c r="F291" s="163">
        <v>259.5</v>
      </c>
      <c r="G291" s="163"/>
      <c r="H291" s="163">
        <v>320</v>
      </c>
      <c r="I291" s="165">
        <v>320</v>
      </c>
      <c r="J291" s="135" t="s">
        <v>632</v>
      </c>
      <c r="K291" s="136">
        <f t="shared" si="129"/>
        <v>60.5</v>
      </c>
      <c r="L291" s="137">
        <f t="shared" si="130"/>
        <v>0.23314065510597304</v>
      </c>
      <c r="M291" s="132" t="s">
        <v>548</v>
      </c>
      <c r="N291" s="138">
        <v>44323</v>
      </c>
      <c r="O291" s="54"/>
      <c r="P291" s="54"/>
      <c r="Q291" s="198"/>
      <c r="R291" s="37" t="s">
        <v>1007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73">
        <v>139</v>
      </c>
      <c r="B292" s="174">
        <v>43439</v>
      </c>
      <c r="C292" s="174"/>
      <c r="D292" s="175" t="s">
        <v>752</v>
      </c>
      <c r="E292" s="176" t="s">
        <v>546</v>
      </c>
      <c r="F292" s="176">
        <v>715</v>
      </c>
      <c r="G292" s="176"/>
      <c r="H292" s="176">
        <v>445</v>
      </c>
      <c r="I292" s="177">
        <v>840</v>
      </c>
      <c r="J292" s="145" t="s">
        <v>753</v>
      </c>
      <c r="K292" s="146">
        <f t="shared" si="129"/>
        <v>-270</v>
      </c>
      <c r="L292" s="147">
        <f t="shared" si="130"/>
        <v>-0.3776223776223776</v>
      </c>
      <c r="M292" s="143" t="s">
        <v>558</v>
      </c>
      <c r="N292" s="140">
        <v>43800</v>
      </c>
      <c r="O292" s="54"/>
      <c r="P292" s="54"/>
      <c r="Q292" s="198"/>
      <c r="R292" s="37" t="s">
        <v>1007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140</v>
      </c>
      <c r="B293" s="161">
        <v>43469</v>
      </c>
      <c r="C293" s="161"/>
      <c r="D293" s="162" t="s">
        <v>176</v>
      </c>
      <c r="E293" s="163" t="s">
        <v>546</v>
      </c>
      <c r="F293" s="163">
        <v>875</v>
      </c>
      <c r="G293" s="163"/>
      <c r="H293" s="163">
        <v>1165</v>
      </c>
      <c r="I293" s="165">
        <v>1185</v>
      </c>
      <c r="J293" s="135" t="s">
        <v>754</v>
      </c>
      <c r="K293" s="136">
        <f t="shared" si="129"/>
        <v>290</v>
      </c>
      <c r="L293" s="137">
        <f t="shared" si="130"/>
        <v>0.33142857142857141</v>
      </c>
      <c r="M293" s="132" t="s">
        <v>548</v>
      </c>
      <c r="N293" s="138">
        <v>43847</v>
      </c>
      <c r="O293" s="54"/>
      <c r="P293" s="54"/>
      <c r="Q293" s="198"/>
      <c r="R293" s="37" t="s">
        <v>1007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141</v>
      </c>
      <c r="B294" s="161">
        <v>43559</v>
      </c>
      <c r="C294" s="161"/>
      <c r="D294" s="162" t="s">
        <v>356</v>
      </c>
      <c r="E294" s="163" t="s">
        <v>546</v>
      </c>
      <c r="F294" s="163">
        <f>387-14.63</f>
        <v>372.37</v>
      </c>
      <c r="G294" s="163"/>
      <c r="H294" s="163">
        <v>490</v>
      </c>
      <c r="I294" s="165">
        <v>490</v>
      </c>
      <c r="J294" s="135" t="s">
        <v>632</v>
      </c>
      <c r="K294" s="136">
        <f t="shared" si="129"/>
        <v>117.63</v>
      </c>
      <c r="L294" s="137">
        <f t="shared" si="130"/>
        <v>0.31589548030185027</v>
      </c>
      <c r="M294" s="132" t="s">
        <v>548</v>
      </c>
      <c r="N294" s="138">
        <v>43850</v>
      </c>
      <c r="O294" s="54"/>
      <c r="P294" s="54"/>
      <c r="Q294" s="198"/>
      <c r="R294" s="37" t="s">
        <v>1007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73">
        <v>142</v>
      </c>
      <c r="B295" s="174">
        <v>43578</v>
      </c>
      <c r="C295" s="174"/>
      <c r="D295" s="175" t="s">
        <v>755</v>
      </c>
      <c r="E295" s="176" t="s">
        <v>557</v>
      </c>
      <c r="F295" s="176">
        <v>220</v>
      </c>
      <c r="G295" s="176"/>
      <c r="H295" s="176">
        <v>127.5</v>
      </c>
      <c r="I295" s="177">
        <v>284</v>
      </c>
      <c r="J295" s="145" t="s">
        <v>756</v>
      </c>
      <c r="K295" s="146">
        <f t="shared" si="129"/>
        <v>-92.5</v>
      </c>
      <c r="L295" s="147">
        <f t="shared" si="130"/>
        <v>-0.42045454545454547</v>
      </c>
      <c r="M295" s="143" t="s">
        <v>558</v>
      </c>
      <c r="N295" s="140">
        <v>43896</v>
      </c>
      <c r="O295" s="54"/>
      <c r="P295" s="54"/>
      <c r="Q295" s="198"/>
      <c r="R295" s="37" t="s">
        <v>1007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143</v>
      </c>
      <c r="B296" s="161">
        <v>43622</v>
      </c>
      <c r="C296" s="161"/>
      <c r="D296" s="162" t="s">
        <v>461</v>
      </c>
      <c r="E296" s="163" t="s">
        <v>557</v>
      </c>
      <c r="F296" s="163">
        <v>332.8</v>
      </c>
      <c r="G296" s="163"/>
      <c r="H296" s="163">
        <v>405</v>
      </c>
      <c r="I296" s="165">
        <v>419</v>
      </c>
      <c r="J296" s="135" t="s">
        <v>757</v>
      </c>
      <c r="K296" s="136">
        <f t="shared" si="129"/>
        <v>72.199999999999989</v>
      </c>
      <c r="L296" s="137">
        <f t="shared" si="130"/>
        <v>0.21694711538461534</v>
      </c>
      <c r="M296" s="132" t="s">
        <v>548</v>
      </c>
      <c r="N296" s="138">
        <v>43860</v>
      </c>
      <c r="O296" s="54"/>
      <c r="P296" s="54"/>
      <c r="Q296" s="198"/>
      <c r="R296" s="37" t="s">
        <v>1005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54">
        <v>144</v>
      </c>
      <c r="B297" s="153">
        <v>43641</v>
      </c>
      <c r="C297" s="153"/>
      <c r="D297" s="154" t="s">
        <v>168</v>
      </c>
      <c r="E297" s="155" t="s">
        <v>546</v>
      </c>
      <c r="F297" s="155">
        <v>386</v>
      </c>
      <c r="G297" s="156"/>
      <c r="H297" s="156">
        <v>395</v>
      </c>
      <c r="I297" s="156">
        <v>452</v>
      </c>
      <c r="J297" s="157" t="s">
        <v>758</v>
      </c>
      <c r="K297" s="158">
        <f t="shared" si="129"/>
        <v>9</v>
      </c>
      <c r="L297" s="159">
        <f t="shared" si="130"/>
        <v>2.3316062176165803E-2</v>
      </c>
      <c r="M297" s="155" t="s">
        <v>565</v>
      </c>
      <c r="N297" s="153">
        <v>43868</v>
      </c>
      <c r="O297" s="54"/>
      <c r="P297" s="54"/>
      <c r="Q297" s="198"/>
      <c r="R297" s="37" t="s">
        <v>1005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54">
        <v>145</v>
      </c>
      <c r="B298" s="153">
        <v>43707</v>
      </c>
      <c r="C298" s="153"/>
      <c r="D298" s="154" t="s">
        <v>143</v>
      </c>
      <c r="E298" s="155" t="s">
        <v>546</v>
      </c>
      <c r="F298" s="155">
        <v>137.5</v>
      </c>
      <c r="G298" s="156"/>
      <c r="H298" s="156">
        <v>138.5</v>
      </c>
      <c r="I298" s="156">
        <v>190</v>
      </c>
      <c r="J298" s="157" t="s">
        <v>759</v>
      </c>
      <c r="K298" s="158">
        <f t="shared" si="129"/>
        <v>1</v>
      </c>
      <c r="L298" s="159">
        <f t="shared" si="130"/>
        <v>7.2727272727272727E-3</v>
      </c>
      <c r="M298" s="155" t="s">
        <v>565</v>
      </c>
      <c r="N298" s="153">
        <v>44432</v>
      </c>
      <c r="O298" s="54"/>
      <c r="P298" s="54"/>
      <c r="Q298" s="198"/>
      <c r="R298" s="37" t="s">
        <v>1007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146</v>
      </c>
      <c r="B299" s="161">
        <v>43731</v>
      </c>
      <c r="C299" s="161"/>
      <c r="D299" s="162" t="s">
        <v>416</v>
      </c>
      <c r="E299" s="163" t="s">
        <v>546</v>
      </c>
      <c r="F299" s="163">
        <v>235</v>
      </c>
      <c r="G299" s="163"/>
      <c r="H299" s="163">
        <v>295</v>
      </c>
      <c r="I299" s="165">
        <v>296</v>
      </c>
      <c r="J299" s="135" t="s">
        <v>760</v>
      </c>
      <c r="K299" s="136">
        <f t="shared" si="129"/>
        <v>60</v>
      </c>
      <c r="L299" s="137">
        <f t="shared" si="130"/>
        <v>0.25531914893617019</v>
      </c>
      <c r="M299" s="132" t="s">
        <v>548</v>
      </c>
      <c r="N299" s="138">
        <v>43844</v>
      </c>
      <c r="O299" s="54"/>
      <c r="P299" s="54"/>
      <c r="Q299" s="198"/>
      <c r="R299" s="37" t="s">
        <v>1005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147</v>
      </c>
      <c r="B300" s="161">
        <v>43752</v>
      </c>
      <c r="C300" s="161"/>
      <c r="D300" s="162" t="s">
        <v>761</v>
      </c>
      <c r="E300" s="163" t="s">
        <v>546</v>
      </c>
      <c r="F300" s="163">
        <v>277.5</v>
      </c>
      <c r="G300" s="163"/>
      <c r="H300" s="163">
        <v>333</v>
      </c>
      <c r="I300" s="165">
        <v>333</v>
      </c>
      <c r="J300" s="135" t="s">
        <v>762</v>
      </c>
      <c r="K300" s="136">
        <f t="shared" si="129"/>
        <v>55.5</v>
      </c>
      <c r="L300" s="137">
        <f t="shared" si="130"/>
        <v>0.2</v>
      </c>
      <c r="M300" s="132" t="s">
        <v>548</v>
      </c>
      <c r="N300" s="138">
        <v>43846</v>
      </c>
      <c r="O300" s="54"/>
      <c r="P300" s="54"/>
      <c r="Q300" s="198"/>
      <c r="R300" s="37" t="s">
        <v>1007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148</v>
      </c>
      <c r="B301" s="161">
        <v>43752</v>
      </c>
      <c r="C301" s="161"/>
      <c r="D301" s="162" t="s">
        <v>763</v>
      </c>
      <c r="E301" s="163" t="s">
        <v>546</v>
      </c>
      <c r="F301" s="163">
        <v>930</v>
      </c>
      <c r="G301" s="163"/>
      <c r="H301" s="163">
        <v>1165</v>
      </c>
      <c r="I301" s="165">
        <v>1200</v>
      </c>
      <c r="J301" s="135" t="s">
        <v>764</v>
      </c>
      <c r="K301" s="136">
        <f t="shared" si="129"/>
        <v>235</v>
      </c>
      <c r="L301" s="137">
        <f t="shared" si="130"/>
        <v>0.25268817204301075</v>
      </c>
      <c r="M301" s="132" t="s">
        <v>548</v>
      </c>
      <c r="N301" s="138">
        <v>43847</v>
      </c>
      <c r="O301" s="54"/>
      <c r="P301" s="54"/>
      <c r="Q301" s="198"/>
      <c r="R301" s="37" t="s">
        <v>1005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149</v>
      </c>
      <c r="B302" s="161">
        <v>43753</v>
      </c>
      <c r="C302" s="161"/>
      <c r="D302" s="162" t="s">
        <v>765</v>
      </c>
      <c r="E302" s="163" t="s">
        <v>546</v>
      </c>
      <c r="F302" s="133">
        <v>111</v>
      </c>
      <c r="G302" s="163"/>
      <c r="H302" s="163">
        <v>141</v>
      </c>
      <c r="I302" s="165">
        <v>141</v>
      </c>
      <c r="J302" s="135" t="s">
        <v>766</v>
      </c>
      <c r="K302" s="136">
        <f t="shared" si="129"/>
        <v>30</v>
      </c>
      <c r="L302" s="137">
        <f t="shared" si="130"/>
        <v>0.27027027027027029</v>
      </c>
      <c r="M302" s="132" t="s">
        <v>548</v>
      </c>
      <c r="N302" s="138">
        <v>44328</v>
      </c>
      <c r="O302" s="54"/>
      <c r="P302" s="54"/>
      <c r="Q302" s="198"/>
      <c r="R302" s="37" t="s">
        <v>1005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150</v>
      </c>
      <c r="B303" s="161">
        <v>43753</v>
      </c>
      <c r="C303" s="161"/>
      <c r="D303" s="162" t="s">
        <v>767</v>
      </c>
      <c r="E303" s="163" t="s">
        <v>546</v>
      </c>
      <c r="F303" s="133">
        <v>296</v>
      </c>
      <c r="G303" s="163"/>
      <c r="H303" s="163">
        <v>370</v>
      </c>
      <c r="I303" s="165">
        <v>370</v>
      </c>
      <c r="J303" s="135" t="s">
        <v>632</v>
      </c>
      <c r="K303" s="136">
        <f t="shared" ref="K303:K328" si="131">H303-F303</f>
        <v>74</v>
      </c>
      <c r="L303" s="137">
        <f t="shared" ref="L303:L328" si="132">K303/F303</f>
        <v>0.25</v>
      </c>
      <c r="M303" s="132" t="s">
        <v>548</v>
      </c>
      <c r="N303" s="138">
        <v>43853</v>
      </c>
      <c r="O303" s="54"/>
      <c r="P303" s="54"/>
      <c r="Q303" s="198"/>
      <c r="R303" s="37" t="s">
        <v>1005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151</v>
      </c>
      <c r="B304" s="161">
        <v>43754</v>
      </c>
      <c r="C304" s="161"/>
      <c r="D304" s="162" t="s">
        <v>768</v>
      </c>
      <c r="E304" s="163" t="s">
        <v>546</v>
      </c>
      <c r="F304" s="133">
        <v>300</v>
      </c>
      <c r="G304" s="163"/>
      <c r="H304" s="163">
        <v>382.5</v>
      </c>
      <c r="I304" s="165">
        <v>344</v>
      </c>
      <c r="J304" s="135" t="s">
        <v>769</v>
      </c>
      <c r="K304" s="136">
        <f t="shared" si="131"/>
        <v>82.5</v>
      </c>
      <c r="L304" s="137">
        <f t="shared" si="132"/>
        <v>0.27500000000000002</v>
      </c>
      <c r="M304" s="132" t="s">
        <v>548</v>
      </c>
      <c r="N304" s="138">
        <v>44238</v>
      </c>
      <c r="O304" s="54"/>
      <c r="P304" s="54"/>
      <c r="Q304" s="198"/>
      <c r="R304" s="37" t="s">
        <v>1005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152</v>
      </c>
      <c r="B305" s="161">
        <v>43832</v>
      </c>
      <c r="C305" s="161"/>
      <c r="D305" s="162" t="s">
        <v>770</v>
      </c>
      <c r="E305" s="163" t="s">
        <v>546</v>
      </c>
      <c r="F305" s="133">
        <v>495</v>
      </c>
      <c r="G305" s="163"/>
      <c r="H305" s="163">
        <v>595</v>
      </c>
      <c r="I305" s="165">
        <v>590</v>
      </c>
      <c r="J305" s="135" t="s">
        <v>568</v>
      </c>
      <c r="K305" s="136">
        <f t="shared" si="131"/>
        <v>100</v>
      </c>
      <c r="L305" s="137">
        <f t="shared" si="132"/>
        <v>0.20202020202020202</v>
      </c>
      <c r="M305" s="132" t="s">
        <v>548</v>
      </c>
      <c r="N305" s="138">
        <v>44589</v>
      </c>
      <c r="O305" s="54"/>
      <c r="P305" s="54"/>
      <c r="Q305" s="198"/>
      <c r="R305" s="37" t="s">
        <v>1005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153</v>
      </c>
      <c r="B306" s="161">
        <v>43966</v>
      </c>
      <c r="C306" s="161"/>
      <c r="D306" s="162" t="s">
        <v>74</v>
      </c>
      <c r="E306" s="163" t="s">
        <v>546</v>
      </c>
      <c r="F306" s="133">
        <v>67.5</v>
      </c>
      <c r="G306" s="163"/>
      <c r="H306" s="163">
        <v>86</v>
      </c>
      <c r="I306" s="165">
        <v>86</v>
      </c>
      <c r="J306" s="135" t="s">
        <v>771</v>
      </c>
      <c r="K306" s="136">
        <f t="shared" si="131"/>
        <v>18.5</v>
      </c>
      <c r="L306" s="137">
        <f t="shared" si="132"/>
        <v>0.27407407407407408</v>
      </c>
      <c r="M306" s="132" t="s">
        <v>548</v>
      </c>
      <c r="N306" s="138">
        <v>44008</v>
      </c>
      <c r="O306" s="54"/>
      <c r="P306" s="54"/>
      <c r="Q306" s="198"/>
      <c r="R306" s="37" t="s">
        <v>1005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154</v>
      </c>
      <c r="B307" s="161">
        <v>44035</v>
      </c>
      <c r="C307" s="161"/>
      <c r="D307" s="162" t="s">
        <v>460</v>
      </c>
      <c r="E307" s="163" t="s">
        <v>546</v>
      </c>
      <c r="F307" s="133">
        <v>231</v>
      </c>
      <c r="G307" s="163"/>
      <c r="H307" s="163">
        <v>281</v>
      </c>
      <c r="I307" s="165">
        <v>281</v>
      </c>
      <c r="J307" s="135" t="s">
        <v>632</v>
      </c>
      <c r="K307" s="136">
        <f t="shared" si="131"/>
        <v>50</v>
      </c>
      <c r="L307" s="137">
        <f t="shared" si="132"/>
        <v>0.21645021645021645</v>
      </c>
      <c r="M307" s="132" t="s">
        <v>548</v>
      </c>
      <c r="N307" s="138">
        <v>44358</v>
      </c>
      <c r="O307" s="54"/>
      <c r="P307" s="54"/>
      <c r="Q307" s="198"/>
      <c r="R307" s="37" t="s">
        <v>1005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155</v>
      </c>
      <c r="B308" s="161">
        <v>44092</v>
      </c>
      <c r="C308" s="161"/>
      <c r="D308" s="162" t="s">
        <v>141</v>
      </c>
      <c r="E308" s="163" t="s">
        <v>546</v>
      </c>
      <c r="F308" s="163">
        <v>206</v>
      </c>
      <c r="G308" s="163"/>
      <c r="H308" s="163">
        <v>248</v>
      </c>
      <c r="I308" s="165">
        <v>248</v>
      </c>
      <c r="J308" s="135" t="s">
        <v>632</v>
      </c>
      <c r="K308" s="136">
        <f t="shared" si="131"/>
        <v>42</v>
      </c>
      <c r="L308" s="137">
        <f t="shared" si="132"/>
        <v>0.20388349514563106</v>
      </c>
      <c r="M308" s="132" t="s">
        <v>548</v>
      </c>
      <c r="N308" s="138">
        <v>44214</v>
      </c>
      <c r="O308" s="54"/>
      <c r="P308" s="54"/>
      <c r="Q308" s="198"/>
      <c r="R308" s="37" t="s">
        <v>1005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60">
        <v>156</v>
      </c>
      <c r="B309" s="161">
        <v>44140</v>
      </c>
      <c r="C309" s="161"/>
      <c r="D309" s="162" t="s">
        <v>141</v>
      </c>
      <c r="E309" s="163" t="s">
        <v>546</v>
      </c>
      <c r="F309" s="163">
        <v>182.5</v>
      </c>
      <c r="G309" s="163"/>
      <c r="H309" s="163">
        <v>248</v>
      </c>
      <c r="I309" s="165">
        <v>248</v>
      </c>
      <c r="J309" s="135" t="s">
        <v>632</v>
      </c>
      <c r="K309" s="136">
        <f t="shared" si="131"/>
        <v>65.5</v>
      </c>
      <c r="L309" s="137">
        <f t="shared" si="132"/>
        <v>0.35890410958904112</v>
      </c>
      <c r="M309" s="132" t="s">
        <v>548</v>
      </c>
      <c r="N309" s="138">
        <v>44214</v>
      </c>
      <c r="O309" s="54"/>
      <c r="P309" s="54"/>
      <c r="Q309" s="198"/>
      <c r="R309" s="37" t="s">
        <v>1005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157</v>
      </c>
      <c r="B310" s="161">
        <v>44140</v>
      </c>
      <c r="C310" s="161"/>
      <c r="D310" s="162" t="s">
        <v>338</v>
      </c>
      <c r="E310" s="163" t="s">
        <v>546</v>
      </c>
      <c r="F310" s="163">
        <v>247.5</v>
      </c>
      <c r="G310" s="163"/>
      <c r="H310" s="163">
        <v>320</v>
      </c>
      <c r="I310" s="165">
        <v>320</v>
      </c>
      <c r="J310" s="135" t="s">
        <v>632</v>
      </c>
      <c r="K310" s="136">
        <f t="shared" si="131"/>
        <v>72.5</v>
      </c>
      <c r="L310" s="137">
        <f t="shared" si="132"/>
        <v>0.29292929292929293</v>
      </c>
      <c r="M310" s="132" t="s">
        <v>548</v>
      </c>
      <c r="N310" s="138">
        <v>44323</v>
      </c>
      <c r="O310" s="54"/>
      <c r="P310" s="54"/>
      <c r="Q310" s="198"/>
      <c r="R310" s="37" t="s">
        <v>1005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60">
        <v>158</v>
      </c>
      <c r="B311" s="161">
        <v>44140</v>
      </c>
      <c r="C311" s="161"/>
      <c r="D311" s="162" t="s">
        <v>199</v>
      </c>
      <c r="E311" s="163" t="s">
        <v>546</v>
      </c>
      <c r="F311" s="133">
        <v>925</v>
      </c>
      <c r="G311" s="163"/>
      <c r="H311" s="163">
        <v>1095</v>
      </c>
      <c r="I311" s="165">
        <v>1093</v>
      </c>
      <c r="J311" s="135" t="s">
        <v>772</v>
      </c>
      <c r="K311" s="136">
        <f t="shared" si="131"/>
        <v>170</v>
      </c>
      <c r="L311" s="137">
        <f t="shared" si="132"/>
        <v>0.18378378378378379</v>
      </c>
      <c r="M311" s="132" t="s">
        <v>548</v>
      </c>
      <c r="N311" s="138">
        <v>44201</v>
      </c>
      <c r="O311" s="54"/>
      <c r="P311" s="54"/>
      <c r="Q311" s="198"/>
      <c r="R311" s="37" t="s">
        <v>1005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159</v>
      </c>
      <c r="B312" s="161">
        <v>44140</v>
      </c>
      <c r="C312" s="161"/>
      <c r="D312" s="162" t="s">
        <v>356</v>
      </c>
      <c r="E312" s="163" t="s">
        <v>546</v>
      </c>
      <c r="F312" s="133">
        <v>332.5</v>
      </c>
      <c r="G312" s="163"/>
      <c r="H312" s="163">
        <v>393</v>
      </c>
      <c r="I312" s="165">
        <v>406</v>
      </c>
      <c r="J312" s="135" t="s">
        <v>773</v>
      </c>
      <c r="K312" s="136">
        <f t="shared" si="131"/>
        <v>60.5</v>
      </c>
      <c r="L312" s="137">
        <f t="shared" si="132"/>
        <v>0.18195488721804512</v>
      </c>
      <c r="M312" s="132" t="s">
        <v>548</v>
      </c>
      <c r="N312" s="138">
        <v>44256</v>
      </c>
      <c r="O312" s="54"/>
      <c r="P312" s="54"/>
      <c r="Q312" s="198"/>
      <c r="R312" s="37" t="s">
        <v>1005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160</v>
      </c>
      <c r="B313" s="161">
        <v>44141</v>
      </c>
      <c r="C313" s="161"/>
      <c r="D313" s="162" t="s">
        <v>460</v>
      </c>
      <c r="E313" s="163" t="s">
        <v>546</v>
      </c>
      <c r="F313" s="133">
        <v>231</v>
      </c>
      <c r="G313" s="163"/>
      <c r="H313" s="163">
        <v>281</v>
      </c>
      <c r="I313" s="165">
        <v>281</v>
      </c>
      <c r="J313" s="135" t="s">
        <v>632</v>
      </c>
      <c r="K313" s="136">
        <f t="shared" si="131"/>
        <v>50</v>
      </c>
      <c r="L313" s="137">
        <f t="shared" si="132"/>
        <v>0.21645021645021645</v>
      </c>
      <c r="M313" s="132" t="s">
        <v>548</v>
      </c>
      <c r="N313" s="138">
        <v>44358</v>
      </c>
      <c r="O313" s="54"/>
      <c r="P313" s="54"/>
      <c r="Q313" s="198"/>
      <c r="R313" s="37" t="s">
        <v>1005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161</v>
      </c>
      <c r="B314" s="161">
        <v>44187</v>
      </c>
      <c r="C314" s="161"/>
      <c r="D314" s="162" t="s">
        <v>774</v>
      </c>
      <c r="E314" s="163" t="s">
        <v>546</v>
      </c>
      <c r="F314" s="133">
        <v>190</v>
      </c>
      <c r="G314" s="163"/>
      <c r="H314" s="163">
        <v>239</v>
      </c>
      <c r="I314" s="165">
        <v>239</v>
      </c>
      <c r="J314" s="135" t="s">
        <v>775</v>
      </c>
      <c r="K314" s="136">
        <f t="shared" si="131"/>
        <v>49</v>
      </c>
      <c r="L314" s="137">
        <f t="shared" si="132"/>
        <v>0.25789473684210529</v>
      </c>
      <c r="M314" s="132" t="s">
        <v>548</v>
      </c>
      <c r="N314" s="138">
        <v>44844</v>
      </c>
      <c r="O314" s="54"/>
      <c r="P314" s="54"/>
      <c r="Q314" s="198"/>
      <c r="R314" s="37" t="s">
        <v>1005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162</v>
      </c>
      <c r="B315" s="161">
        <v>44258</v>
      </c>
      <c r="C315" s="161"/>
      <c r="D315" s="162" t="s">
        <v>770</v>
      </c>
      <c r="E315" s="163" t="s">
        <v>546</v>
      </c>
      <c r="F315" s="133">
        <v>495</v>
      </c>
      <c r="G315" s="163"/>
      <c r="H315" s="163">
        <v>595</v>
      </c>
      <c r="I315" s="165">
        <v>590</v>
      </c>
      <c r="J315" s="135" t="s">
        <v>568</v>
      </c>
      <c r="K315" s="136">
        <f t="shared" si="131"/>
        <v>100</v>
      </c>
      <c r="L315" s="137">
        <f t="shared" si="132"/>
        <v>0.20202020202020202</v>
      </c>
      <c r="M315" s="132" t="s">
        <v>548</v>
      </c>
      <c r="N315" s="138">
        <v>44589</v>
      </c>
      <c r="O315" s="54"/>
      <c r="P315" s="54"/>
      <c r="Q315" s="198"/>
      <c r="R315" s="37" t="s">
        <v>1005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163</v>
      </c>
      <c r="B316" s="161">
        <v>44274</v>
      </c>
      <c r="C316" s="161"/>
      <c r="D316" s="162" t="s">
        <v>356</v>
      </c>
      <c r="E316" s="163" t="s">
        <v>546</v>
      </c>
      <c r="F316" s="133">
        <v>355</v>
      </c>
      <c r="G316" s="163"/>
      <c r="H316" s="163">
        <v>422.5</v>
      </c>
      <c r="I316" s="165">
        <v>420</v>
      </c>
      <c r="J316" s="135" t="s">
        <v>776</v>
      </c>
      <c r="K316" s="136">
        <f t="shared" si="131"/>
        <v>67.5</v>
      </c>
      <c r="L316" s="137">
        <f t="shared" si="132"/>
        <v>0.19014084507042253</v>
      </c>
      <c r="M316" s="132" t="s">
        <v>548</v>
      </c>
      <c r="N316" s="138">
        <v>44361</v>
      </c>
      <c r="O316" s="54"/>
      <c r="P316" s="54"/>
      <c r="R316" s="37" t="s">
        <v>1005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164</v>
      </c>
      <c r="B317" s="161">
        <v>44295</v>
      </c>
      <c r="C317" s="161"/>
      <c r="D317" s="162" t="s">
        <v>320</v>
      </c>
      <c r="E317" s="163" t="s">
        <v>546</v>
      </c>
      <c r="F317" s="133">
        <v>555</v>
      </c>
      <c r="G317" s="163"/>
      <c r="H317" s="163">
        <v>663</v>
      </c>
      <c r="I317" s="165">
        <v>663</v>
      </c>
      <c r="J317" s="135" t="s">
        <v>777</v>
      </c>
      <c r="K317" s="136">
        <f t="shared" si="131"/>
        <v>108</v>
      </c>
      <c r="L317" s="137">
        <f t="shared" si="132"/>
        <v>0.19459459459459461</v>
      </c>
      <c r="M317" s="132" t="s">
        <v>548</v>
      </c>
      <c r="N317" s="138">
        <v>44321</v>
      </c>
      <c r="O317" s="54"/>
      <c r="P317" s="54"/>
      <c r="Q317" s="198"/>
      <c r="R317" s="37" t="s">
        <v>1005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165</v>
      </c>
      <c r="B318" s="161">
        <v>44308</v>
      </c>
      <c r="C318" s="161"/>
      <c r="D318" s="162" t="s">
        <v>741</v>
      </c>
      <c r="E318" s="163" t="s">
        <v>546</v>
      </c>
      <c r="F318" s="133">
        <v>126.5</v>
      </c>
      <c r="G318" s="163"/>
      <c r="H318" s="163">
        <v>155</v>
      </c>
      <c r="I318" s="165">
        <v>155</v>
      </c>
      <c r="J318" s="135" t="s">
        <v>632</v>
      </c>
      <c r="K318" s="136">
        <f t="shared" si="131"/>
        <v>28.5</v>
      </c>
      <c r="L318" s="137">
        <f t="shared" si="132"/>
        <v>0.22529644268774704</v>
      </c>
      <c r="M318" s="132" t="s">
        <v>548</v>
      </c>
      <c r="N318" s="138">
        <v>44362</v>
      </c>
      <c r="O318" s="54"/>
      <c r="P318" s="54"/>
      <c r="R318" s="37" t="s">
        <v>1005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39">
        <v>166</v>
      </c>
      <c r="B319" s="170">
        <v>44368</v>
      </c>
      <c r="C319" s="170"/>
      <c r="D319" s="141" t="s">
        <v>778</v>
      </c>
      <c r="E319" s="143" t="s">
        <v>546</v>
      </c>
      <c r="F319" s="171">
        <v>287.5</v>
      </c>
      <c r="G319" s="143"/>
      <c r="H319" s="143">
        <v>245</v>
      </c>
      <c r="I319" s="144">
        <v>344</v>
      </c>
      <c r="J319" s="145" t="s">
        <v>779</v>
      </c>
      <c r="K319" s="146">
        <f t="shared" si="131"/>
        <v>-42.5</v>
      </c>
      <c r="L319" s="147">
        <f t="shared" si="132"/>
        <v>-0.14782608695652175</v>
      </c>
      <c r="M319" s="143" t="s">
        <v>558</v>
      </c>
      <c r="N319" s="140">
        <v>44508</v>
      </c>
      <c r="O319" s="54"/>
      <c r="P319" s="54"/>
      <c r="R319" s="37" t="s">
        <v>1005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167</v>
      </c>
      <c r="B320" s="161">
        <v>44368</v>
      </c>
      <c r="C320" s="161"/>
      <c r="D320" s="162" t="s">
        <v>460</v>
      </c>
      <c r="E320" s="163" t="s">
        <v>546</v>
      </c>
      <c r="F320" s="133">
        <v>241</v>
      </c>
      <c r="G320" s="163"/>
      <c r="H320" s="163">
        <v>298</v>
      </c>
      <c r="I320" s="165">
        <v>320</v>
      </c>
      <c r="J320" s="135" t="s">
        <v>632</v>
      </c>
      <c r="K320" s="136">
        <f t="shared" si="131"/>
        <v>57</v>
      </c>
      <c r="L320" s="137">
        <f t="shared" si="132"/>
        <v>0.23651452282157676</v>
      </c>
      <c r="M320" s="132" t="s">
        <v>548</v>
      </c>
      <c r="N320" s="138">
        <v>44802</v>
      </c>
      <c r="O320" s="54"/>
      <c r="P320" s="54"/>
      <c r="R320" s="37" t="s">
        <v>1005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0" ht="12.75" customHeight="1">
      <c r="A321" s="160">
        <v>168</v>
      </c>
      <c r="B321" s="161">
        <v>44406</v>
      </c>
      <c r="C321" s="161"/>
      <c r="D321" s="162" t="s">
        <v>741</v>
      </c>
      <c r="E321" s="163" t="s">
        <v>546</v>
      </c>
      <c r="F321" s="133">
        <v>162.5</v>
      </c>
      <c r="G321" s="163"/>
      <c r="H321" s="163">
        <v>200</v>
      </c>
      <c r="I321" s="165">
        <v>200</v>
      </c>
      <c r="J321" s="135" t="s">
        <v>632</v>
      </c>
      <c r="K321" s="136">
        <f t="shared" si="131"/>
        <v>37.5</v>
      </c>
      <c r="L321" s="137">
        <f t="shared" si="132"/>
        <v>0.23076923076923078</v>
      </c>
      <c r="M321" s="132" t="s">
        <v>548</v>
      </c>
      <c r="N321" s="138">
        <v>44802</v>
      </c>
      <c r="O321" s="54"/>
      <c r="P321" s="54"/>
      <c r="R321" s="37" t="s">
        <v>1005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0" ht="12.75" customHeight="1">
      <c r="A322" s="160">
        <v>169</v>
      </c>
      <c r="B322" s="161">
        <v>44462</v>
      </c>
      <c r="C322" s="161"/>
      <c r="D322" s="162" t="s">
        <v>424</v>
      </c>
      <c r="E322" s="163" t="s">
        <v>546</v>
      </c>
      <c r="F322" s="133">
        <v>1235</v>
      </c>
      <c r="G322" s="163"/>
      <c r="H322" s="163">
        <v>1505</v>
      </c>
      <c r="I322" s="165">
        <v>1500</v>
      </c>
      <c r="J322" s="135" t="s">
        <v>632</v>
      </c>
      <c r="K322" s="136">
        <f t="shared" si="131"/>
        <v>270</v>
      </c>
      <c r="L322" s="137">
        <f t="shared" si="132"/>
        <v>0.21862348178137653</v>
      </c>
      <c r="M322" s="132" t="s">
        <v>548</v>
      </c>
      <c r="N322" s="138">
        <v>44564</v>
      </c>
      <c r="O322" s="54"/>
      <c r="P322" s="54"/>
      <c r="R322" s="37" t="s">
        <v>1005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0" ht="12.75" customHeight="1">
      <c r="A323" s="160">
        <v>170</v>
      </c>
      <c r="B323" s="161">
        <v>44480</v>
      </c>
      <c r="C323" s="161"/>
      <c r="D323" s="162" t="s">
        <v>780</v>
      </c>
      <c r="E323" s="163" t="s">
        <v>546</v>
      </c>
      <c r="F323" s="133">
        <v>58.75</v>
      </c>
      <c r="G323" s="163"/>
      <c r="H323" s="163">
        <v>64.25</v>
      </c>
      <c r="I323" s="165"/>
      <c r="J323" s="135" t="s">
        <v>632</v>
      </c>
      <c r="K323" s="136">
        <f t="shared" si="131"/>
        <v>5.5</v>
      </c>
      <c r="L323" s="137">
        <f t="shared" si="132"/>
        <v>9.3617021276595741E-2</v>
      </c>
      <c r="M323" s="132" t="s">
        <v>548</v>
      </c>
      <c r="N323" s="138">
        <v>45322</v>
      </c>
      <c r="O323" s="54"/>
      <c r="P323" s="54"/>
      <c r="R323" s="37" t="s">
        <v>1005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0" ht="12.75" customHeight="1">
      <c r="A324" s="129">
        <v>171</v>
      </c>
      <c r="B324" s="130">
        <v>44481</v>
      </c>
      <c r="C324" s="130"/>
      <c r="D324" s="131" t="s">
        <v>273</v>
      </c>
      <c r="E324" s="132" t="s">
        <v>546</v>
      </c>
      <c r="F324" s="133">
        <v>315</v>
      </c>
      <c r="G324" s="132"/>
      <c r="H324" s="132">
        <v>335</v>
      </c>
      <c r="I324" s="134">
        <v>380</v>
      </c>
      <c r="J324" s="135" t="s">
        <v>823</v>
      </c>
      <c r="K324" s="136">
        <f t="shared" si="131"/>
        <v>20</v>
      </c>
      <c r="L324" s="137">
        <f t="shared" si="132"/>
        <v>6.3492063492063489E-2</v>
      </c>
      <c r="M324" s="132" t="s">
        <v>548</v>
      </c>
      <c r="N324" s="138">
        <v>45297</v>
      </c>
      <c r="O324" s="54"/>
      <c r="P324" s="54"/>
      <c r="R324" s="37" t="s">
        <v>1005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0" ht="12.75" customHeight="1">
      <c r="A325" s="129">
        <v>172</v>
      </c>
      <c r="B325" s="130">
        <v>44481</v>
      </c>
      <c r="C325" s="130"/>
      <c r="D325" s="131" t="s">
        <v>781</v>
      </c>
      <c r="E325" s="132" t="s">
        <v>546</v>
      </c>
      <c r="F325" s="133">
        <v>45.5</v>
      </c>
      <c r="G325" s="132"/>
      <c r="H325" s="132">
        <v>56.5</v>
      </c>
      <c r="I325" s="134">
        <v>56</v>
      </c>
      <c r="J325" s="135" t="s">
        <v>632</v>
      </c>
      <c r="K325" s="136">
        <f t="shared" si="131"/>
        <v>11</v>
      </c>
      <c r="L325" s="137">
        <f t="shared" si="132"/>
        <v>0.24175824175824176</v>
      </c>
      <c r="M325" s="132" t="s">
        <v>548</v>
      </c>
      <c r="N325" s="138">
        <v>44881</v>
      </c>
      <c r="O325" s="54"/>
      <c r="P325" s="54"/>
      <c r="R325" s="37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0" ht="12.75" customHeight="1">
      <c r="A326" s="129">
        <v>173</v>
      </c>
      <c r="B326" s="130">
        <v>44551</v>
      </c>
      <c r="C326" s="130"/>
      <c r="D326" s="131" t="s">
        <v>128</v>
      </c>
      <c r="E326" s="132" t="s">
        <v>546</v>
      </c>
      <c r="F326" s="133">
        <v>2300</v>
      </c>
      <c r="G326" s="132"/>
      <c r="H326" s="132">
        <f>(2820+2200)/2</f>
        <v>2510</v>
      </c>
      <c r="I326" s="134">
        <v>3000</v>
      </c>
      <c r="J326" s="135" t="s">
        <v>782</v>
      </c>
      <c r="K326" s="136">
        <f t="shared" si="131"/>
        <v>210</v>
      </c>
      <c r="L326" s="137">
        <f t="shared" si="132"/>
        <v>9.1304347826086957E-2</v>
      </c>
      <c r="M326" s="132" t="s">
        <v>548</v>
      </c>
      <c r="N326" s="138">
        <v>44649</v>
      </c>
      <c r="O326" s="54"/>
      <c r="P326" s="54"/>
      <c r="R326" s="37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0" ht="12.75" customHeight="1">
      <c r="A327" s="129">
        <v>174</v>
      </c>
      <c r="B327" s="130">
        <v>44606</v>
      </c>
      <c r="C327" s="130"/>
      <c r="D327" s="131" t="s">
        <v>414</v>
      </c>
      <c r="E327" s="132" t="s">
        <v>546</v>
      </c>
      <c r="F327" s="133">
        <v>635</v>
      </c>
      <c r="G327" s="132"/>
      <c r="H327" s="132">
        <v>700</v>
      </c>
      <c r="I327" s="134">
        <v>764</v>
      </c>
      <c r="J327" s="135" t="s">
        <v>807</v>
      </c>
      <c r="K327" s="136">
        <f t="shared" si="131"/>
        <v>65</v>
      </c>
      <c r="L327" s="137">
        <f t="shared" si="132"/>
        <v>0.10236220472440945</v>
      </c>
      <c r="M327" s="132" t="s">
        <v>548</v>
      </c>
      <c r="N327" s="138">
        <v>45159</v>
      </c>
      <c r="O327" s="54"/>
      <c r="P327" s="54"/>
      <c r="R327" s="37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0" ht="12.75" customHeight="1">
      <c r="A328" s="129">
        <v>175</v>
      </c>
      <c r="B328" s="130">
        <v>44613</v>
      </c>
      <c r="C328" s="130"/>
      <c r="D328" s="131" t="s">
        <v>424</v>
      </c>
      <c r="E328" s="132" t="s">
        <v>546</v>
      </c>
      <c r="F328" s="133">
        <v>1255</v>
      </c>
      <c r="G328" s="132"/>
      <c r="H328" s="132">
        <v>1515</v>
      </c>
      <c r="I328" s="134">
        <v>1510</v>
      </c>
      <c r="J328" s="135" t="s">
        <v>632</v>
      </c>
      <c r="K328" s="136">
        <f t="shared" si="131"/>
        <v>260</v>
      </c>
      <c r="L328" s="137">
        <f t="shared" si="132"/>
        <v>0.20717131474103587</v>
      </c>
      <c r="M328" s="132" t="s">
        <v>548</v>
      </c>
      <c r="N328" s="138">
        <v>44834</v>
      </c>
      <c r="O328" s="54"/>
      <c r="P328" s="54"/>
      <c r="R328" s="37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0" ht="12.75" customHeight="1">
      <c r="A329" s="271">
        <v>176</v>
      </c>
      <c r="B329" s="262">
        <v>44670</v>
      </c>
      <c r="C329" s="262"/>
      <c r="D329" s="263" t="s">
        <v>511</v>
      </c>
      <c r="E329" s="264" t="s">
        <v>546</v>
      </c>
      <c r="F329" s="265">
        <v>445</v>
      </c>
      <c r="G329" s="265"/>
      <c r="H329" s="265">
        <v>460</v>
      </c>
      <c r="I329" s="265">
        <v>553</v>
      </c>
      <c r="J329" s="266" t="s">
        <v>852</v>
      </c>
      <c r="K329" s="267">
        <f t="shared" ref="K329" si="133">H329-F329</f>
        <v>15</v>
      </c>
      <c r="L329" s="268">
        <f t="shared" ref="L329" si="134">K329/F329</f>
        <v>3.3707865168539325E-2</v>
      </c>
      <c r="M329" s="269" t="s">
        <v>565</v>
      </c>
      <c r="N329" s="270">
        <v>45397</v>
      </c>
      <c r="O329" s="54"/>
      <c r="P329" s="54"/>
      <c r="R329" s="37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0" ht="12.75" customHeight="1">
      <c r="A330" s="160">
        <v>177</v>
      </c>
      <c r="B330" s="161">
        <v>44746</v>
      </c>
      <c r="C330" s="161"/>
      <c r="D330" s="162" t="s">
        <v>783</v>
      </c>
      <c r="E330" s="163" t="s">
        <v>546</v>
      </c>
      <c r="F330" s="163">
        <v>207.5</v>
      </c>
      <c r="G330" s="163"/>
      <c r="H330" s="163">
        <v>254</v>
      </c>
      <c r="I330" s="165">
        <v>254</v>
      </c>
      <c r="J330" s="135" t="s">
        <v>632</v>
      </c>
      <c r="K330" s="136">
        <f t="shared" ref="K330:K340" si="135">H330-F330</f>
        <v>46.5</v>
      </c>
      <c r="L330" s="137">
        <f t="shared" ref="L330:L340" si="136">K330/F330</f>
        <v>0.22409638554216868</v>
      </c>
      <c r="M330" s="132" t="s">
        <v>548</v>
      </c>
      <c r="N330" s="138">
        <v>44792</v>
      </c>
      <c r="O330" s="54"/>
      <c r="P330" s="54"/>
      <c r="R330" s="37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0" ht="12.75" customHeight="1">
      <c r="A331" s="160">
        <v>178</v>
      </c>
      <c r="B331" s="161">
        <v>44775</v>
      </c>
      <c r="C331" s="161"/>
      <c r="D331" s="162" t="s">
        <v>462</v>
      </c>
      <c r="E331" s="163" t="s">
        <v>546</v>
      </c>
      <c r="F331" s="163">
        <v>31.25</v>
      </c>
      <c r="G331" s="163"/>
      <c r="H331" s="163">
        <v>38.75</v>
      </c>
      <c r="I331" s="165">
        <v>38</v>
      </c>
      <c r="J331" s="135" t="s">
        <v>632</v>
      </c>
      <c r="K331" s="136">
        <f t="shared" si="135"/>
        <v>7.5</v>
      </c>
      <c r="L331" s="137">
        <f t="shared" si="136"/>
        <v>0.24</v>
      </c>
      <c r="M331" s="132" t="s">
        <v>548</v>
      </c>
      <c r="N331" s="138">
        <v>44844</v>
      </c>
      <c r="O331" s="54"/>
      <c r="P331" s="54"/>
      <c r="R331" s="37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0" ht="12.75" customHeight="1">
      <c r="A332" s="160">
        <v>179</v>
      </c>
      <c r="B332" s="161">
        <v>44841</v>
      </c>
      <c r="C332" s="161"/>
      <c r="D332" s="162" t="s">
        <v>784</v>
      </c>
      <c r="E332" s="163" t="s">
        <v>546</v>
      </c>
      <c r="F332" s="133">
        <v>665</v>
      </c>
      <c r="G332" s="163"/>
      <c r="H332" s="163">
        <v>807.5</v>
      </c>
      <c r="I332" s="165">
        <v>840</v>
      </c>
      <c r="J332" s="135" t="s">
        <v>782</v>
      </c>
      <c r="K332" s="136">
        <f t="shared" si="135"/>
        <v>142.5</v>
      </c>
      <c r="L332" s="137">
        <f t="shared" si="136"/>
        <v>0.21428571428571427</v>
      </c>
      <c r="M332" s="132" t="s">
        <v>548</v>
      </c>
      <c r="N332" s="138">
        <v>45097</v>
      </c>
      <c r="O332" s="54"/>
      <c r="P332" s="54"/>
      <c r="R332" s="37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0" ht="12.75" customHeight="1">
      <c r="A333" s="160">
        <v>180</v>
      </c>
      <c r="B333" s="161">
        <v>44844</v>
      </c>
      <c r="C333" s="161"/>
      <c r="D333" s="162" t="s">
        <v>416</v>
      </c>
      <c r="E333" s="163" t="s">
        <v>546</v>
      </c>
      <c r="F333" s="133">
        <v>227.5</v>
      </c>
      <c r="G333" s="163"/>
      <c r="H333" s="163">
        <v>270</v>
      </c>
      <c r="I333" s="165">
        <v>291</v>
      </c>
      <c r="J333" s="135" t="s">
        <v>809</v>
      </c>
      <c r="K333" s="136">
        <f t="shared" si="135"/>
        <v>42.5</v>
      </c>
      <c r="L333" s="137">
        <f t="shared" si="136"/>
        <v>0.18681318681318682</v>
      </c>
      <c r="M333" s="132" t="s">
        <v>548</v>
      </c>
      <c r="N333" s="138">
        <v>45160</v>
      </c>
      <c r="O333" s="54"/>
      <c r="P333" s="54"/>
      <c r="R333" s="37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0" ht="12.75" customHeight="1">
      <c r="A334" s="160">
        <v>181</v>
      </c>
      <c r="B334" s="161">
        <v>44845</v>
      </c>
      <c r="C334" s="161"/>
      <c r="D334" s="162" t="s">
        <v>414</v>
      </c>
      <c r="E334" s="163" t="s">
        <v>546</v>
      </c>
      <c r="F334" s="133">
        <v>555</v>
      </c>
      <c r="G334" s="163"/>
      <c r="H334" s="163">
        <v>700</v>
      </c>
      <c r="I334" s="165">
        <v>765</v>
      </c>
      <c r="J334" s="135" t="s">
        <v>808</v>
      </c>
      <c r="K334" s="136">
        <f t="shared" si="135"/>
        <v>145</v>
      </c>
      <c r="L334" s="137">
        <f t="shared" si="136"/>
        <v>0.26126126126126126</v>
      </c>
      <c r="M334" s="132" t="s">
        <v>548</v>
      </c>
      <c r="N334" s="138">
        <v>45159</v>
      </c>
      <c r="O334" s="54"/>
      <c r="P334" s="54"/>
      <c r="R334" s="37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0" ht="12.75" customHeight="1">
      <c r="A335" s="160">
        <v>182</v>
      </c>
      <c r="B335" s="161">
        <v>44981</v>
      </c>
      <c r="C335" s="161"/>
      <c r="D335" s="162" t="s">
        <v>429</v>
      </c>
      <c r="E335" s="163" t="s">
        <v>546</v>
      </c>
      <c r="F335" s="133">
        <v>1675</v>
      </c>
      <c r="G335" s="163"/>
      <c r="H335" s="163">
        <v>2080</v>
      </c>
      <c r="I335" s="165">
        <v>2080</v>
      </c>
      <c r="J335" s="135" t="s">
        <v>632</v>
      </c>
      <c r="K335" s="136">
        <f t="shared" si="135"/>
        <v>405</v>
      </c>
      <c r="L335" s="137">
        <f t="shared" si="136"/>
        <v>0.2417910447761194</v>
      </c>
      <c r="M335" s="132" t="s">
        <v>548</v>
      </c>
      <c r="N335" s="138">
        <v>45119</v>
      </c>
      <c r="O335" s="54"/>
      <c r="P335" s="54"/>
      <c r="R335" s="37" t="s">
        <v>1008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0" ht="12.75" customHeight="1">
      <c r="A336" s="160">
        <v>183</v>
      </c>
      <c r="B336" s="161">
        <v>44986</v>
      </c>
      <c r="C336" s="161"/>
      <c r="D336" s="162" t="s">
        <v>462</v>
      </c>
      <c r="E336" s="163" t="s">
        <v>546</v>
      </c>
      <c r="F336" s="133">
        <v>57.5</v>
      </c>
      <c r="G336" s="163"/>
      <c r="H336" s="163">
        <v>120</v>
      </c>
      <c r="I336" s="165">
        <v>120</v>
      </c>
      <c r="J336" s="135" t="s">
        <v>632</v>
      </c>
      <c r="K336" s="136">
        <f t="shared" si="135"/>
        <v>62.5</v>
      </c>
      <c r="L336" s="137">
        <f t="shared" si="136"/>
        <v>1.0869565217391304</v>
      </c>
      <c r="M336" s="132" t="s">
        <v>548</v>
      </c>
      <c r="N336" s="138">
        <v>45049</v>
      </c>
      <c r="O336" s="54"/>
      <c r="P336" s="54"/>
      <c r="R336" s="37" t="s">
        <v>1008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1:38" ht="12.75" customHeight="1">
      <c r="A337" s="160">
        <v>184</v>
      </c>
      <c r="B337" s="161">
        <v>45008</v>
      </c>
      <c r="C337" s="161"/>
      <c r="D337" s="162" t="s">
        <v>476</v>
      </c>
      <c r="E337" s="163" t="s">
        <v>546</v>
      </c>
      <c r="F337" s="133">
        <v>2765</v>
      </c>
      <c r="G337" s="163"/>
      <c r="H337" s="163">
        <v>3547.5</v>
      </c>
      <c r="I337" s="165">
        <v>3523</v>
      </c>
      <c r="J337" s="135" t="s">
        <v>632</v>
      </c>
      <c r="K337" s="136">
        <f t="shared" si="135"/>
        <v>782.5</v>
      </c>
      <c r="L337" s="137">
        <f t="shared" si="136"/>
        <v>0.28300180831826399</v>
      </c>
      <c r="M337" s="132" t="s">
        <v>548</v>
      </c>
      <c r="N337" s="138">
        <v>45177</v>
      </c>
      <c r="O337" s="54"/>
      <c r="P337" s="54"/>
      <c r="R337" s="37" t="s">
        <v>1008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1:38" ht="12.75" customHeight="1">
      <c r="A338" s="160">
        <v>185</v>
      </c>
      <c r="B338" s="161">
        <v>45027</v>
      </c>
      <c r="C338" s="161"/>
      <c r="D338" s="162" t="s">
        <v>785</v>
      </c>
      <c r="E338" s="163" t="s">
        <v>546</v>
      </c>
      <c r="F338" s="163">
        <v>460</v>
      </c>
      <c r="G338" s="163"/>
      <c r="H338" s="163">
        <v>825</v>
      </c>
      <c r="I338" s="165">
        <v>810</v>
      </c>
      <c r="J338" s="135" t="s">
        <v>632</v>
      </c>
      <c r="K338" s="136">
        <f t="shared" si="135"/>
        <v>365</v>
      </c>
      <c r="L338" s="137">
        <f t="shared" si="136"/>
        <v>0.79347826086956519</v>
      </c>
      <c r="M338" s="132" t="s">
        <v>548</v>
      </c>
      <c r="N338" s="138">
        <v>45155</v>
      </c>
      <c r="O338" s="54"/>
      <c r="P338" s="54"/>
      <c r="R338" s="37" t="s">
        <v>1008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8" ht="12.75" customHeight="1">
      <c r="A339" s="160">
        <v>186</v>
      </c>
      <c r="B339" s="161">
        <v>45050</v>
      </c>
      <c r="C339" s="161"/>
      <c r="D339" s="162" t="s">
        <v>41</v>
      </c>
      <c r="E339" s="163" t="s">
        <v>546</v>
      </c>
      <c r="F339" s="163">
        <v>3630</v>
      </c>
      <c r="G339" s="163"/>
      <c r="H339" s="163">
        <v>5150</v>
      </c>
      <c r="I339" s="165">
        <v>5040</v>
      </c>
      <c r="J339" s="135" t="s">
        <v>632</v>
      </c>
      <c r="K339" s="136">
        <f t="shared" si="135"/>
        <v>1520</v>
      </c>
      <c r="L339" s="137">
        <f t="shared" si="136"/>
        <v>0.41873278236914602</v>
      </c>
      <c r="M339" s="132" t="s">
        <v>548</v>
      </c>
      <c r="N339" s="138">
        <v>45344</v>
      </c>
      <c r="O339" s="54"/>
      <c r="P339" s="54"/>
      <c r="R339" s="37" t="s">
        <v>1008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8" ht="12.75" customHeight="1">
      <c r="A340" s="160">
        <v>187</v>
      </c>
      <c r="B340" s="161">
        <v>45075</v>
      </c>
      <c r="C340" s="161"/>
      <c r="D340" s="162" t="s">
        <v>786</v>
      </c>
      <c r="E340" s="163" t="s">
        <v>546</v>
      </c>
      <c r="F340" s="133">
        <v>585</v>
      </c>
      <c r="G340" s="163"/>
      <c r="H340" s="163">
        <v>732</v>
      </c>
      <c r="I340" s="165">
        <v>732</v>
      </c>
      <c r="J340" s="135" t="s">
        <v>632</v>
      </c>
      <c r="K340" s="136">
        <f t="shared" si="135"/>
        <v>147</v>
      </c>
      <c r="L340" s="137">
        <f t="shared" si="136"/>
        <v>0.25128205128205128</v>
      </c>
      <c r="M340" s="132" t="s">
        <v>548</v>
      </c>
      <c r="N340" s="138">
        <v>45152</v>
      </c>
      <c r="O340" s="54"/>
      <c r="P340" s="54"/>
      <c r="R340" s="37" t="s">
        <v>1008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F340" s="37"/>
      <c r="AG340" s="54"/>
      <c r="AI340" s="37"/>
      <c r="AK340" s="37"/>
      <c r="AL340" s="54"/>
    </row>
    <row r="341" spans="1:38" ht="12.75" customHeight="1">
      <c r="A341" s="160">
        <v>188</v>
      </c>
      <c r="B341" s="161">
        <v>45078</v>
      </c>
      <c r="C341" s="161"/>
      <c r="D341" s="162" t="s">
        <v>501</v>
      </c>
      <c r="E341" s="163" t="s">
        <v>546</v>
      </c>
      <c r="F341" s="133">
        <v>3310</v>
      </c>
      <c r="G341" s="163"/>
      <c r="H341" s="163">
        <v>4300</v>
      </c>
      <c r="I341" s="165">
        <v>4300</v>
      </c>
      <c r="J341" s="135" t="s">
        <v>632</v>
      </c>
      <c r="K341" s="136">
        <f t="shared" ref="K341" si="137">H341-F341</f>
        <v>990</v>
      </c>
      <c r="L341" s="137">
        <f t="shared" ref="L341" si="138">K341/F341</f>
        <v>0.29909365558912387</v>
      </c>
      <c r="M341" s="132" t="s">
        <v>548</v>
      </c>
      <c r="N341" s="138">
        <v>45436</v>
      </c>
      <c r="O341" s="54"/>
      <c r="P341" s="54"/>
      <c r="R341" s="37" t="s">
        <v>1008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F341" s="37"/>
      <c r="AG341" s="54"/>
      <c r="AI341" s="37"/>
      <c r="AK341" s="37"/>
      <c r="AL341" s="54"/>
    </row>
    <row r="342" spans="1:38" ht="12.75" customHeight="1">
      <c r="A342" s="160">
        <v>189</v>
      </c>
      <c r="B342" s="161">
        <v>45103</v>
      </c>
      <c r="C342" s="161"/>
      <c r="D342" s="162" t="s">
        <v>804</v>
      </c>
      <c r="E342" s="163" t="s">
        <v>546</v>
      </c>
      <c r="F342" s="133">
        <v>282.5</v>
      </c>
      <c r="G342" s="163"/>
      <c r="H342" s="163">
        <v>383</v>
      </c>
      <c r="I342" s="165">
        <v>383</v>
      </c>
      <c r="J342" s="135" t="s">
        <v>632</v>
      </c>
      <c r="K342" s="136">
        <f>H342-F342</f>
        <v>100.5</v>
      </c>
      <c r="L342" s="137">
        <f>K342/F342</f>
        <v>0.35575221238938054</v>
      </c>
      <c r="M342" s="132" t="s">
        <v>548</v>
      </c>
      <c r="N342" s="138">
        <v>45265</v>
      </c>
      <c r="O342" s="54"/>
      <c r="P342" s="54"/>
      <c r="R342" s="37" t="s">
        <v>1008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F342" s="37"/>
      <c r="AG342" s="54"/>
      <c r="AI342" s="37"/>
      <c r="AK342" s="37"/>
      <c r="AL342" s="54"/>
    </row>
    <row r="343" spans="1:38" ht="12.75" customHeight="1">
      <c r="A343" s="160">
        <v>190</v>
      </c>
      <c r="B343" s="161">
        <v>45120</v>
      </c>
      <c r="C343" s="161"/>
      <c r="D343" s="162" t="s">
        <v>500</v>
      </c>
      <c r="E343" s="163" t="s">
        <v>546</v>
      </c>
      <c r="F343" s="133">
        <v>2312.5</v>
      </c>
      <c r="G343" s="163"/>
      <c r="H343" s="163">
        <v>2935</v>
      </c>
      <c r="I343" s="165">
        <v>2935</v>
      </c>
      <c r="J343" s="135" t="s">
        <v>632</v>
      </c>
      <c r="K343" s="136">
        <f>H343-F343</f>
        <v>622.5</v>
      </c>
      <c r="L343" s="137">
        <f>K343/F343</f>
        <v>0.26918918918918922</v>
      </c>
      <c r="M343" s="132" t="s">
        <v>548</v>
      </c>
      <c r="N343" s="138">
        <v>45177</v>
      </c>
      <c r="O343" s="54"/>
      <c r="P343" s="54"/>
      <c r="R343" s="37" t="s">
        <v>1008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F343" s="37"/>
      <c r="AG343" s="54"/>
      <c r="AI343" s="37"/>
      <c r="AK343" s="37"/>
      <c r="AL343" s="54"/>
    </row>
    <row r="344" spans="1:38" ht="12.75" customHeight="1">
      <c r="A344" s="160">
        <v>191</v>
      </c>
      <c r="B344" s="161">
        <v>45125</v>
      </c>
      <c r="C344" s="161"/>
      <c r="D344" s="162" t="s">
        <v>199</v>
      </c>
      <c r="E344" s="163" t="s">
        <v>546</v>
      </c>
      <c r="F344" s="133">
        <v>3980</v>
      </c>
      <c r="G344" s="163"/>
      <c r="H344" s="163">
        <v>4895</v>
      </c>
      <c r="I344" s="165">
        <v>4895</v>
      </c>
      <c r="J344" s="135" t="s">
        <v>632</v>
      </c>
      <c r="K344" s="136">
        <f>H344-F344</f>
        <v>915</v>
      </c>
      <c r="L344" s="137">
        <f>K344/F344</f>
        <v>0.22989949748743718</v>
      </c>
      <c r="M344" s="132" t="s">
        <v>548</v>
      </c>
      <c r="N344" s="138">
        <v>45155</v>
      </c>
      <c r="O344" s="54"/>
      <c r="P344" s="54"/>
      <c r="R344" s="37" t="s">
        <v>1008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160">
        <v>192</v>
      </c>
      <c r="B345" s="161">
        <v>45145</v>
      </c>
      <c r="C345" s="161"/>
      <c r="D345" s="162" t="s">
        <v>806</v>
      </c>
      <c r="E345" s="163" t="s">
        <v>546</v>
      </c>
      <c r="F345" s="133">
        <v>565</v>
      </c>
      <c r="G345" s="163"/>
      <c r="H345" s="163">
        <v>725</v>
      </c>
      <c r="I345" s="165">
        <v>725</v>
      </c>
      <c r="J345" s="135" t="s">
        <v>632</v>
      </c>
      <c r="K345" s="136">
        <f>H345-F345</f>
        <v>160</v>
      </c>
      <c r="L345" s="137">
        <f>K345/F345</f>
        <v>0.2831858407079646</v>
      </c>
      <c r="M345" s="132" t="s">
        <v>548</v>
      </c>
      <c r="N345" s="138">
        <v>45169</v>
      </c>
      <c r="O345" s="54"/>
      <c r="P345" s="54"/>
      <c r="R345" s="37" t="s">
        <v>1008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232">
        <v>193</v>
      </c>
      <c r="B346" s="233">
        <v>45167</v>
      </c>
      <c r="C346" s="233"/>
      <c r="D346" s="234" t="s">
        <v>810</v>
      </c>
      <c r="E346" s="235" t="s">
        <v>546</v>
      </c>
      <c r="F346" s="133">
        <v>700</v>
      </c>
      <c r="G346" s="235"/>
      <c r="H346" s="235">
        <v>950</v>
      </c>
      <c r="I346" s="236">
        <v>950</v>
      </c>
      <c r="J346" s="237" t="s">
        <v>632</v>
      </c>
      <c r="K346" s="136">
        <f>H346-F346</f>
        <v>250</v>
      </c>
      <c r="L346" s="137">
        <f>K346/F346</f>
        <v>0.35714285714285715</v>
      </c>
      <c r="M346" s="132" t="s">
        <v>548</v>
      </c>
      <c r="N346" s="138">
        <v>45261</v>
      </c>
      <c r="O346" s="54"/>
      <c r="P346" s="54"/>
      <c r="R346" s="37" t="s">
        <v>1008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178">
        <v>194</v>
      </c>
      <c r="B347" s="179">
        <v>45184</v>
      </c>
      <c r="C347" s="53"/>
      <c r="D347" s="53" t="s">
        <v>503</v>
      </c>
      <c r="E347" s="180" t="s">
        <v>546</v>
      </c>
      <c r="F347" s="51" t="s">
        <v>811</v>
      </c>
      <c r="G347" s="51"/>
      <c r="H347" s="51"/>
      <c r="I347" s="51">
        <v>480</v>
      </c>
      <c r="J347" s="51" t="s">
        <v>547</v>
      </c>
      <c r="K347" s="51"/>
      <c r="L347" s="51"/>
      <c r="M347" s="51"/>
      <c r="N347" s="51"/>
      <c r="O347" s="54"/>
      <c r="P347" s="54"/>
      <c r="R347" s="37" t="s">
        <v>1008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232">
        <v>195</v>
      </c>
      <c r="B348" s="233">
        <v>45203</v>
      </c>
      <c r="C348" s="233"/>
      <c r="D348" s="234" t="s">
        <v>172</v>
      </c>
      <c r="E348" s="235" t="s">
        <v>546</v>
      </c>
      <c r="F348" s="133">
        <v>992.5</v>
      </c>
      <c r="G348" s="235"/>
      <c r="H348" s="235">
        <v>1198</v>
      </c>
      <c r="I348" s="236">
        <v>1198</v>
      </c>
      <c r="J348" s="237" t="s">
        <v>632</v>
      </c>
      <c r="K348" s="136">
        <f>H348-F348</f>
        <v>205.5</v>
      </c>
      <c r="L348" s="137">
        <f>K348/F348</f>
        <v>0.2070528967254408</v>
      </c>
      <c r="M348" s="132" t="s">
        <v>548</v>
      </c>
      <c r="N348" s="138">
        <v>45392</v>
      </c>
      <c r="O348" s="54"/>
      <c r="P348" s="54"/>
      <c r="R348" s="37" t="s">
        <v>1009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232">
        <v>196</v>
      </c>
      <c r="B349" s="233">
        <v>45216</v>
      </c>
      <c r="C349" s="233"/>
      <c r="D349" s="234" t="s">
        <v>104</v>
      </c>
      <c r="E349" s="235" t="s">
        <v>546</v>
      </c>
      <c r="F349" s="133">
        <v>5425</v>
      </c>
      <c r="G349" s="235"/>
      <c r="H349" s="235">
        <v>6880</v>
      </c>
      <c r="I349" s="236">
        <v>6870</v>
      </c>
      <c r="J349" s="237" t="s">
        <v>632</v>
      </c>
      <c r="K349" s="136">
        <f>H349-F349</f>
        <v>1455</v>
      </c>
      <c r="L349" s="137">
        <f>K349/F349</f>
        <v>0.26820276497695855</v>
      </c>
      <c r="M349" s="132" t="s">
        <v>548</v>
      </c>
      <c r="N349" s="138">
        <v>45342</v>
      </c>
      <c r="O349" s="54"/>
      <c r="P349" s="54"/>
      <c r="R349" s="37" t="s">
        <v>1009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232">
        <v>197</v>
      </c>
      <c r="B350" s="233">
        <v>45216</v>
      </c>
      <c r="C350" s="233"/>
      <c r="D350" s="234" t="s">
        <v>812</v>
      </c>
      <c r="E350" s="235" t="s">
        <v>546</v>
      </c>
      <c r="F350" s="133">
        <v>1090</v>
      </c>
      <c r="G350" s="235"/>
      <c r="H350" s="235">
        <v>1415</v>
      </c>
      <c r="I350" s="236">
        <v>1415</v>
      </c>
      <c r="J350" s="237" t="s">
        <v>632</v>
      </c>
      <c r="K350" s="136">
        <f>H350-F350</f>
        <v>325</v>
      </c>
      <c r="L350" s="137">
        <f>K350/F350</f>
        <v>0.29816513761467889</v>
      </c>
      <c r="M350" s="132" t="s">
        <v>548</v>
      </c>
      <c r="N350" s="138">
        <v>45282</v>
      </c>
      <c r="O350" s="54"/>
      <c r="P350" s="54"/>
      <c r="R350" s="37" t="s">
        <v>1008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232">
        <v>198</v>
      </c>
      <c r="B351" s="233">
        <v>45236</v>
      </c>
      <c r="C351" s="233"/>
      <c r="D351" s="234" t="s">
        <v>815</v>
      </c>
      <c r="E351" s="235" t="s">
        <v>546</v>
      </c>
      <c r="F351" s="133">
        <v>1270</v>
      </c>
      <c r="G351" s="235"/>
      <c r="H351" s="235">
        <v>1613</v>
      </c>
      <c r="I351" s="236">
        <v>1613</v>
      </c>
      <c r="J351" s="237" t="s">
        <v>632</v>
      </c>
      <c r="K351" s="136">
        <f>H351-F351</f>
        <v>343</v>
      </c>
      <c r="L351" s="137">
        <f>K351/F351</f>
        <v>0.27007874015748029</v>
      </c>
      <c r="M351" s="132" t="s">
        <v>548</v>
      </c>
      <c r="N351" s="138">
        <v>45246</v>
      </c>
      <c r="O351" s="54"/>
      <c r="P351" s="54"/>
      <c r="R351" s="37" t="s">
        <v>1009</v>
      </c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178">
        <v>199</v>
      </c>
      <c r="B352" s="179">
        <v>45251</v>
      </c>
      <c r="C352" s="53"/>
      <c r="D352" s="53" t="s">
        <v>816</v>
      </c>
      <c r="E352" s="180" t="s">
        <v>546</v>
      </c>
      <c r="F352" s="51" t="s">
        <v>817</v>
      </c>
      <c r="G352" s="51"/>
      <c r="H352" s="51"/>
      <c r="I352" s="51">
        <v>1490</v>
      </c>
      <c r="J352" s="51" t="s">
        <v>547</v>
      </c>
      <c r="K352" s="51"/>
      <c r="L352" s="51"/>
      <c r="M352" s="51"/>
      <c r="N352" s="51"/>
      <c r="O352" s="54"/>
      <c r="P352" s="54"/>
      <c r="R352" s="37" t="s">
        <v>1008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2.75" customHeight="1">
      <c r="A353" s="178">
        <v>200</v>
      </c>
      <c r="B353" s="179">
        <v>45254</v>
      </c>
      <c r="C353" s="53"/>
      <c r="D353" s="53" t="s">
        <v>815</v>
      </c>
      <c r="E353" s="180" t="s">
        <v>546</v>
      </c>
      <c r="F353" s="51" t="s">
        <v>818</v>
      </c>
      <c r="G353" s="51"/>
      <c r="H353" s="51"/>
      <c r="I353" s="51">
        <v>1806</v>
      </c>
      <c r="J353" s="51" t="s">
        <v>547</v>
      </c>
      <c r="K353" s="51"/>
      <c r="L353" s="51"/>
      <c r="M353" s="51"/>
      <c r="N353" s="51"/>
      <c r="O353" s="54"/>
      <c r="P353" s="54"/>
      <c r="R353" s="37" t="s">
        <v>1009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232">
        <v>201</v>
      </c>
      <c r="B354" s="233">
        <v>45265</v>
      </c>
      <c r="C354" s="233"/>
      <c r="D354" s="234" t="s">
        <v>504</v>
      </c>
      <c r="E354" s="235" t="s">
        <v>546</v>
      </c>
      <c r="F354" s="133">
        <v>435</v>
      </c>
      <c r="G354" s="235"/>
      <c r="H354" s="235">
        <v>558</v>
      </c>
      <c r="I354" s="236">
        <v>558</v>
      </c>
      <c r="J354" s="237" t="s">
        <v>632</v>
      </c>
      <c r="K354" s="136">
        <f>H354-F354</f>
        <v>123</v>
      </c>
      <c r="L354" s="137">
        <f>K354/F354</f>
        <v>0.28275862068965518</v>
      </c>
      <c r="M354" s="132" t="s">
        <v>548</v>
      </c>
      <c r="N354" s="138">
        <v>45378</v>
      </c>
      <c r="O354" s="54"/>
      <c r="P354" s="54"/>
      <c r="R354" s="37" t="s">
        <v>1008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232">
        <v>202</v>
      </c>
      <c r="B355" s="233">
        <v>45272</v>
      </c>
      <c r="C355" s="233"/>
      <c r="D355" s="234" t="s">
        <v>820</v>
      </c>
      <c r="E355" s="235" t="s">
        <v>546</v>
      </c>
      <c r="F355" s="133">
        <v>4225</v>
      </c>
      <c r="G355" s="235"/>
      <c r="H355" s="235">
        <v>5512</v>
      </c>
      <c r="I355" s="236">
        <v>5512</v>
      </c>
      <c r="J355" s="237" t="s">
        <v>632</v>
      </c>
      <c r="K355" s="136">
        <f>H355-F355</f>
        <v>1287</v>
      </c>
      <c r="L355" s="137">
        <f>K355/F355</f>
        <v>0.30461538461538462</v>
      </c>
      <c r="M355" s="132" t="s">
        <v>548</v>
      </c>
      <c r="N355" s="138">
        <v>45329</v>
      </c>
      <c r="O355" s="54"/>
      <c r="P355" s="54"/>
      <c r="R355" s="37" t="s">
        <v>1009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178">
        <v>203</v>
      </c>
      <c r="B356" s="179">
        <v>45292</v>
      </c>
      <c r="C356" s="53"/>
      <c r="D356" s="53" t="s">
        <v>309</v>
      </c>
      <c r="E356" s="180" t="s">
        <v>546</v>
      </c>
      <c r="F356" s="51" t="s">
        <v>821</v>
      </c>
      <c r="G356" s="51"/>
      <c r="H356" s="51"/>
      <c r="I356" s="51">
        <v>4909</v>
      </c>
      <c r="J356" s="51" t="s">
        <v>547</v>
      </c>
      <c r="K356" s="51"/>
      <c r="L356" s="51"/>
      <c r="M356" s="51"/>
      <c r="N356" s="51"/>
      <c r="O356" s="54"/>
      <c r="P356" s="54"/>
      <c r="R356" s="37" t="s">
        <v>1009</v>
      </c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  <c r="AG356" s="54"/>
      <c r="AI356" s="37"/>
      <c r="AL356" s="54"/>
    </row>
    <row r="357" spans="1:38" ht="12.75" customHeight="1">
      <c r="A357" s="178">
        <v>204</v>
      </c>
      <c r="B357" s="179">
        <v>45294</v>
      </c>
      <c r="C357" s="53"/>
      <c r="D357" s="53" t="s">
        <v>502</v>
      </c>
      <c r="E357" s="180" t="s">
        <v>546</v>
      </c>
      <c r="F357" s="51" t="s">
        <v>822</v>
      </c>
      <c r="G357" s="51"/>
      <c r="H357" s="51"/>
      <c r="I357" s="51">
        <v>1080</v>
      </c>
      <c r="J357" s="51" t="s">
        <v>547</v>
      </c>
      <c r="K357" s="51"/>
      <c r="L357" s="51"/>
      <c r="M357" s="51"/>
      <c r="N357" s="51"/>
      <c r="O357" s="54"/>
      <c r="P357" s="54"/>
      <c r="R357" s="37" t="s">
        <v>1008</v>
      </c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  <c r="AG357" s="54"/>
      <c r="AI357" s="37"/>
      <c r="AL357" s="54"/>
    </row>
    <row r="358" spans="1:38" ht="12.75" customHeight="1">
      <c r="A358" s="178">
        <v>205</v>
      </c>
      <c r="B358" s="179">
        <v>45315</v>
      </c>
      <c r="C358" s="53"/>
      <c r="D358" s="53" t="s">
        <v>310</v>
      </c>
      <c r="E358" s="180" t="s">
        <v>546</v>
      </c>
      <c r="F358" s="51" t="s">
        <v>824</v>
      </c>
      <c r="G358" s="51"/>
      <c r="H358" s="51"/>
      <c r="I358" s="51">
        <v>2077</v>
      </c>
      <c r="J358" s="51" t="s">
        <v>547</v>
      </c>
      <c r="K358" s="51"/>
      <c r="L358" s="51"/>
      <c r="M358" s="51"/>
      <c r="N358" s="51"/>
      <c r="O358" s="54"/>
      <c r="P358" s="54"/>
      <c r="R358" s="37" t="s">
        <v>1009</v>
      </c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G358" s="54"/>
      <c r="AI358" s="37"/>
      <c r="AL358" s="54"/>
    </row>
    <row r="359" spans="1:38" ht="12.75" customHeight="1">
      <c r="A359" s="178">
        <v>206</v>
      </c>
      <c r="B359" s="179">
        <v>45320</v>
      </c>
      <c r="C359" s="53"/>
      <c r="D359" s="53" t="s">
        <v>825</v>
      </c>
      <c r="E359" s="180" t="s">
        <v>546</v>
      </c>
      <c r="F359" s="51" t="s">
        <v>826</v>
      </c>
      <c r="G359" s="51"/>
      <c r="H359" s="51"/>
      <c r="I359" s="51">
        <v>2906</v>
      </c>
      <c r="J359" s="51" t="s">
        <v>547</v>
      </c>
      <c r="K359" s="51"/>
      <c r="L359" s="51"/>
      <c r="M359" s="51"/>
      <c r="N359" s="51"/>
      <c r="O359" s="54"/>
      <c r="P359" s="54"/>
      <c r="R359" s="37" t="s">
        <v>1008</v>
      </c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G359" s="54"/>
      <c r="AI359" s="37"/>
      <c r="AL359" s="54"/>
    </row>
    <row r="360" spans="1:38" ht="12.75" customHeight="1">
      <c r="A360" s="232">
        <v>207</v>
      </c>
      <c r="B360" s="233">
        <v>45331</v>
      </c>
      <c r="C360" s="233"/>
      <c r="D360" s="234" t="s">
        <v>500</v>
      </c>
      <c r="E360" s="235" t="s">
        <v>546</v>
      </c>
      <c r="F360" s="133">
        <v>3270</v>
      </c>
      <c r="G360" s="235"/>
      <c r="H360" s="235">
        <v>4096</v>
      </c>
      <c r="I360" s="236">
        <v>4096</v>
      </c>
      <c r="J360" s="237" t="s">
        <v>632</v>
      </c>
      <c r="K360" s="136">
        <f>H360-F360</f>
        <v>826</v>
      </c>
      <c r="L360" s="137">
        <f>K360/F360</f>
        <v>0.25259938837920487</v>
      </c>
      <c r="M360" s="132" t="s">
        <v>548</v>
      </c>
      <c r="N360" s="138">
        <v>45377</v>
      </c>
      <c r="O360" s="54"/>
      <c r="P360" s="54"/>
      <c r="R360" s="37" t="s">
        <v>1008</v>
      </c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  <c r="AG360" s="54"/>
      <c r="AI360" s="37"/>
      <c r="AL360" s="54"/>
    </row>
    <row r="361" spans="1:38" ht="12.75" customHeight="1">
      <c r="A361" s="178">
        <v>208</v>
      </c>
      <c r="B361" s="179">
        <v>45345</v>
      </c>
      <c r="C361" s="53"/>
      <c r="D361" s="53" t="s">
        <v>59</v>
      </c>
      <c r="E361" s="180" t="s">
        <v>546</v>
      </c>
      <c r="F361" s="51" t="s">
        <v>841</v>
      </c>
      <c r="G361" s="51"/>
      <c r="H361" s="51"/>
      <c r="I361" s="51">
        <v>2627</v>
      </c>
      <c r="J361" s="51" t="s">
        <v>547</v>
      </c>
      <c r="K361" s="51"/>
      <c r="L361" s="51"/>
      <c r="M361" s="51"/>
      <c r="N361" s="53"/>
      <c r="O361" s="54"/>
      <c r="P361" s="54"/>
      <c r="R361" s="37" t="s">
        <v>1009</v>
      </c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  <c r="AG361" s="54"/>
      <c r="AI361" s="37"/>
      <c r="AL361" s="54"/>
    </row>
    <row r="362" spans="1:38" ht="12.75" customHeight="1">
      <c r="A362" s="232">
        <v>209</v>
      </c>
      <c r="B362" s="233">
        <v>45356</v>
      </c>
      <c r="C362" s="233"/>
      <c r="D362" s="234" t="s">
        <v>810</v>
      </c>
      <c r="E362" s="235" t="s">
        <v>546</v>
      </c>
      <c r="F362" s="133">
        <v>925</v>
      </c>
      <c r="G362" s="235"/>
      <c r="H362" s="235">
        <v>1170</v>
      </c>
      <c r="I362" s="236">
        <v>1170</v>
      </c>
      <c r="J362" s="237" t="s">
        <v>632</v>
      </c>
      <c r="K362" s="136">
        <f>H362-F362</f>
        <v>245</v>
      </c>
      <c r="L362" s="137">
        <f>K362/F362</f>
        <v>0.26486486486486488</v>
      </c>
      <c r="M362" s="132" t="s">
        <v>548</v>
      </c>
      <c r="N362" s="138">
        <v>45435</v>
      </c>
      <c r="O362" s="54"/>
      <c r="P362" s="54"/>
      <c r="R362" s="37" t="s">
        <v>1010</v>
      </c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  <c r="AG362" s="54"/>
      <c r="AI362" s="37"/>
      <c r="AL362" s="54"/>
    </row>
    <row r="363" spans="1:38" ht="12.75" customHeight="1">
      <c r="A363" s="232">
        <v>210</v>
      </c>
      <c r="B363" s="233">
        <v>45372</v>
      </c>
      <c r="C363" s="233"/>
      <c r="D363" s="234" t="s">
        <v>476</v>
      </c>
      <c r="E363" s="235" t="s">
        <v>546</v>
      </c>
      <c r="F363" s="133">
        <v>2910</v>
      </c>
      <c r="G363" s="235"/>
      <c r="H363" s="235">
        <v>3696</v>
      </c>
      <c r="I363" s="236">
        <v>3696</v>
      </c>
      <c r="J363" s="237" t="s">
        <v>632</v>
      </c>
      <c r="K363" s="136">
        <f>H363-F363</f>
        <v>786</v>
      </c>
      <c r="L363" s="137">
        <f>K363/F363</f>
        <v>0.27010309278350514</v>
      </c>
      <c r="M363" s="132" t="s">
        <v>548</v>
      </c>
      <c r="N363" s="138">
        <v>45412</v>
      </c>
      <c r="O363" s="54"/>
      <c r="P363" s="54"/>
      <c r="R363" s="37" t="s">
        <v>1010</v>
      </c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  <c r="AG363" s="54"/>
      <c r="AI363" s="37"/>
      <c r="AL363" s="54"/>
    </row>
    <row r="364" spans="1:38" ht="12.75" customHeight="1">
      <c r="A364" s="178">
        <v>211</v>
      </c>
      <c r="B364" s="179">
        <v>45387</v>
      </c>
      <c r="C364" s="53"/>
      <c r="D364" s="53" t="s">
        <v>506</v>
      </c>
      <c r="E364" s="180" t="s">
        <v>546</v>
      </c>
      <c r="F364" s="51" t="s">
        <v>849</v>
      </c>
      <c r="G364" s="51"/>
      <c r="H364" s="51"/>
      <c r="I364" s="51">
        <v>938</v>
      </c>
      <c r="J364" s="51" t="s">
        <v>547</v>
      </c>
      <c r="K364" s="51"/>
      <c r="L364" s="51"/>
      <c r="M364" s="51"/>
      <c r="N364" s="53"/>
      <c r="O364" s="54"/>
      <c r="P364" s="54"/>
      <c r="R364" s="43" t="s">
        <v>1009</v>
      </c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  <c r="AG364" s="54"/>
      <c r="AI364" s="37"/>
      <c r="AL364" s="54"/>
    </row>
    <row r="365" spans="1:38" ht="12.75" customHeight="1">
      <c r="A365" s="178">
        <v>212</v>
      </c>
      <c r="B365" s="179">
        <v>45407</v>
      </c>
      <c r="C365" s="53"/>
      <c r="D365" s="53" t="s">
        <v>812</v>
      </c>
      <c r="E365" s="180" t="s">
        <v>546</v>
      </c>
      <c r="F365" s="51" t="s">
        <v>855</v>
      </c>
      <c r="G365" s="51"/>
      <c r="H365" s="51"/>
      <c r="I365" s="51">
        <v>1675</v>
      </c>
      <c r="J365" s="51" t="s">
        <v>547</v>
      </c>
      <c r="K365" s="51"/>
      <c r="L365" s="51"/>
      <c r="M365" s="51"/>
      <c r="N365" s="53"/>
      <c r="O365" s="54"/>
      <c r="P365" s="54"/>
      <c r="R365" s="43" t="s">
        <v>1009</v>
      </c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  <c r="AG365" s="54"/>
      <c r="AI365" s="37"/>
      <c r="AL365" s="54"/>
    </row>
    <row r="366" spans="1:38" ht="12.75" customHeight="1">
      <c r="A366" s="178">
        <v>213</v>
      </c>
      <c r="B366" s="179">
        <v>45426</v>
      </c>
      <c r="C366" s="53"/>
      <c r="D366" s="53" t="s">
        <v>789</v>
      </c>
      <c r="E366" s="180" t="s">
        <v>546</v>
      </c>
      <c r="F366" s="51" t="s">
        <v>985</v>
      </c>
      <c r="G366" s="51"/>
      <c r="H366" s="51"/>
      <c r="I366" s="51">
        <v>617</v>
      </c>
      <c r="J366" s="51" t="s">
        <v>547</v>
      </c>
      <c r="K366" s="51"/>
      <c r="L366" s="51"/>
      <c r="M366" s="51"/>
      <c r="N366" s="53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  <c r="AG366" s="54"/>
      <c r="AI366" s="37"/>
      <c r="AL366" s="54"/>
    </row>
    <row r="367" spans="1:38" ht="12.75" customHeight="1">
      <c r="A367" s="178"/>
      <c r="B367" s="179"/>
      <c r="C367" s="53"/>
      <c r="D367" s="53"/>
      <c r="E367" s="180"/>
      <c r="F367" s="51"/>
      <c r="G367" s="51"/>
      <c r="H367" s="51"/>
      <c r="I367" s="51"/>
      <c r="J367" s="51"/>
      <c r="K367" s="51"/>
      <c r="L367" s="51"/>
      <c r="M367" s="51"/>
      <c r="N367" s="53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  <c r="AG367" s="54"/>
      <c r="AI367" s="37"/>
      <c r="AL367" s="54"/>
    </row>
    <row r="368" spans="1:38" ht="15" customHeight="1">
      <c r="A368" s="178"/>
      <c r="B368" s="179"/>
      <c r="C368" s="53"/>
      <c r="D368" s="53"/>
      <c r="E368" s="180"/>
      <c r="F368" s="51"/>
      <c r="G368" s="51"/>
      <c r="H368" s="51"/>
      <c r="I368" s="51"/>
      <c r="J368" s="51"/>
      <c r="K368" s="51"/>
      <c r="L368" s="51"/>
      <c r="M368" s="51"/>
      <c r="N368" s="53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1:38" ht="12.75" customHeight="1">
      <c r="B369" s="181" t="s">
        <v>787</v>
      </c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  <c r="AG369" s="54"/>
      <c r="AI369" s="37"/>
      <c r="AL369" s="54"/>
    </row>
    <row r="370" spans="1:38" ht="12.75" customHeight="1">
      <c r="A370" s="182"/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  <c r="AG370" s="54"/>
      <c r="AI370" s="37"/>
      <c r="AL370" s="54"/>
    </row>
    <row r="371" spans="1:38" ht="12.75" customHeight="1">
      <c r="A371" s="182"/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1:38" ht="12.75" customHeight="1">
      <c r="A372" s="51"/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1:38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1:38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1:38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1:38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1:38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1:38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1:38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1:38" ht="12.75" customHeight="1"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1:38" ht="12.75" customHeight="1"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1:38" ht="12.75" customHeight="1"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1:38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1:38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54"/>
      <c r="P386" s="54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54"/>
      <c r="P390" s="54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54"/>
      <c r="P391" s="54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54"/>
      <c r="P392" s="54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54"/>
      <c r="P393" s="54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54"/>
      <c r="P394" s="54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54"/>
      <c r="P395" s="54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R404" s="54"/>
      <c r="S404" s="54"/>
      <c r="T404" s="37"/>
      <c r="U404" s="54"/>
      <c r="V404" s="37"/>
      <c r="W404" s="54"/>
      <c r="X404" s="37"/>
      <c r="Y404" s="54"/>
      <c r="Z404" s="37"/>
      <c r="AA404" s="54"/>
      <c r="AB404" s="37"/>
      <c r="AC404" s="54"/>
      <c r="AD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R405" s="54"/>
      <c r="S405" s="54"/>
      <c r="T405" s="37"/>
      <c r="U405" s="54"/>
      <c r="V405" s="37"/>
      <c r="W405" s="54"/>
      <c r="X405" s="37"/>
      <c r="Y405" s="54"/>
      <c r="Z405" s="37"/>
      <c r="AA405" s="54"/>
      <c r="AB405" s="37"/>
      <c r="AC405" s="54"/>
      <c r="AD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R406" s="54"/>
      <c r="S406" s="54"/>
      <c r="T406" s="37"/>
      <c r="U406" s="54"/>
      <c r="V406" s="37"/>
      <c r="W406" s="54"/>
      <c r="X406" s="37"/>
      <c r="Y406" s="54"/>
      <c r="Z406" s="37"/>
      <c r="AA406" s="54"/>
      <c r="AB406" s="37"/>
      <c r="AC406" s="54"/>
      <c r="AD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R407" s="54"/>
      <c r="S407" s="54"/>
      <c r="T407" s="37"/>
      <c r="U407" s="54"/>
      <c r="V407" s="37"/>
      <c r="W407" s="54"/>
      <c r="X407" s="37"/>
      <c r="Y407" s="54"/>
      <c r="Z407" s="37"/>
      <c r="AA407" s="54"/>
      <c r="AB407" s="37"/>
      <c r="AC407" s="54"/>
      <c r="AD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R408" s="54"/>
      <c r="S408" s="54"/>
      <c r="T408" s="37"/>
      <c r="U408" s="54"/>
      <c r="V408" s="37"/>
      <c r="W408" s="54"/>
      <c r="X408" s="37"/>
      <c r="Y408" s="54"/>
      <c r="Z408" s="37"/>
      <c r="AA408" s="54"/>
      <c r="AB408" s="37"/>
      <c r="AC408" s="54"/>
      <c r="AD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R409" s="54"/>
      <c r="S409" s="54"/>
      <c r="T409" s="37"/>
      <c r="U409" s="54"/>
      <c r="V409" s="37"/>
      <c r="W409" s="54"/>
      <c r="X409" s="37"/>
      <c r="Y409" s="54"/>
      <c r="Z409" s="37"/>
      <c r="AA409" s="54"/>
      <c r="AB409" s="37"/>
      <c r="AC409" s="54"/>
      <c r="AD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R410" s="54"/>
      <c r="S410" s="54"/>
      <c r="T410" s="37"/>
      <c r="U410" s="54"/>
      <c r="V410" s="37"/>
      <c r="W410" s="54"/>
      <c r="X410" s="37"/>
      <c r="Y410" s="54"/>
      <c r="Z410" s="37"/>
      <c r="AA410" s="54"/>
      <c r="AB410" s="37"/>
      <c r="AC410" s="54"/>
      <c r="AD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R411" s="54"/>
      <c r="S411" s="54"/>
      <c r="T411" s="37"/>
      <c r="U411" s="54"/>
      <c r="V411" s="37"/>
      <c r="W411" s="54"/>
      <c r="X411" s="37"/>
      <c r="Y411" s="54"/>
      <c r="Z411" s="37"/>
      <c r="AA411" s="54"/>
      <c r="AB411" s="37"/>
      <c r="AC411" s="54"/>
      <c r="AD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R412" s="54"/>
      <c r="S412" s="54"/>
      <c r="T412" s="37"/>
      <c r="U412" s="54"/>
      <c r="V412" s="37"/>
      <c r="W412" s="54"/>
      <c r="X412" s="37"/>
      <c r="Y412" s="54"/>
      <c r="Z412" s="37"/>
      <c r="AA412" s="54"/>
      <c r="AB412" s="37"/>
      <c r="AC412" s="54"/>
      <c r="AD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R413" s="54"/>
      <c r="S413" s="54"/>
      <c r="T413" s="37"/>
      <c r="U413" s="54"/>
      <c r="V413" s="37"/>
      <c r="W413" s="54"/>
      <c r="X413" s="37"/>
      <c r="Y413" s="54"/>
      <c r="Z413" s="37"/>
      <c r="AA413" s="54"/>
      <c r="AB413" s="37"/>
      <c r="AC413" s="54"/>
      <c r="AD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2.75" customHeight="1">
      <c r="F535" s="54"/>
      <c r="G535" s="54"/>
      <c r="H535" s="54"/>
      <c r="I535" s="54"/>
      <c r="J535" s="37"/>
      <c r="K535" s="54"/>
      <c r="L535" s="54"/>
      <c r="M535" s="54"/>
      <c r="O535" s="37"/>
    </row>
    <row r="536" spans="6:15" ht="12.75" customHeight="1">
      <c r="F536" s="54"/>
      <c r="G536" s="54"/>
      <c r="H536" s="54"/>
      <c r="I536" s="54"/>
      <c r="J536" s="37"/>
      <c r="K536" s="54"/>
      <c r="L536" s="54"/>
      <c r="M536" s="54"/>
      <c r="O536" s="37"/>
    </row>
    <row r="537" spans="6:15" ht="12.75" customHeight="1">
      <c r="F537" s="54"/>
      <c r="G537" s="54"/>
      <c r="H537" s="54"/>
      <c r="I537" s="54"/>
      <c r="J537" s="37"/>
      <c r="K537" s="54"/>
      <c r="L537" s="54"/>
      <c r="M537" s="54"/>
      <c r="O537" s="37"/>
    </row>
    <row r="538" spans="6:15" ht="12.75" customHeight="1">
      <c r="F538" s="54"/>
      <c r="G538" s="54"/>
      <c r="H538" s="54"/>
      <c r="I538" s="54"/>
      <c r="J538" s="37"/>
      <c r="K538" s="54"/>
      <c r="L538" s="54"/>
      <c r="M538" s="54"/>
      <c r="O538" s="37"/>
    </row>
    <row r="539" spans="6:15" ht="12.75" customHeight="1">
      <c r="F539" s="54"/>
      <c r="G539" s="54"/>
      <c r="H539" s="54"/>
      <c r="I539" s="54"/>
      <c r="J539" s="37"/>
      <c r="K539" s="54"/>
      <c r="L539" s="54"/>
      <c r="M539" s="54"/>
      <c r="O539" s="37"/>
    </row>
    <row r="540" spans="6:15" ht="12.75" customHeight="1">
      <c r="F540" s="54"/>
      <c r="G540" s="54"/>
      <c r="H540" s="54"/>
      <c r="I540" s="54"/>
      <c r="J540" s="37"/>
      <c r="K540" s="54"/>
      <c r="L540" s="54"/>
      <c r="M540" s="54"/>
      <c r="O540" s="37"/>
    </row>
    <row r="541" spans="6:15" ht="12.75" customHeight="1">
      <c r="F541" s="54"/>
      <c r="G541" s="54"/>
      <c r="H541" s="54"/>
      <c r="I541" s="54"/>
      <c r="J541" s="37"/>
      <c r="K541" s="54"/>
      <c r="L541" s="54"/>
      <c r="M541" s="54"/>
      <c r="O541" s="37"/>
    </row>
    <row r="542" spans="6:15" ht="12.75" customHeight="1">
      <c r="F542" s="54"/>
      <c r="G542" s="54"/>
      <c r="H542" s="54"/>
      <c r="I542" s="54"/>
      <c r="J542" s="37"/>
      <c r="K542" s="54"/>
      <c r="L542" s="54"/>
      <c r="M542" s="54"/>
      <c r="O542" s="37"/>
    </row>
    <row r="543" spans="6:15" ht="12.75" customHeight="1">
      <c r="F543" s="54"/>
      <c r="G543" s="54"/>
      <c r="H543" s="54"/>
      <c r="I543" s="54"/>
      <c r="J543" s="37"/>
      <c r="K543" s="54"/>
      <c r="L543" s="54"/>
      <c r="M543" s="54"/>
      <c r="O543" s="37"/>
    </row>
    <row r="544" spans="6:15" ht="12.75" customHeight="1">
      <c r="F544" s="54"/>
      <c r="G544" s="54"/>
      <c r="H544" s="54"/>
      <c r="I544" s="54"/>
      <c r="J544" s="37"/>
      <c r="K544" s="54"/>
      <c r="L544" s="54"/>
      <c r="M544" s="54"/>
      <c r="O544" s="37"/>
    </row>
    <row r="545" spans="6:15" ht="15" customHeight="1">
      <c r="F545" s="54"/>
      <c r="G545" s="54"/>
      <c r="H545" s="54"/>
      <c r="I545" s="54"/>
      <c r="J545" s="37"/>
      <c r="K545" s="54"/>
      <c r="L545" s="54"/>
      <c r="M545" s="54"/>
      <c r="O545" s="37"/>
    </row>
  </sheetData>
  <mergeCells count="97">
    <mergeCell ref="O97:O98"/>
    <mergeCell ref="P97:P98"/>
    <mergeCell ref="O101:O102"/>
    <mergeCell ref="O88:O89"/>
    <mergeCell ref="M88:M89"/>
    <mergeCell ref="M97:M98"/>
    <mergeCell ref="P101:P102"/>
    <mergeCell ref="J125:J126"/>
    <mergeCell ref="P125:P126"/>
    <mergeCell ref="M103:M104"/>
    <mergeCell ref="P117:P118"/>
    <mergeCell ref="P106:P107"/>
    <mergeCell ref="K125:K126"/>
    <mergeCell ref="O125:O126"/>
    <mergeCell ref="M125:M126"/>
    <mergeCell ref="P115:P116"/>
    <mergeCell ref="P103:P104"/>
    <mergeCell ref="O103:O104"/>
    <mergeCell ref="P121:P122"/>
    <mergeCell ref="J123:J124"/>
    <mergeCell ref="M123:M124"/>
    <mergeCell ref="O123:O124"/>
    <mergeCell ref="P123:P124"/>
    <mergeCell ref="A123:A124"/>
    <mergeCell ref="B123:B124"/>
    <mergeCell ref="A125:A126"/>
    <mergeCell ref="B125:B126"/>
    <mergeCell ref="O106:O107"/>
    <mergeCell ref="M106:M107"/>
    <mergeCell ref="M115:M116"/>
    <mergeCell ref="M117:M118"/>
    <mergeCell ref="B117:B118"/>
    <mergeCell ref="A117:A118"/>
    <mergeCell ref="J117:J118"/>
    <mergeCell ref="O115:O116"/>
    <mergeCell ref="O117:O118"/>
    <mergeCell ref="A106:A107"/>
    <mergeCell ref="B106:B107"/>
    <mergeCell ref="J106:J107"/>
    <mergeCell ref="A58:A59"/>
    <mergeCell ref="B58:B59"/>
    <mergeCell ref="J58:J59"/>
    <mergeCell ref="O58:O59"/>
    <mergeCell ref="P58:P59"/>
    <mergeCell ref="M58:M5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M80:M81"/>
    <mergeCell ref="M82:M83"/>
    <mergeCell ref="J82:J83"/>
    <mergeCell ref="J97:J98"/>
    <mergeCell ref="A97:A98"/>
    <mergeCell ref="B97:B98"/>
    <mergeCell ref="M101:M102"/>
    <mergeCell ref="A115:A116"/>
    <mergeCell ref="B115:B116"/>
    <mergeCell ref="J115:J116"/>
    <mergeCell ref="A101:A102"/>
    <mergeCell ref="B101:B102"/>
    <mergeCell ref="J101:J102"/>
    <mergeCell ref="A103:A104"/>
    <mergeCell ref="B103:B104"/>
    <mergeCell ref="J103:J104"/>
    <mergeCell ref="P80:P81"/>
    <mergeCell ref="J80:J81"/>
    <mergeCell ref="M86:M87"/>
    <mergeCell ref="O86:O87"/>
    <mergeCell ref="J90:J91"/>
    <mergeCell ref="M90:M91"/>
    <mergeCell ref="O90:O91"/>
    <mergeCell ref="P90:P91"/>
    <mergeCell ref="P82:P83"/>
    <mergeCell ref="J86:J87"/>
    <mergeCell ref="P86:P87"/>
    <mergeCell ref="P88:P89"/>
    <mergeCell ref="O80:O81"/>
    <mergeCell ref="O82:O83"/>
    <mergeCell ref="J88:J89"/>
    <mergeCell ref="A121:A122"/>
    <mergeCell ref="B121:B122"/>
    <mergeCell ref="J121:J122"/>
    <mergeCell ref="M121:M122"/>
    <mergeCell ref="O121:O122"/>
    <mergeCell ref="P130:P131"/>
    <mergeCell ref="A130:A131"/>
    <mergeCell ref="B130:B131"/>
    <mergeCell ref="J130:J131"/>
    <mergeCell ref="M130:M131"/>
    <mergeCell ref="O130:O13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2:K83 K87 K91 K98 K45 K59 K122:K1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2024-05-30T02:43:52Z</dcterms:modified>
</cp:coreProperties>
</file>